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sandneskommune.sharepoint.com/sites/Rapportering2019/Shared Documents/Rapportering 2022/1. perioderapport 2022/Investeringer/"/>
    </mc:Choice>
  </mc:AlternateContent>
  <xr:revisionPtr revIDLastSave="1352" documentId="13_ncr:1_{030422E5-94F2-44A1-ABE6-41B6652AF863}" xr6:coauthVersionLast="47" xr6:coauthVersionMax="47" xr10:uidLastSave="{D3BAAB64-779C-49E6-BCAA-6BAED4F1A957}"/>
  <bookViews>
    <workbookView xWindow="-120" yWindow="-120" windowWidth="51840" windowHeight="21240" activeTab="2" xr2:uid="{00000000-000D-0000-FFFF-FFFF00000000}"/>
  </bookViews>
  <sheets>
    <sheet name="Skjema" sheetId="5" r:id="rId1"/>
    <sheet name="Mal" sheetId="8" r:id="rId2"/>
    <sheet name="Lese inn" sheetId="9" r:id="rId3"/>
  </sheets>
  <definedNames>
    <definedName name="_xlnm._FilterDatabase" localSheetId="0" hidden="1">Skjema!$B$15:$J$90</definedName>
    <definedName name="_xlnm._FilterDatabase" hidden="1">#REF!</definedName>
    <definedName name="KVM" hidden="1">#REF!</definedName>
    <definedName name="_xlnm.Print_Area" localSheetId="0">Skjema!$B$2:$J$86</definedName>
    <definedName name="_xlnm.Print_Titles" localSheetId="0">Skjema!$4:$15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4" i="5" l="1"/>
  <c r="G89" i="5"/>
  <c r="G3" i="8" l="1"/>
  <c r="N3" i="8"/>
  <c r="G4" i="8"/>
  <c r="N4" i="8"/>
  <c r="G5" i="8"/>
  <c r="N5" i="8"/>
  <c r="G6" i="8"/>
  <c r="N6" i="8"/>
  <c r="G7" i="8"/>
  <c r="N7" i="8"/>
  <c r="G8" i="8"/>
  <c r="N8" i="8"/>
  <c r="G9" i="8"/>
  <c r="N9" i="8"/>
  <c r="G10" i="8"/>
  <c r="N10" i="8"/>
  <c r="G11" i="8"/>
  <c r="N11" i="8"/>
  <c r="G12" i="8"/>
  <c r="N12" i="8"/>
  <c r="G13" i="8"/>
  <c r="N13" i="8"/>
  <c r="G14" i="8"/>
  <c r="N14" i="8"/>
  <c r="G15" i="8"/>
  <c r="N15" i="8"/>
  <c r="G16" i="8"/>
  <c r="N16" i="8"/>
  <c r="G17" i="8"/>
  <c r="N17" i="8"/>
  <c r="G18" i="8"/>
  <c r="N18" i="8"/>
  <c r="G19" i="8"/>
  <c r="N19" i="8"/>
  <c r="G20" i="8"/>
  <c r="N20" i="8"/>
  <c r="G21" i="8"/>
  <c r="N21" i="8"/>
  <c r="G22" i="8"/>
  <c r="N22" i="8"/>
  <c r="G23" i="8"/>
  <c r="N23" i="8"/>
  <c r="G24" i="8"/>
  <c r="N24" i="8"/>
  <c r="G25" i="8"/>
  <c r="N25" i="8"/>
  <c r="G26" i="8"/>
  <c r="N26" i="8"/>
  <c r="G27" i="8"/>
  <c r="N27" i="8"/>
  <c r="G28" i="8"/>
  <c r="N28" i="8"/>
  <c r="G29" i="8"/>
  <c r="N29" i="8"/>
  <c r="G30" i="8"/>
  <c r="N30" i="8"/>
  <c r="G31" i="8"/>
  <c r="N31" i="8"/>
  <c r="G32" i="8"/>
  <c r="N32" i="8"/>
  <c r="G33" i="8"/>
  <c r="N33" i="8"/>
  <c r="G34" i="8"/>
  <c r="N34" i="8"/>
  <c r="G35" i="8"/>
  <c r="N35" i="8"/>
  <c r="G36" i="8"/>
  <c r="N36" i="8"/>
  <c r="G37" i="8"/>
  <c r="N37" i="8"/>
  <c r="G38" i="8"/>
  <c r="N38" i="8"/>
  <c r="G39" i="8"/>
  <c r="N39" i="8"/>
  <c r="G40" i="8"/>
  <c r="N40" i="8"/>
  <c r="G41" i="8"/>
  <c r="N41" i="8"/>
  <c r="G42" i="8"/>
  <c r="N42" i="8"/>
  <c r="G43" i="8"/>
  <c r="N43" i="8"/>
  <c r="G44" i="8"/>
  <c r="N44" i="8"/>
  <c r="G45" i="8"/>
  <c r="N45" i="8"/>
  <c r="G46" i="8"/>
  <c r="N46" i="8"/>
  <c r="G47" i="8"/>
  <c r="N47" i="8"/>
  <c r="G48" i="8"/>
  <c r="N48" i="8"/>
  <c r="G49" i="8"/>
  <c r="N49" i="8"/>
  <c r="G50" i="8"/>
  <c r="N50" i="8"/>
  <c r="G51" i="8"/>
  <c r="N51" i="8"/>
  <c r="G52" i="8"/>
  <c r="N52" i="8"/>
  <c r="G53" i="8"/>
  <c r="N53" i="8"/>
  <c r="G54" i="8"/>
  <c r="N54" i="8"/>
  <c r="G55" i="8"/>
  <c r="N55" i="8"/>
  <c r="G56" i="8"/>
  <c r="N56" i="8"/>
  <c r="G57" i="8"/>
  <c r="N57" i="8"/>
  <c r="G58" i="8"/>
  <c r="N58" i="8"/>
  <c r="G59" i="8"/>
  <c r="N59" i="8"/>
  <c r="G60" i="8"/>
  <c r="N60" i="8"/>
  <c r="G61" i="8"/>
  <c r="N61" i="8"/>
  <c r="G62" i="8"/>
  <c r="N62" i="8"/>
  <c r="G63" i="8"/>
  <c r="N63" i="8"/>
  <c r="G64" i="8"/>
  <c r="N64" i="8"/>
  <c r="G65" i="8"/>
  <c r="N65" i="8"/>
  <c r="G66" i="8"/>
  <c r="N66" i="8"/>
  <c r="G67" i="8"/>
  <c r="N67" i="8"/>
  <c r="G68" i="8"/>
  <c r="N68" i="8"/>
  <c r="G69" i="8"/>
  <c r="N69" i="8"/>
  <c r="G70" i="8"/>
  <c r="N70" i="8"/>
  <c r="G71" i="8"/>
  <c r="N71" i="8"/>
  <c r="G72" i="8"/>
  <c r="N72" i="8"/>
  <c r="G73" i="8"/>
  <c r="G74" i="8"/>
  <c r="G75" i="8"/>
  <c r="N75" i="8"/>
  <c r="N2" i="8"/>
  <c r="G2" i="8"/>
  <c r="D3" i="8"/>
  <c r="E3" i="8"/>
  <c r="F3" i="8"/>
  <c r="D4" i="8"/>
  <c r="E4" i="8"/>
  <c r="F4" i="8"/>
  <c r="D5" i="8"/>
  <c r="E5" i="8"/>
  <c r="F5" i="8"/>
  <c r="D6" i="8"/>
  <c r="E6" i="8"/>
  <c r="F6" i="8"/>
  <c r="D7" i="8"/>
  <c r="E7" i="8"/>
  <c r="F7" i="8"/>
  <c r="D8" i="8"/>
  <c r="E8" i="8"/>
  <c r="F8" i="8"/>
  <c r="D9" i="8"/>
  <c r="E9" i="8"/>
  <c r="F9" i="8"/>
  <c r="D10" i="8"/>
  <c r="E10" i="8"/>
  <c r="F10" i="8"/>
  <c r="D11" i="8"/>
  <c r="E11" i="8"/>
  <c r="F11" i="8"/>
  <c r="D12" i="8"/>
  <c r="E12" i="8"/>
  <c r="F12" i="8"/>
  <c r="D13" i="8"/>
  <c r="E13" i="8"/>
  <c r="F13" i="8"/>
  <c r="D14" i="8"/>
  <c r="E14" i="8"/>
  <c r="F14" i="8"/>
  <c r="D15" i="8"/>
  <c r="E15" i="8"/>
  <c r="F15" i="8"/>
  <c r="D16" i="8"/>
  <c r="E16" i="8"/>
  <c r="F16" i="8"/>
  <c r="D17" i="8"/>
  <c r="E17" i="8"/>
  <c r="F17" i="8"/>
  <c r="D18" i="8"/>
  <c r="E18" i="8"/>
  <c r="F18" i="8"/>
  <c r="D19" i="8"/>
  <c r="E19" i="8"/>
  <c r="F19" i="8"/>
  <c r="D20" i="8"/>
  <c r="E20" i="8"/>
  <c r="F20" i="8"/>
  <c r="D21" i="8"/>
  <c r="E21" i="8"/>
  <c r="F21" i="8"/>
  <c r="D22" i="8"/>
  <c r="E22" i="8"/>
  <c r="F22" i="8"/>
  <c r="D23" i="8"/>
  <c r="E23" i="8"/>
  <c r="F23" i="8"/>
  <c r="D24" i="8"/>
  <c r="E24" i="8"/>
  <c r="F24" i="8"/>
  <c r="D25" i="8"/>
  <c r="E25" i="8"/>
  <c r="F25" i="8"/>
  <c r="D26" i="8"/>
  <c r="E26" i="8"/>
  <c r="F26" i="8"/>
  <c r="D27" i="8"/>
  <c r="E27" i="8"/>
  <c r="F27" i="8"/>
  <c r="D28" i="8"/>
  <c r="E28" i="8"/>
  <c r="F28" i="8"/>
  <c r="D29" i="8"/>
  <c r="E29" i="8"/>
  <c r="F29" i="8"/>
  <c r="D30" i="8"/>
  <c r="E30" i="8"/>
  <c r="F30" i="8"/>
  <c r="D31" i="8"/>
  <c r="E31" i="8"/>
  <c r="F31" i="8"/>
  <c r="D32" i="8"/>
  <c r="E32" i="8"/>
  <c r="F32" i="8"/>
  <c r="D33" i="8"/>
  <c r="E33" i="8"/>
  <c r="F33" i="8"/>
  <c r="D34" i="8"/>
  <c r="E34" i="8"/>
  <c r="F34" i="8"/>
  <c r="D35" i="8"/>
  <c r="E35" i="8"/>
  <c r="F35" i="8"/>
  <c r="D36" i="8"/>
  <c r="E36" i="8"/>
  <c r="F36" i="8"/>
  <c r="D37" i="8"/>
  <c r="E37" i="8"/>
  <c r="F37" i="8"/>
  <c r="D38" i="8"/>
  <c r="E38" i="8"/>
  <c r="F38" i="8"/>
  <c r="D39" i="8"/>
  <c r="E39" i="8"/>
  <c r="F39" i="8"/>
  <c r="D40" i="8"/>
  <c r="E40" i="8"/>
  <c r="F40" i="8"/>
  <c r="D41" i="8"/>
  <c r="E41" i="8"/>
  <c r="F41" i="8"/>
  <c r="D42" i="8"/>
  <c r="E42" i="8"/>
  <c r="F42" i="8"/>
  <c r="D43" i="8"/>
  <c r="E43" i="8"/>
  <c r="F43" i="8"/>
  <c r="D44" i="8"/>
  <c r="E44" i="8"/>
  <c r="F44" i="8"/>
  <c r="D45" i="8"/>
  <c r="E45" i="8"/>
  <c r="F45" i="8"/>
  <c r="D46" i="8"/>
  <c r="E46" i="8"/>
  <c r="F46" i="8"/>
  <c r="D47" i="8"/>
  <c r="E47" i="8"/>
  <c r="F47" i="8"/>
  <c r="D48" i="8"/>
  <c r="E48" i="8"/>
  <c r="F48" i="8"/>
  <c r="D49" i="8"/>
  <c r="E49" i="8"/>
  <c r="F49" i="8"/>
  <c r="D50" i="8"/>
  <c r="E50" i="8"/>
  <c r="F50" i="8"/>
  <c r="D51" i="8"/>
  <c r="E51" i="8"/>
  <c r="F51" i="8"/>
  <c r="D52" i="8"/>
  <c r="E52" i="8"/>
  <c r="F52" i="8"/>
  <c r="D53" i="8"/>
  <c r="E53" i="8"/>
  <c r="F53" i="8"/>
  <c r="D54" i="8"/>
  <c r="E54" i="8"/>
  <c r="F54" i="8"/>
  <c r="D55" i="8"/>
  <c r="E55" i="8"/>
  <c r="F55" i="8"/>
  <c r="D56" i="8"/>
  <c r="E56" i="8"/>
  <c r="F56" i="8"/>
  <c r="D57" i="8"/>
  <c r="E57" i="8"/>
  <c r="F57" i="8"/>
  <c r="D58" i="8"/>
  <c r="E58" i="8"/>
  <c r="F58" i="8"/>
  <c r="D59" i="8"/>
  <c r="E59" i="8"/>
  <c r="F59" i="8"/>
  <c r="D60" i="8"/>
  <c r="E60" i="8"/>
  <c r="F60" i="8"/>
  <c r="D61" i="8"/>
  <c r="E61" i="8"/>
  <c r="F61" i="8"/>
  <c r="D62" i="8"/>
  <c r="E62" i="8"/>
  <c r="F62" i="8"/>
  <c r="D63" i="8"/>
  <c r="E63" i="8"/>
  <c r="F63" i="8"/>
  <c r="D64" i="8"/>
  <c r="E64" i="8"/>
  <c r="F64" i="8"/>
  <c r="D65" i="8"/>
  <c r="E65" i="8"/>
  <c r="F65" i="8"/>
  <c r="D66" i="8"/>
  <c r="E66" i="8"/>
  <c r="F66" i="8"/>
  <c r="D67" i="8"/>
  <c r="E67" i="8"/>
  <c r="F67" i="8"/>
  <c r="D68" i="8"/>
  <c r="E68" i="8"/>
  <c r="F68" i="8"/>
  <c r="D69" i="8"/>
  <c r="E69" i="8"/>
  <c r="F69" i="8"/>
  <c r="D70" i="8"/>
  <c r="E70" i="8"/>
  <c r="F70" i="8"/>
  <c r="D71" i="8"/>
  <c r="E71" i="8"/>
  <c r="F71" i="8"/>
  <c r="D72" i="8"/>
  <c r="E72" i="8"/>
  <c r="F72" i="8"/>
  <c r="D73" i="8"/>
  <c r="E73" i="8"/>
  <c r="F73" i="8"/>
  <c r="D74" i="8"/>
  <c r="E74" i="8"/>
  <c r="F74" i="8"/>
  <c r="D75" i="8"/>
  <c r="E75" i="8"/>
  <c r="F75" i="8"/>
  <c r="E2" i="8"/>
  <c r="F2" i="8"/>
  <c r="D2" i="8"/>
  <c r="N74" i="8"/>
  <c r="J95" i="5" l="1"/>
  <c r="J96" i="5" s="1"/>
  <c r="G87" i="5" l="1"/>
  <c r="N73" i="8" s="1"/>
  <c r="G90" i="5" l="1"/>
  <c r="J7" i="5" s="1"/>
  <c r="J6" i="5" l="1"/>
</calcChain>
</file>

<file path=xl/sharedStrings.xml><?xml version="1.0" encoding="utf-8"?>
<sst xmlns="http://schemas.openxmlformats.org/spreadsheetml/2006/main" count="360" uniqueCount="138">
  <si>
    <t xml:space="preserve">BUDSJETTJUSTERINGER   </t>
  </si>
  <si>
    <t>OMRÅDE:</t>
  </si>
  <si>
    <t>Sandnes kommune</t>
  </si>
  <si>
    <t>ØKONOMIREGLEMENT:</t>
  </si>
  <si>
    <t>http://intranetweb/applications/System/publish/view/showobject.asp?infoobjectid=1001436</t>
  </si>
  <si>
    <t>RES.ENH.:</t>
  </si>
  <si>
    <t xml:space="preserve">BJ 1. perioderapport </t>
  </si>
  <si>
    <t>Fondsføringer</t>
  </si>
  <si>
    <t>FORDELINGSNØKLER:</t>
  </si>
  <si>
    <t>Fordelingsnøkler</t>
  </si>
  <si>
    <t>FILNAVN</t>
  </si>
  <si>
    <t>Eksisterende prosjekt</t>
  </si>
  <si>
    <t>Kontroll mal</t>
  </si>
  <si>
    <t>DATO :</t>
  </si>
  <si>
    <t xml:space="preserve">Nye prosjekt </t>
  </si>
  <si>
    <t>Kontroll skjema</t>
  </si>
  <si>
    <t>Av tabellen nedenfor fremgår resultatenhetens (event. tjenesteområdets) søknader om budsjettjusteringer som går i null innenfor resultatenhetens (tjenesteområdets) budsjettramme.</t>
  </si>
  <si>
    <t>Sjekk at budsjettjusteringen går i 0. Alle budsjettjusteringer skal nummereres og forklares med stikkord.</t>
  </si>
  <si>
    <t>NB ! Ved budsjettjusteringer i investeringsbudsjettet må disse føres på et eget skjema - kun for investeringsbudsjettet.</t>
  </si>
  <si>
    <t>Endring</t>
  </si>
  <si>
    <t>TEKSTFORKLARING TIL</t>
  </si>
  <si>
    <t>Nr.</t>
  </si>
  <si>
    <t>Art</t>
  </si>
  <si>
    <t>ANSVAR</t>
  </si>
  <si>
    <t>TJENESTE</t>
  </si>
  <si>
    <t>PROSJEKT</t>
  </si>
  <si>
    <t xml:space="preserve">  +/-</t>
  </si>
  <si>
    <t>Fordelings-</t>
  </si>
  <si>
    <t>Ref. til § i</t>
  </si>
  <si>
    <t>BUDSJETTJUSTERINGEN</t>
  </si>
  <si>
    <t>NR.</t>
  </si>
  <si>
    <t>nøkkel</t>
  </si>
  <si>
    <t>øk.reg.</t>
  </si>
  <si>
    <t>§3.5.1</t>
  </si>
  <si>
    <t>INVESTERINGER IKT</t>
  </si>
  <si>
    <t>Brueland bhg brakker</t>
  </si>
  <si>
    <t>Boligsosial handlingsplan, kjøp boliger</t>
  </si>
  <si>
    <t>Solskjerming skoler</t>
  </si>
  <si>
    <t>Regulering</t>
  </si>
  <si>
    <t>Sentrum parkeringsanlegg A8</t>
  </si>
  <si>
    <t>Salg kommunale eiendommer</t>
  </si>
  <si>
    <t>Tiltak på grunn av økt vannføring i Frøylandsbekken</t>
  </si>
  <si>
    <t>SENTRUMSTILTAK GENERELT</t>
  </si>
  <si>
    <t xml:space="preserve">Redusert momskompensasjon </t>
  </si>
  <si>
    <t>Redusert låneopptak</t>
  </si>
  <si>
    <t>Økt overføring fra drift til investering</t>
  </si>
  <si>
    <t>SUM BUDSJETTJUSTERINGER</t>
  </si>
  <si>
    <t>Momskompensasjon</t>
  </si>
  <si>
    <t>Selskap</t>
  </si>
  <si>
    <t>Region</t>
  </si>
  <si>
    <t>År</t>
  </si>
  <si>
    <t>Ansvar</t>
  </si>
  <si>
    <t>Tjeneste</t>
  </si>
  <si>
    <t>Prosjekt</t>
  </si>
  <si>
    <t>Aktivitet</t>
  </si>
  <si>
    <t>Kb06</t>
  </si>
  <si>
    <t>Kb07</t>
  </si>
  <si>
    <t>Kb08</t>
  </si>
  <si>
    <t>Kb09</t>
  </si>
  <si>
    <t>Kb10</t>
  </si>
  <si>
    <t>Årsbudsj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</si>
  <si>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</si>
  <si>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</si>
  <si>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</si>
  <si>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</si>
  <si>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</si>
  <si>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</si>
  <si>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</si>
  <si>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</si>
  <si>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</si>
  <si>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</si>
  <si>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</si>
  <si>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</si>
  <si>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Tekst</t>
  </si>
  <si>
    <t>Fordel.kode</t>
  </si>
  <si>
    <t xml:space="preserve">BJ 1.perioderapport </t>
  </si>
  <si>
    <t>EGENKAPINNSK SKP</t>
  </si>
  <si>
    <t>ORG-IT - Datasikkerhet investering</t>
  </si>
  <si>
    <t>Sørbø kirke</t>
  </si>
  <si>
    <t>Varatun parsellhager</t>
  </si>
  <si>
    <t>Opparbeidelse ekstern infrastruktur Skeiane/rådhuset, rekkefølgekrav</t>
  </si>
  <si>
    <t>KUNSTERISK UTSMYKKING</t>
  </si>
  <si>
    <t>BYUTVIKLINGSPROSJEKTER</t>
  </si>
  <si>
    <t>Haakon 7. gate oppabeidelse</t>
  </si>
  <si>
    <t>Optimalisering av vannforsyning Hommersåk</t>
  </si>
  <si>
    <t>Forsand, hovedavløpsledning Dagevik - Myra</t>
  </si>
  <si>
    <t>Julie Eges gate oppgrad ledningsnett</t>
  </si>
  <si>
    <t>Olav Vs plass oppgrad ledningsnett ifm bussveiutbygg</t>
  </si>
  <si>
    <t>Etablering biokullanlegg med tilhørende bygg</t>
  </si>
  <si>
    <t>Tiltak for å redusere lekkasjer i vannledningsnettet</t>
  </si>
  <si>
    <t>Sandnes kulturhus lysrigg</t>
  </si>
  <si>
    <t>Boliger for vanskeligstilte, småhus</t>
  </si>
  <si>
    <t>Ombygging Skeianegt. 14</t>
  </si>
  <si>
    <t>Foreldreinitiativet III</t>
  </si>
  <si>
    <t>Boligsosial handlingsplan, nye boliger</t>
  </si>
  <si>
    <t>Nytt boas, Sørbø Hove (60 plasser)</t>
  </si>
  <si>
    <t>Nytt boas, Hana gamle skole</t>
  </si>
  <si>
    <t>Ombygging/utvidelse Sviland skule</t>
  </si>
  <si>
    <t>Vurdering skoler Riska</t>
  </si>
  <si>
    <t>Langgata 72 helsestasjon</t>
  </si>
  <si>
    <t>Nye barnehageplasser i sentrum</t>
  </si>
  <si>
    <t>Branntekniske tiltak helsebygg</t>
  </si>
  <si>
    <t>Branntekniske tilak kulturbygg</t>
  </si>
  <si>
    <t>Giskehallen, rehab svømmehallen</t>
  </si>
  <si>
    <t>Giskehallen nødvendige oppgraderinger</t>
  </si>
  <si>
    <t>Gjøysamyra ferdigstillelse infrastruktur</t>
  </si>
  <si>
    <t>Volvo FH 500</t>
  </si>
  <si>
    <t>Tiltak demning Frøylandsvatnet</t>
  </si>
  <si>
    <t>Utskifting av utrangerte gatelys, budsjett</t>
  </si>
  <si>
    <t>Universell utforming på eksisterende veinett og trafikkarealer, budsjett</t>
  </si>
  <si>
    <t>Intensivbelysning Gamle Ålgårdsvei</t>
  </si>
  <si>
    <t>SPERRET Lyngholen omregulering</t>
  </si>
  <si>
    <t>Trafikksikkerhet eksisterende veinett, strakstiltak budsjett</t>
  </si>
  <si>
    <t>Intensivbelysning Kyrkjevegen</t>
  </si>
  <si>
    <t>Lys turvei Steinskjellveien</t>
  </si>
  <si>
    <t>Intensivbelysning Jønningsheivn og Sleirevn</t>
  </si>
  <si>
    <t>Trafikksikring, aksjon skolevei, kommunal finansieringsandel</t>
  </si>
  <si>
    <t>Intensivbelysning Juvelveien</t>
  </si>
  <si>
    <t>Oppgradering gang- og sykkelvei</t>
  </si>
  <si>
    <t>Folkehelse, sykkelveinett</t>
  </si>
  <si>
    <t>Ras Haukalivegen</t>
  </si>
  <si>
    <t>Tiltak av støyplan</t>
  </si>
  <si>
    <t>Støyskjerming av uteområdet til Skaarlia bhg</t>
  </si>
  <si>
    <t>Sykkelstativ skoler</t>
  </si>
  <si>
    <t>Utbyggingsfase av støyskjerm langs Skaraveien nord</t>
  </si>
  <si>
    <t>Fortau Figgenveien</t>
  </si>
  <si>
    <t>Utskiftning av Bråstein bru</t>
  </si>
  <si>
    <t>Bystrand Luravika, fase 3</t>
  </si>
  <si>
    <t>Bystrand Luravika, planarbeid/prosjektering, budsjett</t>
  </si>
  <si>
    <t>Forsand kyrkjegard arealerverv utvidelse</t>
  </si>
  <si>
    <t>Innbetalinger gamle avtaler</t>
  </si>
  <si>
    <t>Hoveveien, budsjett</t>
  </si>
  <si>
    <t>Tun Foss-Eikeland (2103102)</t>
  </si>
  <si>
    <t>Tun Hesthammar</t>
  </si>
  <si>
    <t>Tun, budsjett</t>
  </si>
  <si>
    <t>Akutte tiltak i forbindelse med raset på Haukali</t>
  </si>
  <si>
    <t>Lastebil</t>
  </si>
  <si>
    <t>Ekstraordinært avdrag på eksisterende lån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</si>
</sst>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* #,##0.00_);_(* \(#,##0.00\);_(* &quot;-&quot;??_);_(@_)"/>
    <numFmt numFmtId="166" formatCode="d/m/yyyy"/>
    <numFmt numFmtId="167" formatCode="_ * #,##0_ ;_ * \-#,##0_ ;_ * &quot;-&quot;??_ ;_ @_ "/>
    <numFmt numFmtId="168" formatCode="_(* #,##0_);_(* \(#,##0\);_(* &quot;-&quot;??_);_(@_)"/>
    <numFmt numFmtId="169" formatCode="0.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Humanst521 BT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color indexed="48"/>
      <name val="Times New Roman"/>
      <family val="1"/>
    </font>
    <font>
      <b/>
      <i/>
      <sz val="9"/>
      <color indexed="48"/>
      <name val="Times New Roman"/>
      <family val="1"/>
    </font>
    <font>
      <b/>
      <i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0" fillId="3" borderId="0">
      <alignment horizontal="right"/>
    </xf>
    <xf numFmtId="165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9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23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10" fillId="0" borderId="3" xfId="0" applyFont="1" applyBorder="1"/>
    <xf numFmtId="0" fontId="10" fillId="0" borderId="6" xfId="0" applyFont="1" applyBorder="1"/>
    <xf numFmtId="0" fontId="10" fillId="0" borderId="8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2" xfId="0" applyFont="1" applyBorder="1"/>
    <xf numFmtId="0" fontId="0" fillId="0" borderId="13" xfId="0" applyBorder="1"/>
    <xf numFmtId="0" fontId="0" fillId="0" borderId="14" xfId="0" applyBorder="1"/>
    <xf numFmtId="0" fontId="5" fillId="0" borderId="15" xfId="1" applyFont="1" applyBorder="1" applyAlignment="1" applyProtection="1">
      <alignment shrinkToFit="1"/>
    </xf>
    <xf numFmtId="0" fontId="8" fillId="0" borderId="16" xfId="1" applyFont="1" applyBorder="1" applyAlignment="1" applyProtection="1">
      <alignment shrinkToFit="1"/>
    </xf>
    <xf numFmtId="0" fontId="12" fillId="0" borderId="17" xfId="0" applyFont="1" applyBorder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4" fillId="0" borderId="0" xfId="0" applyFont="1"/>
    <xf numFmtId="167" fontId="13" fillId="0" borderId="22" xfId="0" applyNumberFormat="1" applyFont="1" applyBorder="1"/>
    <xf numFmtId="0" fontId="16" fillId="0" borderId="24" xfId="0" applyFont="1" applyBorder="1"/>
    <xf numFmtId="0" fontId="15" fillId="0" borderId="22" xfId="0" applyFont="1" applyBorder="1"/>
    <xf numFmtId="0" fontId="0" fillId="0" borderId="12" xfId="0" applyBorder="1"/>
    <xf numFmtId="0" fontId="0" fillId="2" borderId="25" xfId="0" applyFill="1" applyBorder="1"/>
    <xf numFmtId="0" fontId="4" fillId="0" borderId="12" xfId="0" applyFont="1" applyBorder="1"/>
    <xf numFmtId="168" fontId="0" fillId="0" borderId="0" xfId="3" applyNumberFormat="1" applyFont="1"/>
    <xf numFmtId="168" fontId="3" fillId="0" borderId="0" xfId="3" applyNumberFormat="1" applyFont="1"/>
    <xf numFmtId="168" fontId="0" fillId="0" borderId="0" xfId="3" applyNumberFormat="1" applyFont="1" applyBorder="1"/>
    <xf numFmtId="168" fontId="0" fillId="0" borderId="0" xfId="0" applyNumberFormat="1"/>
    <xf numFmtId="0" fontId="2" fillId="0" borderId="12" xfId="0" applyFont="1" applyBorder="1"/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2" fillId="4" borderId="12" xfId="0" applyFont="1" applyFill="1" applyBorder="1"/>
    <xf numFmtId="168" fontId="2" fillId="4" borderId="12" xfId="3" applyNumberFormat="1" applyFont="1" applyFill="1" applyBorder="1"/>
    <xf numFmtId="167" fontId="0" fillId="4" borderId="12" xfId="0" applyNumberFormat="1" applyFill="1" applyBorder="1"/>
    <xf numFmtId="0" fontId="0" fillId="5" borderId="12" xfId="0" applyFill="1" applyBorder="1"/>
    <xf numFmtId="0" fontId="0" fillId="5" borderId="12" xfId="0" applyFill="1" applyBorder="1" applyAlignment="1">
      <alignment horizontal="center"/>
    </xf>
    <xf numFmtId="0" fontId="2" fillId="5" borderId="12" xfId="0" applyFont="1" applyFill="1" applyBorder="1"/>
    <xf numFmtId="168" fontId="2" fillId="5" borderId="12" xfId="3" applyNumberFormat="1" applyFont="1" applyFill="1" applyBorder="1"/>
    <xf numFmtId="167" fontId="0" fillId="5" borderId="12" xfId="0" applyNumberFormat="1" applyFill="1" applyBorder="1"/>
    <xf numFmtId="0" fontId="0" fillId="6" borderId="12" xfId="0" applyFill="1" applyBorder="1"/>
    <xf numFmtId="0" fontId="0" fillId="6" borderId="12" xfId="0" applyFill="1" applyBorder="1" applyAlignment="1">
      <alignment horizontal="center"/>
    </xf>
    <xf numFmtId="0" fontId="2" fillId="6" borderId="12" xfId="0" applyFont="1" applyFill="1" applyBorder="1"/>
    <xf numFmtId="168" fontId="2" fillId="6" borderId="12" xfId="3" applyNumberFormat="1" applyFont="1" applyFill="1" applyBorder="1"/>
    <xf numFmtId="167" fontId="0" fillId="6" borderId="12" xfId="0" applyNumberFormat="1" applyFill="1" applyBorder="1"/>
    <xf numFmtId="0" fontId="0" fillId="6" borderId="12" xfId="0" applyFill="1" applyBorder="1" applyAlignment="1">
      <alignment horizontal="right"/>
    </xf>
    <xf numFmtId="0" fontId="0" fillId="5" borderId="12" xfId="0" applyFill="1" applyBorder="1" applyAlignment="1">
      <alignment horizontal="right"/>
    </xf>
    <xf numFmtId="168" fontId="0" fillId="0" borderId="0" xfId="3" applyNumberFormat="1" applyFont="1" applyFill="1"/>
    <xf numFmtId="0" fontId="7" fillId="0" borderId="33" xfId="0" applyFont="1" applyBorder="1" applyAlignment="1">
      <alignment horizontal="left"/>
    </xf>
    <xf numFmtId="49" fontId="0" fillId="0" borderId="0" xfId="0" applyNumberFormat="1"/>
    <xf numFmtId="168" fontId="14" fillId="0" borderId="23" xfId="3" applyNumberFormat="1" applyFont="1" applyBorder="1" applyAlignment="1" applyProtection="1">
      <alignment shrinkToFit="1"/>
    </xf>
    <xf numFmtId="0" fontId="2" fillId="0" borderId="0" xfId="0" applyFont="1"/>
    <xf numFmtId="168" fontId="0" fillId="4" borderId="12" xfId="3" applyNumberFormat="1" applyFont="1" applyFill="1" applyBorder="1"/>
    <xf numFmtId="0" fontId="0" fillId="7" borderId="12" xfId="0" applyFill="1" applyBorder="1" applyAlignment="1">
      <alignment horizontal="right"/>
    </xf>
    <xf numFmtId="0" fontId="0" fillId="7" borderId="12" xfId="0" applyFill="1" applyBorder="1" applyAlignment="1">
      <alignment horizontal="center"/>
    </xf>
    <xf numFmtId="0" fontId="2" fillId="7" borderId="12" xfId="0" applyFont="1" applyFill="1" applyBorder="1"/>
    <xf numFmtId="0" fontId="0" fillId="7" borderId="12" xfId="0" applyFill="1" applyBorder="1"/>
    <xf numFmtId="168" fontId="2" fillId="7" borderId="12" xfId="3" applyNumberFormat="1" applyFont="1" applyFill="1" applyBorder="1"/>
    <xf numFmtId="167" fontId="0" fillId="7" borderId="12" xfId="0" applyNumberFormat="1" applyFill="1" applyBorder="1"/>
    <xf numFmtId="0" fontId="0" fillId="7" borderId="12" xfId="0" applyFill="1" applyBorder="1" applyAlignment="1">
      <alignment wrapText="1"/>
    </xf>
    <xf numFmtId="169" fontId="2" fillId="0" borderId="0" xfId="0" applyNumberFormat="1" applyFont="1"/>
    <xf numFmtId="169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168" fontId="2" fillId="0" borderId="4" xfId="3" applyNumberFormat="1" applyFont="1" applyBorder="1"/>
    <xf numFmtId="0" fontId="2" fillId="0" borderId="5" xfId="0" applyFont="1" applyBorder="1"/>
    <xf numFmtId="0" fontId="2" fillId="0" borderId="0" xfId="0" applyFont="1" applyAlignment="1">
      <alignment horizontal="center"/>
    </xf>
    <xf numFmtId="168" fontId="2" fillId="0" borderId="0" xfId="3" applyNumberFormat="1" applyFont="1" applyBorder="1"/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168" fontId="2" fillId="0" borderId="9" xfId="3" applyNumberFormat="1" applyFont="1" applyBorder="1"/>
    <xf numFmtId="0" fontId="2" fillId="0" borderId="10" xfId="0" applyFont="1" applyBorder="1"/>
    <xf numFmtId="168" fontId="2" fillId="0" borderId="0" xfId="3" applyNumberFormat="1" applyFont="1"/>
    <xf numFmtId="0" fontId="4" fillId="2" borderId="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8" fontId="4" fillId="2" borderId="20" xfId="3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8" fontId="4" fillId="2" borderId="12" xfId="3" quotePrefix="1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168" fontId="4" fillId="2" borderId="25" xfId="3" applyNumberFormat="1" applyFont="1" applyFill="1" applyBorder="1" applyAlignment="1">
      <alignment horizontal="center"/>
    </xf>
    <xf numFmtId="0" fontId="4" fillId="2" borderId="26" xfId="0" applyFont="1" applyFill="1" applyBorder="1"/>
    <xf numFmtId="168" fontId="0" fillId="0" borderId="12" xfId="3" applyNumberFormat="1" applyFont="1" applyBorder="1"/>
    <xf numFmtId="0" fontId="2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168" fontId="2" fillId="4" borderId="36" xfId="3" applyNumberFormat="1" applyFont="1" applyFill="1" applyBorder="1" applyAlignment="1">
      <alignment horizontal="center"/>
    </xf>
    <xf numFmtId="168" fontId="2" fillId="4" borderId="37" xfId="3" applyNumberFormat="1" applyFont="1" applyFill="1" applyBorder="1" applyAlignment="1">
      <alignment horizontal="center"/>
    </xf>
    <xf numFmtId="166" fontId="9" fillId="0" borderId="27" xfId="0" applyNumberFormat="1" applyFont="1" applyBorder="1" applyAlignment="1">
      <alignment horizontal="left"/>
    </xf>
    <xf numFmtId="166" fontId="0" fillId="0" borderId="28" xfId="0" applyNumberFormat="1" applyBorder="1" applyAlignment="1">
      <alignment horizontal="left"/>
    </xf>
    <xf numFmtId="166" fontId="0" fillId="0" borderId="29" xfId="0" applyNumberFormat="1" applyBorder="1" applyAlignment="1">
      <alignment horizontal="left"/>
    </xf>
    <xf numFmtId="167" fontId="0" fillId="5" borderId="36" xfId="0" applyNumberFormat="1" applyFill="1" applyBorder="1" applyAlignment="1">
      <alignment horizontal="center"/>
    </xf>
    <xf numFmtId="167" fontId="0" fillId="5" borderId="37" xfId="0" applyNumberFormat="1" applyFill="1" applyBorder="1" applyAlignment="1">
      <alignment horizontal="center"/>
    </xf>
    <xf numFmtId="168" fontId="2" fillId="7" borderId="36" xfId="3" applyNumberFormat="1" applyFont="1" applyFill="1" applyBorder="1" applyAlignment="1">
      <alignment horizontal="center"/>
    </xf>
    <xf numFmtId="168" fontId="2" fillId="7" borderId="37" xfId="3" applyNumberFormat="1" applyFont="1" applyFill="1" applyBorder="1" applyAlignment="1">
      <alignment horizontal="center"/>
    </xf>
  </cellXfs>
  <cellStyles count="45">
    <cellStyle name="Hyperkobling" xfId="1" builtinId="8"/>
    <cellStyle name="Kolonne" xfId="2" xr:uid="{00000000-0005-0000-0000-000001000000}"/>
    <cellStyle name="Komma" xfId="3" builtinId="3"/>
    <cellStyle name="Komma 2" xfId="4" xr:uid="{00000000-0005-0000-0000-000003000000}"/>
    <cellStyle name="Komma 2 2" xfId="5" xr:uid="{00000000-0005-0000-0000-000004000000}"/>
    <cellStyle name="Komma 2 3" xfId="6" xr:uid="{00000000-0005-0000-0000-000005000000}"/>
    <cellStyle name="Komma 2 4" xfId="7" xr:uid="{00000000-0005-0000-0000-000006000000}"/>
    <cellStyle name="Komma 3" xfId="8" xr:uid="{00000000-0005-0000-0000-000007000000}"/>
    <cellStyle name="Komma 3 2" xfId="9" xr:uid="{00000000-0005-0000-0000-000008000000}"/>
    <cellStyle name="Komma 4" xfId="10" xr:uid="{00000000-0005-0000-0000-000009000000}"/>
    <cellStyle name="Komma 4 2" xfId="11" xr:uid="{00000000-0005-0000-0000-00000A000000}"/>
    <cellStyle name="Komma 5" xfId="12" xr:uid="{00000000-0005-0000-0000-00000B000000}"/>
    <cellStyle name="Komma 5 2" xfId="13" xr:uid="{00000000-0005-0000-0000-00000C000000}"/>
    <cellStyle name="Komma 5 3" xfId="14" xr:uid="{00000000-0005-0000-0000-00000D000000}"/>
    <cellStyle name="Komma 6" xfId="15" xr:uid="{00000000-0005-0000-0000-00000E000000}"/>
    <cellStyle name="Komma 7" xfId="16" xr:uid="{00000000-0005-0000-0000-00000F000000}"/>
    <cellStyle name="Komma 8" xfId="17" xr:uid="{00000000-0005-0000-0000-000010000000}"/>
    <cellStyle name="Komma 9" xfId="42" xr:uid="{432F786A-2131-4CD4-B0DA-B3CF1A4BCE98}"/>
    <cellStyle name="Normal" xfId="0" builtinId="0"/>
    <cellStyle name="Normal 10" xfId="18" xr:uid="{00000000-0005-0000-0000-000012000000}"/>
    <cellStyle name="Normal 10 10" xfId="19" xr:uid="{00000000-0005-0000-0000-000013000000}"/>
    <cellStyle name="Normal 10 2 2 10" xfId="20" xr:uid="{00000000-0005-0000-0000-000014000000}"/>
    <cellStyle name="Normal 11" xfId="21" xr:uid="{00000000-0005-0000-0000-000015000000}"/>
    <cellStyle name="Normal 194" xfId="22" xr:uid="{00000000-0005-0000-0000-000016000000}"/>
    <cellStyle name="Normal 194 3" xfId="23" xr:uid="{00000000-0005-0000-0000-000017000000}"/>
    <cellStyle name="Normal 2" xfId="24" xr:uid="{00000000-0005-0000-0000-000018000000}"/>
    <cellStyle name="Normal 2 11 2" xfId="25" xr:uid="{00000000-0005-0000-0000-000019000000}"/>
    <cellStyle name="Normal 2 2" xfId="26" xr:uid="{00000000-0005-0000-0000-00001A000000}"/>
    <cellStyle name="Normal 2 2 2" xfId="41" xr:uid="{21D7D379-A8C3-47EF-9720-EC057B44EF66}"/>
    <cellStyle name="Normal 2 26" xfId="27" xr:uid="{00000000-0005-0000-0000-00001B000000}"/>
    <cellStyle name="Normal 3" xfId="28" xr:uid="{00000000-0005-0000-0000-00001C000000}"/>
    <cellStyle name="Normal 3 2" xfId="29" xr:uid="{00000000-0005-0000-0000-00001D000000}"/>
    <cellStyle name="Normal 4" xfId="30" xr:uid="{00000000-0005-0000-0000-00001E000000}"/>
    <cellStyle name="Normal 4 2 2" xfId="31" xr:uid="{00000000-0005-0000-0000-00001F000000}"/>
    <cellStyle name="Normal 5" xfId="32" xr:uid="{00000000-0005-0000-0000-000020000000}"/>
    <cellStyle name="Normal 6" xfId="43" xr:uid="{17BA3670-6F6F-400D-A966-5CC7E2378325}"/>
    <cellStyle name="Normal 7" xfId="44" xr:uid="{99B8D28F-2175-4792-90AC-322757C1EE79}"/>
    <cellStyle name="Prosent 2" xfId="33" xr:uid="{00000000-0005-0000-0000-000021000000}"/>
    <cellStyle name="Prosent 2 2" xfId="34" xr:uid="{00000000-0005-0000-0000-000022000000}"/>
    <cellStyle name="Prosent 3" xfId="35" xr:uid="{00000000-0005-0000-0000-000023000000}"/>
    <cellStyle name="Prosent 4" xfId="36" xr:uid="{00000000-0005-0000-0000-000024000000}"/>
    <cellStyle name="Tusenskille 2" xfId="37" xr:uid="{00000000-0005-0000-0000-000025000000}"/>
    <cellStyle name="Tusenskille 2 2" xfId="38" xr:uid="{00000000-0005-0000-0000-000026000000}"/>
    <cellStyle name="Tusenskille 2 3" xfId="39" xr:uid="{00000000-0005-0000-0000-000027000000}"/>
    <cellStyle name="Tusenskille 3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tranetweb/applications/System/publish/view/showobject.asp?infoobjectid=1001506" TargetMode="External"/><Relationship Id="rId1" Type="http://schemas.openxmlformats.org/officeDocument/2006/relationships/hyperlink" Target="http://intranetweb/applications/System/publish/view/showobject.asp?infoobjectid=1001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7DDF-074D-4623-8715-13A7C1FC9870}">
  <sheetPr>
    <pageSetUpPr fitToPage="1"/>
  </sheetPr>
  <dimension ref="B1:Z106"/>
  <sheetViews>
    <sheetView topLeftCell="A5" zoomScale="115" zoomScaleNormal="115" workbookViewId="0">
      <pane xSplit="1" ySplit="11" topLeftCell="B56" activePane="bottomRight" state="frozen"/>
      <selection pane="topRight" activeCell="B5" sqref="B5"/>
      <selection pane="bottomLeft" activeCell="A16" sqref="A16"/>
      <selection pane="bottomRight" activeCell="J6" sqref="J6"/>
    </sheetView>
  </sheetViews>
  <sheetFormatPr baseColWidth="10" defaultColWidth="9.140625" defaultRowHeight="12.75"/>
  <cols>
    <col min="1" max="1" width="1.7109375" customWidth="1"/>
    <col min="2" max="2" width="7.7109375" customWidth="1"/>
    <col min="3" max="3" width="9.42578125" customWidth="1"/>
    <col min="4" max="4" width="10.85546875" customWidth="1"/>
    <col min="5" max="5" width="11.5703125" customWidth="1"/>
    <col min="6" max="6" width="10.85546875" customWidth="1"/>
    <col min="7" max="7" width="13.42578125" style="25" customWidth="1"/>
    <col min="8" max="8" width="12.28515625" customWidth="1"/>
    <col min="9" max="9" width="12.7109375" bestFit="1" customWidth="1"/>
    <col min="10" max="10" width="72.28515625" bestFit="1" customWidth="1"/>
    <col min="12" max="12" width="10.85546875" bestFit="1" customWidth="1"/>
    <col min="13" max="13" width="15.85546875" customWidth="1"/>
    <col min="14" max="22" width="9.140625" customWidth="1"/>
    <col min="23" max="23" width="10.28515625" bestFit="1" customWidth="1"/>
    <col min="25" max="25" width="14.42578125" bestFit="1" customWidth="1"/>
    <col min="26" max="26" width="10.85546875" bestFit="1" customWidth="1"/>
  </cols>
  <sheetData>
    <row r="1" spans="2:12">
      <c r="C1" s="1"/>
      <c r="D1" s="1"/>
      <c r="E1" s="1"/>
    </row>
    <row r="2" spans="2:12" ht="20.25">
      <c r="B2" s="2" t="s">
        <v>0</v>
      </c>
      <c r="C2" s="1"/>
      <c r="D2" s="1"/>
      <c r="E2" s="1"/>
      <c r="G2" s="26">
        <v>2021</v>
      </c>
    </row>
    <row r="3" spans="2:12" ht="16.5" customHeight="1" thickBot="1">
      <c r="B3" s="2"/>
      <c r="C3" s="1"/>
      <c r="D3" s="1"/>
      <c r="E3" s="1"/>
    </row>
    <row r="4" spans="2:12" ht="18.75" customHeight="1">
      <c r="B4" s="8" t="s">
        <v>1</v>
      </c>
      <c r="C4" s="87" t="s">
        <v>2</v>
      </c>
      <c r="D4" s="88"/>
      <c r="E4" s="89"/>
      <c r="G4" s="27"/>
      <c r="H4" s="3" t="s">
        <v>3</v>
      </c>
      <c r="I4" s="11"/>
      <c r="J4" s="13" t="s">
        <v>4</v>
      </c>
    </row>
    <row r="5" spans="2:12" ht="18" customHeight="1" thickBot="1">
      <c r="B5" s="9" t="s">
        <v>5</v>
      </c>
      <c r="C5" s="90" t="s">
        <v>6</v>
      </c>
      <c r="D5" s="91"/>
      <c r="E5" s="92"/>
      <c r="F5" s="100" t="s">
        <v>7</v>
      </c>
      <c r="G5" s="101"/>
      <c r="H5" s="4" t="s">
        <v>8</v>
      </c>
      <c r="I5" s="12"/>
      <c r="J5" s="14" t="s">
        <v>9</v>
      </c>
    </row>
    <row r="6" spans="2:12" ht="18" customHeight="1" thickBot="1">
      <c r="B6" s="15" t="s">
        <v>10</v>
      </c>
      <c r="C6" s="48" t="s">
        <v>6</v>
      </c>
      <c r="D6" s="16"/>
      <c r="E6" s="17"/>
      <c r="F6" s="93" t="s">
        <v>11</v>
      </c>
      <c r="G6" s="94"/>
      <c r="H6" s="18"/>
      <c r="I6" s="21" t="s">
        <v>12</v>
      </c>
      <c r="J6" s="50">
        <f>SUM(Mal!N2:N2849)</f>
        <v>4.3478260864503682E-2</v>
      </c>
    </row>
    <row r="7" spans="2:12" ht="17.25" customHeight="1" thickBot="1">
      <c r="B7" s="10" t="s">
        <v>13</v>
      </c>
      <c r="C7" s="95">
        <v>44712</v>
      </c>
      <c r="D7" s="96"/>
      <c r="E7" s="97"/>
      <c r="F7" s="98" t="s">
        <v>14</v>
      </c>
      <c r="G7" s="99"/>
      <c r="I7" s="20" t="s">
        <v>15</v>
      </c>
      <c r="J7" s="19">
        <f>G90</f>
        <v>4.3478260864503682E-2</v>
      </c>
      <c r="L7">
        <v>1000</v>
      </c>
    </row>
    <row r="8" spans="2:12" ht="12.75" customHeight="1" thickBot="1">
      <c r="C8" s="1"/>
      <c r="D8" s="1"/>
      <c r="E8" s="1"/>
    </row>
    <row r="9" spans="2:12">
      <c r="B9" s="5" t="s">
        <v>16</v>
      </c>
      <c r="C9" s="62"/>
      <c r="D9" s="62"/>
      <c r="E9" s="62"/>
      <c r="F9" s="63"/>
      <c r="G9" s="64"/>
      <c r="H9" s="63"/>
      <c r="I9" s="63"/>
      <c r="J9" s="65"/>
    </row>
    <row r="10" spans="2:12">
      <c r="B10" s="6" t="s">
        <v>17</v>
      </c>
      <c r="C10" s="66"/>
      <c r="D10" s="66"/>
      <c r="E10" s="66"/>
      <c r="F10" s="51"/>
      <c r="G10" s="67"/>
      <c r="H10" s="51"/>
      <c r="I10" s="51"/>
      <c r="J10" s="68"/>
    </row>
    <row r="11" spans="2:12" ht="13.5" thickBot="1">
      <c r="B11" s="7" t="s">
        <v>18</v>
      </c>
      <c r="C11" s="69"/>
      <c r="D11" s="69"/>
      <c r="E11" s="69"/>
      <c r="F11" s="70"/>
      <c r="G11" s="71"/>
      <c r="H11" s="70"/>
      <c r="I11" s="70"/>
      <c r="J11" s="72"/>
    </row>
    <row r="12" spans="2:12" ht="7.5" customHeight="1" thickBot="1">
      <c r="B12" s="51"/>
      <c r="C12" s="66"/>
      <c r="D12" s="66"/>
      <c r="E12" s="66"/>
      <c r="F12" s="51"/>
      <c r="G12" s="73"/>
      <c r="H12" s="51"/>
      <c r="I12" s="51"/>
      <c r="J12" s="51"/>
    </row>
    <row r="13" spans="2:12">
      <c r="B13" s="74"/>
      <c r="C13" s="75"/>
      <c r="D13" s="75"/>
      <c r="E13" s="75"/>
      <c r="F13" s="75"/>
      <c r="G13" s="76" t="s">
        <v>19</v>
      </c>
      <c r="H13" s="75"/>
      <c r="I13" s="75"/>
      <c r="J13" s="77" t="s">
        <v>20</v>
      </c>
    </row>
    <row r="14" spans="2:12">
      <c r="B14" s="78" t="s">
        <v>21</v>
      </c>
      <c r="C14" s="79" t="s">
        <v>22</v>
      </c>
      <c r="D14" s="79" t="s">
        <v>23</v>
      </c>
      <c r="E14" s="79" t="s">
        <v>24</v>
      </c>
      <c r="F14" s="79" t="s">
        <v>25</v>
      </c>
      <c r="G14" s="80" t="s">
        <v>26</v>
      </c>
      <c r="H14" s="79" t="s">
        <v>27</v>
      </c>
      <c r="I14" s="79" t="s">
        <v>28</v>
      </c>
      <c r="J14" s="81" t="s">
        <v>29</v>
      </c>
    </row>
    <row r="15" spans="2:12">
      <c r="B15" s="82"/>
      <c r="C15" s="23"/>
      <c r="D15" s="23"/>
      <c r="E15" s="23"/>
      <c r="F15" s="83" t="s">
        <v>30</v>
      </c>
      <c r="G15" s="84"/>
      <c r="H15" s="83" t="s">
        <v>31</v>
      </c>
      <c r="I15" s="83" t="s">
        <v>32</v>
      </c>
      <c r="J15" s="85"/>
    </row>
    <row r="16" spans="2:12">
      <c r="B16" s="30">
        <v>1</v>
      </c>
      <c r="C16" s="31">
        <v>3230</v>
      </c>
      <c r="D16" s="32">
        <v>1099</v>
      </c>
      <c r="E16" s="32">
        <v>1200</v>
      </c>
      <c r="F16" s="32">
        <v>1105199</v>
      </c>
      <c r="G16" s="33">
        <v>-2000</v>
      </c>
      <c r="H16" s="34">
        <v>34</v>
      </c>
      <c r="I16" s="32" t="s">
        <v>33</v>
      </c>
      <c r="J16" s="32" t="s">
        <v>76</v>
      </c>
      <c r="L16" s="28"/>
    </row>
    <row r="17" spans="2:23">
      <c r="B17" s="30">
        <v>2</v>
      </c>
      <c r="C17" s="31">
        <v>3230</v>
      </c>
      <c r="D17" s="32">
        <v>1425</v>
      </c>
      <c r="E17" s="32">
        <v>1229</v>
      </c>
      <c r="F17" s="32">
        <v>1200999</v>
      </c>
      <c r="G17" s="33">
        <v>-2498</v>
      </c>
      <c r="H17" s="34">
        <v>34</v>
      </c>
      <c r="I17" s="32" t="s">
        <v>33</v>
      </c>
      <c r="J17" s="32" t="s">
        <v>34</v>
      </c>
      <c r="L17" s="28"/>
    </row>
    <row r="18" spans="2:23">
      <c r="B18" s="30">
        <v>3</v>
      </c>
      <c r="C18" s="31">
        <v>3221</v>
      </c>
      <c r="D18" s="32">
        <v>1450</v>
      </c>
      <c r="E18" s="32">
        <v>1229</v>
      </c>
      <c r="F18" s="32">
        <v>1205501</v>
      </c>
      <c r="G18" s="33">
        <v>-445</v>
      </c>
      <c r="H18" s="34">
        <v>34</v>
      </c>
      <c r="I18" s="32" t="s">
        <v>33</v>
      </c>
      <c r="J18" s="32" t="s">
        <v>77</v>
      </c>
      <c r="K18" s="49"/>
      <c r="L18" s="28"/>
    </row>
    <row r="19" spans="2:23">
      <c r="B19" s="30">
        <v>4</v>
      </c>
      <c r="C19" s="31">
        <v>3470</v>
      </c>
      <c r="D19" s="32">
        <v>1099</v>
      </c>
      <c r="E19" s="32">
        <v>3900</v>
      </c>
      <c r="F19" s="32">
        <v>1205701</v>
      </c>
      <c r="G19" s="33">
        <v>-1500</v>
      </c>
      <c r="H19" s="34">
        <v>34</v>
      </c>
      <c r="I19" s="32" t="s">
        <v>33</v>
      </c>
      <c r="J19" s="32" t="s">
        <v>78</v>
      </c>
      <c r="K19" s="28"/>
      <c r="L19" s="28"/>
    </row>
    <row r="20" spans="2:23">
      <c r="B20" s="30">
        <v>5</v>
      </c>
      <c r="C20" s="31">
        <v>3230</v>
      </c>
      <c r="D20" s="32">
        <v>1130</v>
      </c>
      <c r="E20" s="32">
        <v>3251</v>
      </c>
      <c r="F20" s="32">
        <v>1500101</v>
      </c>
      <c r="G20" s="33">
        <v>4</v>
      </c>
      <c r="H20" s="34">
        <v>34</v>
      </c>
      <c r="I20" s="32" t="s">
        <v>33</v>
      </c>
      <c r="J20" s="32" t="s">
        <v>79</v>
      </c>
      <c r="K20" s="28"/>
      <c r="L20" s="28"/>
      <c r="W20" s="47"/>
    </row>
    <row r="21" spans="2:23">
      <c r="B21" s="30">
        <v>6</v>
      </c>
      <c r="C21" s="31">
        <v>3230</v>
      </c>
      <c r="D21" s="32">
        <v>1099</v>
      </c>
      <c r="E21" s="32">
        <v>3151</v>
      </c>
      <c r="F21" s="32">
        <v>4007299</v>
      </c>
      <c r="G21" s="33">
        <v>-3667</v>
      </c>
      <c r="H21" s="34">
        <v>34</v>
      </c>
      <c r="I21" s="32" t="s">
        <v>33</v>
      </c>
      <c r="J21" s="32" t="s">
        <v>80</v>
      </c>
      <c r="K21" s="49"/>
      <c r="L21" s="28"/>
    </row>
    <row r="22" spans="2:23">
      <c r="B22" s="30">
        <v>7</v>
      </c>
      <c r="C22" s="31">
        <v>3230</v>
      </c>
      <c r="D22" s="32">
        <v>5040</v>
      </c>
      <c r="E22" s="32">
        <v>3858</v>
      </c>
      <c r="F22" s="32">
        <v>4630101</v>
      </c>
      <c r="G22" s="33">
        <v>-2119</v>
      </c>
      <c r="H22" s="34">
        <v>34</v>
      </c>
      <c r="I22" s="32" t="s">
        <v>33</v>
      </c>
      <c r="J22" s="32" t="s">
        <v>81</v>
      </c>
      <c r="K22" s="49"/>
      <c r="L22" s="28"/>
    </row>
    <row r="23" spans="2:23">
      <c r="B23" s="30">
        <v>8</v>
      </c>
      <c r="C23" s="31">
        <v>3230</v>
      </c>
      <c r="D23" s="32">
        <v>4200</v>
      </c>
      <c r="E23" s="32">
        <v>3332</v>
      </c>
      <c r="F23" s="32">
        <v>6304299</v>
      </c>
      <c r="G23" s="33">
        <v>-5968</v>
      </c>
      <c r="H23" s="34">
        <v>34</v>
      </c>
      <c r="I23" s="32" t="s">
        <v>33</v>
      </c>
      <c r="J23" s="32" t="s">
        <v>82</v>
      </c>
      <c r="K23" s="49"/>
      <c r="L23" s="28"/>
    </row>
    <row r="24" spans="2:23">
      <c r="B24" s="30">
        <v>9</v>
      </c>
      <c r="C24" s="31">
        <v>3230</v>
      </c>
      <c r="D24" s="32">
        <v>4200</v>
      </c>
      <c r="E24" s="32">
        <v>3151</v>
      </c>
      <c r="F24" s="32">
        <v>6505117</v>
      </c>
      <c r="G24" s="33">
        <v>-5086</v>
      </c>
      <c r="H24" s="34">
        <v>34</v>
      </c>
      <c r="I24" s="32" t="s">
        <v>33</v>
      </c>
      <c r="J24" s="32" t="s">
        <v>42</v>
      </c>
      <c r="K24" s="28"/>
      <c r="L24" s="28"/>
    </row>
    <row r="25" spans="2:23">
      <c r="B25" s="30">
        <v>10</v>
      </c>
      <c r="C25" s="31">
        <v>3230</v>
      </c>
      <c r="D25" s="32">
        <v>4305</v>
      </c>
      <c r="E25" s="32">
        <v>3340</v>
      </c>
      <c r="F25" s="32">
        <v>6509399</v>
      </c>
      <c r="G25" s="33">
        <v>-2900</v>
      </c>
      <c r="H25" s="34">
        <v>34</v>
      </c>
      <c r="I25" s="32" t="s">
        <v>33</v>
      </c>
      <c r="J25" s="32" t="s">
        <v>83</v>
      </c>
      <c r="K25" s="28"/>
      <c r="L25" s="28"/>
    </row>
    <row r="26" spans="2:23">
      <c r="B26" s="30">
        <v>11</v>
      </c>
      <c r="C26" s="31">
        <v>3230</v>
      </c>
      <c r="D26" s="32">
        <v>4203</v>
      </c>
      <c r="E26" s="32">
        <v>3450</v>
      </c>
      <c r="F26" s="32">
        <v>7504199</v>
      </c>
      <c r="G26" s="33">
        <v>-4000</v>
      </c>
      <c r="H26" s="34">
        <v>34</v>
      </c>
      <c r="I26" s="32" t="s">
        <v>33</v>
      </c>
      <c r="J26" s="32" t="s">
        <v>84</v>
      </c>
      <c r="K26" s="49"/>
      <c r="L26" s="28"/>
    </row>
    <row r="27" spans="2:23">
      <c r="B27" s="30">
        <v>12</v>
      </c>
      <c r="C27" s="31">
        <v>3230</v>
      </c>
      <c r="D27" s="32">
        <v>4202</v>
      </c>
      <c r="E27" s="32">
        <v>3530</v>
      </c>
      <c r="F27" s="32">
        <v>7508599</v>
      </c>
      <c r="G27" s="33">
        <v>-500</v>
      </c>
      <c r="H27" s="34">
        <v>34</v>
      </c>
      <c r="I27" s="32" t="s">
        <v>33</v>
      </c>
      <c r="J27" s="32" t="s">
        <v>85</v>
      </c>
      <c r="K27" s="28"/>
      <c r="L27" s="28"/>
    </row>
    <row r="28" spans="2:23">
      <c r="B28" s="30">
        <v>13</v>
      </c>
      <c r="C28" s="31">
        <v>3230</v>
      </c>
      <c r="D28" s="32">
        <v>4203</v>
      </c>
      <c r="E28" s="32">
        <v>3530</v>
      </c>
      <c r="F28" s="32">
        <v>7510099</v>
      </c>
      <c r="G28" s="33">
        <v>-7000</v>
      </c>
      <c r="H28" s="34">
        <v>34</v>
      </c>
      <c r="I28" s="32" t="s">
        <v>33</v>
      </c>
      <c r="J28" s="32" t="s">
        <v>86</v>
      </c>
      <c r="K28" s="28"/>
      <c r="L28" s="28"/>
    </row>
    <row r="29" spans="2:23">
      <c r="B29" s="30">
        <v>14</v>
      </c>
      <c r="C29" s="31">
        <v>3230</v>
      </c>
      <c r="D29" s="32">
        <v>4203</v>
      </c>
      <c r="E29" s="32">
        <v>3530</v>
      </c>
      <c r="F29" s="32">
        <v>7510199</v>
      </c>
      <c r="G29" s="33">
        <v>7000</v>
      </c>
      <c r="H29" s="34">
        <v>34</v>
      </c>
      <c r="I29" s="32" t="s">
        <v>33</v>
      </c>
      <c r="J29" s="32" t="s">
        <v>87</v>
      </c>
      <c r="K29" s="28"/>
      <c r="L29" s="28"/>
    </row>
    <row r="30" spans="2:23">
      <c r="B30" s="30">
        <v>15</v>
      </c>
      <c r="C30" s="31">
        <v>3230</v>
      </c>
      <c r="D30" s="32">
        <v>4200</v>
      </c>
      <c r="E30" s="32">
        <v>3602</v>
      </c>
      <c r="F30" s="32">
        <v>7510399</v>
      </c>
      <c r="G30" s="33">
        <v>-3940</v>
      </c>
      <c r="H30" s="34">
        <v>34</v>
      </c>
      <c r="I30" s="32" t="s">
        <v>33</v>
      </c>
      <c r="J30" s="32" t="s">
        <v>88</v>
      </c>
      <c r="K30" s="28"/>
      <c r="L30" s="28"/>
    </row>
    <row r="31" spans="2:23">
      <c r="B31" s="30">
        <v>16</v>
      </c>
      <c r="C31" s="31">
        <v>3230</v>
      </c>
      <c r="D31" s="32">
        <v>4201</v>
      </c>
      <c r="E31" s="32">
        <v>3450</v>
      </c>
      <c r="F31" s="32">
        <v>7602401</v>
      </c>
      <c r="G31" s="33">
        <v>-1000</v>
      </c>
      <c r="H31" s="34">
        <v>34</v>
      </c>
      <c r="I31" s="32" t="s">
        <v>33</v>
      </c>
      <c r="J31" s="32" t="s">
        <v>89</v>
      </c>
      <c r="K31" s="28"/>
      <c r="L31" s="28"/>
    </row>
    <row r="32" spans="2:23">
      <c r="B32" s="30">
        <v>17</v>
      </c>
      <c r="C32" s="31">
        <v>3195</v>
      </c>
      <c r="D32" s="32">
        <v>104200</v>
      </c>
      <c r="E32" s="32">
        <v>2212</v>
      </c>
      <c r="F32" s="32">
        <v>5461401</v>
      </c>
      <c r="G32" s="33">
        <v>100</v>
      </c>
      <c r="H32" s="34">
        <v>34</v>
      </c>
      <c r="I32" s="32" t="s">
        <v>33</v>
      </c>
      <c r="J32" s="32" t="s">
        <v>35</v>
      </c>
      <c r="K32" s="49"/>
      <c r="L32" s="28"/>
    </row>
    <row r="33" spans="2:26">
      <c r="B33" s="30">
        <v>18</v>
      </c>
      <c r="C33" s="31">
        <v>3230</v>
      </c>
      <c r="D33" s="32">
        <v>104200</v>
      </c>
      <c r="E33" s="32">
        <v>3858</v>
      </c>
      <c r="F33" s="32">
        <v>5611101</v>
      </c>
      <c r="G33" s="33">
        <v>-8000</v>
      </c>
      <c r="H33" s="34">
        <v>34</v>
      </c>
      <c r="I33" s="32" t="s">
        <v>33</v>
      </c>
      <c r="J33" s="32" t="s">
        <v>90</v>
      </c>
      <c r="K33" s="28"/>
      <c r="L33" s="28"/>
    </row>
    <row r="34" spans="2:26">
      <c r="B34" s="30">
        <v>19</v>
      </c>
      <c r="C34" s="31">
        <v>3230</v>
      </c>
      <c r="D34" s="32">
        <v>104200</v>
      </c>
      <c r="E34" s="32">
        <v>2650</v>
      </c>
      <c r="F34" s="32">
        <v>5620399</v>
      </c>
      <c r="G34" s="33">
        <v>120000</v>
      </c>
      <c r="H34" s="34">
        <v>34</v>
      </c>
      <c r="I34" s="32" t="s">
        <v>33</v>
      </c>
      <c r="J34" s="32" t="s">
        <v>36</v>
      </c>
      <c r="K34" s="28"/>
      <c r="L34" s="28"/>
    </row>
    <row r="35" spans="2:26">
      <c r="B35" s="30">
        <v>20</v>
      </c>
      <c r="C35" s="31">
        <v>3230</v>
      </c>
      <c r="D35" s="32">
        <v>104200</v>
      </c>
      <c r="E35" s="32">
        <v>2650</v>
      </c>
      <c r="F35" s="32">
        <v>5620602</v>
      </c>
      <c r="G35" s="33">
        <v>1250</v>
      </c>
      <c r="H35" s="34">
        <v>34</v>
      </c>
      <c r="I35" s="32" t="s">
        <v>33</v>
      </c>
      <c r="J35" s="32" t="s">
        <v>132</v>
      </c>
      <c r="K35" s="28"/>
      <c r="L35" s="28"/>
    </row>
    <row r="36" spans="2:26">
      <c r="B36" s="30">
        <v>21</v>
      </c>
      <c r="C36" s="31">
        <v>3230</v>
      </c>
      <c r="D36" s="32">
        <v>104200</v>
      </c>
      <c r="E36" s="32">
        <v>2650</v>
      </c>
      <c r="F36" s="32">
        <v>5620604</v>
      </c>
      <c r="G36" s="33">
        <v>2000</v>
      </c>
      <c r="H36" s="34">
        <v>34</v>
      </c>
      <c r="I36" s="32" t="s">
        <v>33</v>
      </c>
      <c r="J36" s="32" t="s">
        <v>133</v>
      </c>
      <c r="K36" s="28"/>
      <c r="L36" s="28"/>
    </row>
    <row r="37" spans="2:26">
      <c r="B37" s="30">
        <v>22</v>
      </c>
      <c r="C37" s="31">
        <v>3810</v>
      </c>
      <c r="D37" s="32">
        <v>104200</v>
      </c>
      <c r="E37" s="32">
        <v>2650</v>
      </c>
      <c r="F37" s="32">
        <v>5620699</v>
      </c>
      <c r="G37" s="33">
        <v>10077</v>
      </c>
      <c r="H37" s="34">
        <v>34</v>
      </c>
      <c r="I37" s="32" t="s">
        <v>33</v>
      </c>
      <c r="J37" s="32" t="s">
        <v>134</v>
      </c>
      <c r="K37" s="28"/>
      <c r="L37" s="28"/>
    </row>
    <row r="38" spans="2:26">
      <c r="B38" s="30">
        <v>23</v>
      </c>
      <c r="C38" s="31">
        <v>3230</v>
      </c>
      <c r="D38" s="32">
        <v>104200</v>
      </c>
      <c r="E38" s="32">
        <v>2650</v>
      </c>
      <c r="F38" s="32">
        <v>5620799</v>
      </c>
      <c r="G38" s="33">
        <v>-12322</v>
      </c>
      <c r="H38" s="34">
        <v>34</v>
      </c>
      <c r="I38" s="32" t="s">
        <v>33</v>
      </c>
      <c r="J38" s="32" t="s">
        <v>91</v>
      </c>
      <c r="K38" s="28"/>
      <c r="L38" s="28"/>
    </row>
    <row r="39" spans="2:26">
      <c r="B39" s="30">
        <v>24</v>
      </c>
      <c r="C39" s="31">
        <v>3230</v>
      </c>
      <c r="D39" s="32">
        <v>104200</v>
      </c>
      <c r="E39" s="32">
        <v>2650</v>
      </c>
      <c r="F39" s="32">
        <v>5620901</v>
      </c>
      <c r="G39" s="33">
        <v>1800</v>
      </c>
      <c r="H39" s="34">
        <v>34</v>
      </c>
      <c r="I39" s="32" t="s">
        <v>33</v>
      </c>
      <c r="J39" s="32" t="s">
        <v>92</v>
      </c>
      <c r="K39" s="28"/>
      <c r="L39" s="28"/>
    </row>
    <row r="40" spans="2:26">
      <c r="B40" s="30">
        <v>25</v>
      </c>
      <c r="C40" s="31">
        <v>3230</v>
      </c>
      <c r="D40" s="32">
        <v>104200</v>
      </c>
      <c r="E40" s="32">
        <v>2653</v>
      </c>
      <c r="F40" s="32">
        <v>5621401</v>
      </c>
      <c r="G40" s="33">
        <v>12700</v>
      </c>
      <c r="H40" s="34">
        <v>34</v>
      </c>
      <c r="I40" s="32" t="s">
        <v>33</v>
      </c>
      <c r="J40" s="32" t="s">
        <v>93</v>
      </c>
      <c r="K40" s="28"/>
      <c r="L40" s="28"/>
      <c r="Y40" s="25"/>
      <c r="Z40" s="25"/>
    </row>
    <row r="41" spans="2:26">
      <c r="B41" s="30">
        <v>26</v>
      </c>
      <c r="C41" s="31">
        <v>3230</v>
      </c>
      <c r="D41" s="32">
        <v>104200</v>
      </c>
      <c r="E41" s="32">
        <v>2650</v>
      </c>
      <c r="F41" s="32">
        <v>5623199</v>
      </c>
      <c r="G41" s="33">
        <v>-120000</v>
      </c>
      <c r="H41" s="34">
        <v>34</v>
      </c>
      <c r="I41" s="32" t="s">
        <v>33</v>
      </c>
      <c r="J41" s="32" t="s">
        <v>94</v>
      </c>
      <c r="K41" s="28"/>
      <c r="L41" s="28"/>
      <c r="Y41" s="25"/>
      <c r="Z41" s="25"/>
    </row>
    <row r="42" spans="2:26">
      <c r="B42" s="30">
        <v>28</v>
      </c>
      <c r="C42" s="31">
        <v>3230</v>
      </c>
      <c r="D42" s="32">
        <v>104200</v>
      </c>
      <c r="E42" s="32">
        <v>2611</v>
      </c>
      <c r="F42" s="32">
        <v>5624201</v>
      </c>
      <c r="G42" s="33">
        <v>2500</v>
      </c>
      <c r="H42" s="34">
        <v>34</v>
      </c>
      <c r="I42" s="32" t="s">
        <v>33</v>
      </c>
      <c r="J42" s="32" t="s">
        <v>95</v>
      </c>
      <c r="K42" s="28"/>
      <c r="L42" s="28"/>
      <c r="P42" s="51"/>
      <c r="Y42" s="25"/>
      <c r="Z42" s="25"/>
    </row>
    <row r="43" spans="2:26">
      <c r="B43" s="30">
        <v>29</v>
      </c>
      <c r="C43" s="31">
        <v>3230</v>
      </c>
      <c r="D43" s="32">
        <v>104200</v>
      </c>
      <c r="E43" s="32">
        <v>2611</v>
      </c>
      <c r="F43" s="32">
        <v>5624301</v>
      </c>
      <c r="G43" s="33">
        <v>-2000</v>
      </c>
      <c r="H43" s="34">
        <v>34</v>
      </c>
      <c r="I43" s="32" t="s">
        <v>33</v>
      </c>
      <c r="J43" s="32" t="s">
        <v>96</v>
      </c>
      <c r="K43" s="49"/>
      <c r="L43" s="28"/>
      <c r="Y43" s="25"/>
      <c r="Z43" s="25"/>
    </row>
    <row r="44" spans="2:26">
      <c r="B44" s="30">
        <v>30</v>
      </c>
      <c r="C44" s="31">
        <v>3230</v>
      </c>
      <c r="D44" s="32">
        <v>104200</v>
      </c>
      <c r="E44" s="32">
        <v>2222</v>
      </c>
      <c r="F44" s="32">
        <v>5631201</v>
      </c>
      <c r="G44" s="33">
        <v>8290</v>
      </c>
      <c r="H44" s="34">
        <v>34</v>
      </c>
      <c r="I44" s="32" t="s">
        <v>33</v>
      </c>
      <c r="J44" s="32" t="s">
        <v>97</v>
      </c>
      <c r="K44" s="28"/>
      <c r="L44" s="28"/>
      <c r="Y44" s="25"/>
      <c r="Z44" s="25"/>
    </row>
    <row r="45" spans="2:26">
      <c r="B45" s="30">
        <v>31</v>
      </c>
      <c r="C45" s="31">
        <v>3230</v>
      </c>
      <c r="D45" s="32">
        <v>104200</v>
      </c>
      <c r="E45" s="32">
        <v>2222</v>
      </c>
      <c r="F45" s="32">
        <v>5631601</v>
      </c>
      <c r="G45" s="33">
        <v>1000</v>
      </c>
      <c r="H45" s="34">
        <v>34</v>
      </c>
      <c r="I45" s="32" t="s">
        <v>33</v>
      </c>
      <c r="J45" s="32" t="s">
        <v>98</v>
      </c>
      <c r="K45" s="28"/>
      <c r="L45" s="28"/>
      <c r="Y45" s="25"/>
      <c r="Z45" s="25"/>
    </row>
    <row r="46" spans="2:26">
      <c r="B46" s="30">
        <v>32</v>
      </c>
      <c r="C46" s="31">
        <v>3230</v>
      </c>
      <c r="D46" s="32">
        <v>104200</v>
      </c>
      <c r="E46" s="32">
        <v>2321</v>
      </c>
      <c r="F46" s="32">
        <v>5640301</v>
      </c>
      <c r="G46" s="33">
        <v>27200</v>
      </c>
      <c r="H46" s="34">
        <v>34</v>
      </c>
      <c r="I46" s="32" t="s">
        <v>33</v>
      </c>
      <c r="J46" s="32" t="s">
        <v>99</v>
      </c>
      <c r="K46" s="28"/>
      <c r="L46" s="28"/>
      <c r="Y46" s="25"/>
      <c r="Z46" s="25"/>
    </row>
    <row r="47" spans="2:26">
      <c r="B47" s="30">
        <v>33</v>
      </c>
      <c r="C47" s="31">
        <v>3230</v>
      </c>
      <c r="D47" s="32">
        <v>104200</v>
      </c>
      <c r="E47" s="32">
        <v>2212</v>
      </c>
      <c r="F47" s="32">
        <v>5641301</v>
      </c>
      <c r="G47" s="33">
        <v>-2500</v>
      </c>
      <c r="H47" s="34">
        <v>34</v>
      </c>
      <c r="I47" s="32" t="s">
        <v>33</v>
      </c>
      <c r="J47" s="32" t="s">
        <v>100</v>
      </c>
      <c r="K47" s="28"/>
      <c r="L47" s="28"/>
      <c r="Y47" s="25"/>
      <c r="Z47" s="25"/>
    </row>
    <row r="48" spans="2:26">
      <c r="B48" s="30">
        <v>34</v>
      </c>
      <c r="C48" s="31">
        <v>3230</v>
      </c>
      <c r="D48" s="32">
        <v>104200</v>
      </c>
      <c r="E48" s="32">
        <v>2611</v>
      </c>
      <c r="F48" s="32">
        <v>5650899</v>
      </c>
      <c r="G48" s="33">
        <v>2000</v>
      </c>
      <c r="H48" s="34">
        <v>34</v>
      </c>
      <c r="I48" s="32" t="s">
        <v>33</v>
      </c>
      <c r="J48" s="32" t="s">
        <v>101</v>
      </c>
      <c r="K48" s="28"/>
      <c r="L48" s="28"/>
      <c r="Y48" s="25"/>
      <c r="Z48" s="25"/>
    </row>
    <row r="49" spans="2:26">
      <c r="B49" s="30">
        <v>35</v>
      </c>
      <c r="C49" s="31">
        <v>3230</v>
      </c>
      <c r="D49" s="32">
        <v>104200</v>
      </c>
      <c r="E49" s="32">
        <v>3860</v>
      </c>
      <c r="F49" s="32">
        <v>5651099</v>
      </c>
      <c r="G49" s="33">
        <v>34</v>
      </c>
      <c r="H49" s="34">
        <v>34</v>
      </c>
      <c r="I49" s="32" t="s">
        <v>33</v>
      </c>
      <c r="J49" s="32" t="s">
        <v>102</v>
      </c>
      <c r="K49" s="49"/>
      <c r="L49" s="28"/>
      <c r="Y49" s="25"/>
      <c r="Z49" s="25"/>
    </row>
    <row r="50" spans="2:26">
      <c r="B50" s="30">
        <v>36</v>
      </c>
      <c r="C50" s="31">
        <v>3230</v>
      </c>
      <c r="D50" s="32">
        <v>104200</v>
      </c>
      <c r="E50" s="32">
        <v>2222</v>
      </c>
      <c r="F50" s="32">
        <v>5651699</v>
      </c>
      <c r="G50" s="33">
        <v>40</v>
      </c>
      <c r="H50" s="34">
        <v>34</v>
      </c>
      <c r="I50" s="32" t="s">
        <v>33</v>
      </c>
      <c r="J50" s="32" t="s">
        <v>37</v>
      </c>
      <c r="K50" s="28"/>
      <c r="L50" s="28"/>
      <c r="Y50" s="25"/>
      <c r="Z50" s="25"/>
    </row>
    <row r="51" spans="2:26">
      <c r="B51" s="30">
        <v>37</v>
      </c>
      <c r="C51" s="31">
        <v>3230</v>
      </c>
      <c r="D51" s="32">
        <v>104200</v>
      </c>
      <c r="E51" s="32">
        <v>1300</v>
      </c>
      <c r="F51" s="32">
        <v>5652399</v>
      </c>
      <c r="G51" s="33">
        <v>-3374</v>
      </c>
      <c r="H51" s="34">
        <v>34</v>
      </c>
      <c r="I51" s="32" t="s">
        <v>33</v>
      </c>
      <c r="J51" s="32" t="s">
        <v>38</v>
      </c>
      <c r="K51" s="49"/>
      <c r="L51" s="28"/>
      <c r="Y51" s="25"/>
      <c r="Z51" s="25"/>
    </row>
    <row r="52" spans="2:26">
      <c r="B52" s="30">
        <v>38</v>
      </c>
      <c r="C52" s="31">
        <v>3230</v>
      </c>
      <c r="D52" s="32">
        <v>104200</v>
      </c>
      <c r="E52" s="32">
        <v>3336</v>
      </c>
      <c r="F52" s="32">
        <v>5660299</v>
      </c>
      <c r="G52" s="33">
        <v>-11319</v>
      </c>
      <c r="H52" s="34">
        <v>34</v>
      </c>
      <c r="I52" s="32" t="s">
        <v>33</v>
      </c>
      <c r="J52" s="32" t="s">
        <v>39</v>
      </c>
      <c r="K52" s="49"/>
      <c r="L52" s="28"/>
      <c r="Y52" s="25"/>
      <c r="Z52" s="25"/>
    </row>
    <row r="53" spans="2:26">
      <c r="B53" s="30">
        <v>39</v>
      </c>
      <c r="C53" s="31">
        <v>3230</v>
      </c>
      <c r="D53" s="32">
        <v>104200</v>
      </c>
      <c r="E53" s="32">
        <v>3811</v>
      </c>
      <c r="F53" s="32">
        <v>5660501</v>
      </c>
      <c r="G53" s="33">
        <v>10000</v>
      </c>
      <c r="H53" s="34">
        <v>34</v>
      </c>
      <c r="I53" s="32" t="s">
        <v>33</v>
      </c>
      <c r="J53" s="32" t="s">
        <v>103</v>
      </c>
      <c r="K53" s="49"/>
      <c r="L53" s="28"/>
      <c r="Y53" s="25"/>
      <c r="Z53" s="25"/>
    </row>
    <row r="54" spans="2:26">
      <c r="B54" s="30">
        <v>40</v>
      </c>
      <c r="C54" s="31">
        <v>3670</v>
      </c>
      <c r="D54" s="32">
        <v>104300</v>
      </c>
      <c r="E54" s="32">
        <v>1300</v>
      </c>
      <c r="F54" s="32">
        <v>5661201</v>
      </c>
      <c r="G54" s="33">
        <v>3911</v>
      </c>
      <c r="H54" s="34">
        <v>34</v>
      </c>
      <c r="I54" s="32" t="s">
        <v>33</v>
      </c>
      <c r="J54" s="32" t="s">
        <v>40</v>
      </c>
      <c r="K54" s="28"/>
      <c r="L54" s="28"/>
      <c r="Y54" s="25"/>
      <c r="Z54" s="25"/>
    </row>
    <row r="55" spans="2:26">
      <c r="B55" s="30">
        <v>41</v>
      </c>
      <c r="C55" s="31">
        <v>3230</v>
      </c>
      <c r="D55" s="32">
        <v>104200</v>
      </c>
      <c r="E55" s="32">
        <v>3811</v>
      </c>
      <c r="F55" s="32">
        <v>5661601</v>
      </c>
      <c r="G55" s="33">
        <v>292</v>
      </c>
      <c r="H55" s="34">
        <v>34</v>
      </c>
      <c r="I55" s="32" t="s">
        <v>33</v>
      </c>
      <c r="J55" s="32" t="s">
        <v>104</v>
      </c>
      <c r="K55" s="28"/>
      <c r="L55" s="28"/>
      <c r="Y55" s="25"/>
      <c r="Z55" s="25"/>
    </row>
    <row r="56" spans="2:26">
      <c r="B56" s="30">
        <v>42</v>
      </c>
      <c r="C56" s="31">
        <v>3230</v>
      </c>
      <c r="D56" s="32">
        <v>4305</v>
      </c>
      <c r="E56" s="32">
        <v>3332</v>
      </c>
      <c r="F56" s="32">
        <v>6000101</v>
      </c>
      <c r="G56" s="33">
        <v>500</v>
      </c>
      <c r="H56" s="34">
        <v>34</v>
      </c>
      <c r="I56" s="32" t="s">
        <v>33</v>
      </c>
      <c r="J56" s="32" t="s">
        <v>105</v>
      </c>
      <c r="K56" s="49"/>
      <c r="L56" s="28"/>
      <c r="Y56" s="25"/>
      <c r="Z56" s="25"/>
    </row>
    <row r="57" spans="2:26">
      <c r="B57" s="53">
        <v>43</v>
      </c>
      <c r="C57" s="54">
        <v>3222</v>
      </c>
      <c r="D57" s="55">
        <v>4318</v>
      </c>
      <c r="E57" s="55">
        <v>3332</v>
      </c>
      <c r="F57" s="56">
        <v>6010185</v>
      </c>
      <c r="G57" s="57">
        <v>2219</v>
      </c>
      <c r="H57" s="58">
        <v>34</v>
      </c>
      <c r="I57" s="55" t="s">
        <v>33</v>
      </c>
      <c r="J57" s="59" t="s">
        <v>106</v>
      </c>
      <c r="L57" s="28"/>
    </row>
    <row r="58" spans="2:26">
      <c r="B58" s="30">
        <v>44</v>
      </c>
      <c r="C58" s="31">
        <v>3230</v>
      </c>
      <c r="D58" s="32">
        <v>4208</v>
      </c>
      <c r="E58" s="32">
        <v>3602</v>
      </c>
      <c r="F58" s="32">
        <v>6202201</v>
      </c>
      <c r="G58" s="33">
        <v>-2902</v>
      </c>
      <c r="H58" s="34">
        <v>34</v>
      </c>
      <c r="I58" s="32" t="s">
        <v>33</v>
      </c>
      <c r="J58" s="32" t="s">
        <v>107</v>
      </c>
      <c r="K58" s="28"/>
      <c r="L58" s="28"/>
      <c r="Y58" s="25"/>
      <c r="Z58" s="25"/>
    </row>
    <row r="59" spans="2:26">
      <c r="B59" s="30">
        <v>45</v>
      </c>
      <c r="C59" s="31">
        <v>3230</v>
      </c>
      <c r="D59" s="32">
        <v>4303</v>
      </c>
      <c r="E59" s="32">
        <v>3601</v>
      </c>
      <c r="F59" s="32">
        <v>6202399</v>
      </c>
      <c r="G59" s="33">
        <v>-9459</v>
      </c>
      <c r="H59" s="34">
        <v>34</v>
      </c>
      <c r="I59" s="32" t="s">
        <v>33</v>
      </c>
      <c r="J59" s="32" t="s">
        <v>41</v>
      </c>
      <c r="K59" s="28"/>
      <c r="L59" s="28"/>
      <c r="Y59" s="25"/>
      <c r="Z59" s="25"/>
    </row>
    <row r="60" spans="2:26">
      <c r="B60" s="30">
        <v>46</v>
      </c>
      <c r="C60" s="31">
        <v>3230</v>
      </c>
      <c r="D60" s="32">
        <v>4200</v>
      </c>
      <c r="E60" s="32">
        <v>3342</v>
      </c>
      <c r="F60" s="32">
        <v>6302099</v>
      </c>
      <c r="G60" s="33">
        <v>-2500</v>
      </c>
      <c r="H60" s="34">
        <v>34</v>
      </c>
      <c r="I60" s="32" t="s">
        <v>33</v>
      </c>
      <c r="J60" s="32" t="s">
        <v>108</v>
      </c>
      <c r="K60" s="49"/>
      <c r="L60" s="28"/>
      <c r="Y60" s="25"/>
      <c r="Z60" s="25"/>
    </row>
    <row r="61" spans="2:26">
      <c r="B61" s="30">
        <v>47</v>
      </c>
      <c r="C61" s="31">
        <v>3230</v>
      </c>
      <c r="D61" s="32">
        <v>4305</v>
      </c>
      <c r="E61" s="32">
        <v>3332</v>
      </c>
      <c r="F61" s="32">
        <v>6503599</v>
      </c>
      <c r="G61" s="33">
        <v>-125</v>
      </c>
      <c r="H61" s="34">
        <v>34</v>
      </c>
      <c r="I61" s="32" t="s">
        <v>33</v>
      </c>
      <c r="J61" s="32" t="s">
        <v>109</v>
      </c>
      <c r="L61" s="28"/>
      <c r="Y61" s="25"/>
      <c r="Z61" s="25"/>
    </row>
    <row r="62" spans="2:26">
      <c r="B62" s="30">
        <v>48</v>
      </c>
      <c r="C62" s="31">
        <v>3230</v>
      </c>
      <c r="D62" s="32">
        <v>4305</v>
      </c>
      <c r="E62" s="32">
        <v>3332</v>
      </c>
      <c r="F62" s="32">
        <v>6503712</v>
      </c>
      <c r="G62" s="33">
        <v>54</v>
      </c>
      <c r="H62" s="34">
        <v>34</v>
      </c>
      <c r="I62" s="32" t="s">
        <v>33</v>
      </c>
      <c r="J62" s="32" t="s">
        <v>110</v>
      </c>
      <c r="L62" s="28"/>
      <c r="Y62" s="25"/>
      <c r="Z62" s="25"/>
    </row>
    <row r="63" spans="2:26">
      <c r="B63" s="30">
        <v>49</v>
      </c>
      <c r="C63" s="31">
        <v>3230</v>
      </c>
      <c r="D63" s="32">
        <v>4305</v>
      </c>
      <c r="E63" s="32">
        <v>3340</v>
      </c>
      <c r="F63" s="32">
        <v>6503715</v>
      </c>
      <c r="G63" s="33">
        <v>-137</v>
      </c>
      <c r="H63" s="34">
        <v>34</v>
      </c>
      <c r="I63" s="32" t="s">
        <v>33</v>
      </c>
      <c r="J63" s="32" t="s">
        <v>111</v>
      </c>
      <c r="L63" s="28"/>
      <c r="Y63" s="25"/>
      <c r="Z63" s="25"/>
    </row>
    <row r="64" spans="2:26">
      <c r="B64" s="30">
        <v>50</v>
      </c>
      <c r="C64" s="31">
        <v>3230</v>
      </c>
      <c r="D64" s="32">
        <v>4305</v>
      </c>
      <c r="E64" s="32">
        <v>3340</v>
      </c>
      <c r="F64" s="32">
        <v>6503799</v>
      </c>
      <c r="G64" s="33">
        <v>83</v>
      </c>
      <c r="H64" s="34">
        <v>34</v>
      </c>
      <c r="I64" s="32" t="s">
        <v>33</v>
      </c>
      <c r="J64" s="32" t="s">
        <v>112</v>
      </c>
      <c r="L64" s="28"/>
      <c r="Y64" s="25"/>
      <c r="Z64" s="25"/>
    </row>
    <row r="65" spans="2:26">
      <c r="B65" s="30">
        <v>51</v>
      </c>
      <c r="C65" s="31">
        <v>3230</v>
      </c>
      <c r="D65" s="32">
        <v>4305</v>
      </c>
      <c r="E65" s="32">
        <v>3340</v>
      </c>
      <c r="F65" s="32">
        <v>6503814</v>
      </c>
      <c r="G65" s="33">
        <v>-679</v>
      </c>
      <c r="H65" s="34">
        <v>34</v>
      </c>
      <c r="I65" s="32" t="s">
        <v>33</v>
      </c>
      <c r="J65" s="32" t="s">
        <v>113</v>
      </c>
      <c r="L65" s="28"/>
      <c r="Y65" s="25"/>
      <c r="Z65" s="25"/>
    </row>
    <row r="66" spans="2:26">
      <c r="B66" s="30">
        <v>52</v>
      </c>
      <c r="C66" s="31">
        <v>3230</v>
      </c>
      <c r="D66" s="32">
        <v>4305</v>
      </c>
      <c r="E66" s="32">
        <v>3340</v>
      </c>
      <c r="F66" s="32">
        <v>6503829</v>
      </c>
      <c r="G66" s="33">
        <v>-64</v>
      </c>
      <c r="H66" s="34">
        <v>34</v>
      </c>
      <c r="I66" s="32" t="s">
        <v>33</v>
      </c>
      <c r="J66" s="32" t="s">
        <v>114</v>
      </c>
      <c r="L66" s="28"/>
      <c r="Y66" s="25"/>
      <c r="Z66" s="25"/>
    </row>
    <row r="67" spans="2:26">
      <c r="B67" s="30">
        <v>53</v>
      </c>
      <c r="C67" s="31">
        <v>3230</v>
      </c>
      <c r="D67" s="32">
        <v>4305</v>
      </c>
      <c r="E67" s="32">
        <v>3340</v>
      </c>
      <c r="F67" s="32">
        <v>6503833</v>
      </c>
      <c r="G67" s="33">
        <v>600</v>
      </c>
      <c r="H67" s="34">
        <v>34</v>
      </c>
      <c r="I67" s="32" t="s">
        <v>33</v>
      </c>
      <c r="J67" s="32" t="s">
        <v>115</v>
      </c>
      <c r="L67" s="28"/>
      <c r="Y67" s="25"/>
      <c r="Z67" s="25"/>
    </row>
    <row r="68" spans="2:26">
      <c r="B68" s="30">
        <v>54</v>
      </c>
      <c r="C68" s="31">
        <v>3230</v>
      </c>
      <c r="D68" s="32">
        <v>4305</v>
      </c>
      <c r="E68" s="32">
        <v>3332</v>
      </c>
      <c r="F68" s="32">
        <v>6503899</v>
      </c>
      <c r="G68" s="33">
        <v>143</v>
      </c>
      <c r="H68" s="34">
        <v>34</v>
      </c>
      <c r="I68" s="32" t="s">
        <v>33</v>
      </c>
      <c r="J68" s="32" t="s">
        <v>116</v>
      </c>
      <c r="L68" s="28"/>
      <c r="Y68" s="25"/>
      <c r="Z68" s="25"/>
    </row>
    <row r="69" spans="2:26">
      <c r="B69" s="30">
        <v>55</v>
      </c>
      <c r="C69" s="31">
        <v>3230</v>
      </c>
      <c r="D69" s="32">
        <v>4305</v>
      </c>
      <c r="E69" s="32">
        <v>3332</v>
      </c>
      <c r="F69" s="32">
        <v>6503905</v>
      </c>
      <c r="G69" s="33">
        <v>1000</v>
      </c>
      <c r="H69" s="34">
        <v>34</v>
      </c>
      <c r="I69" s="32" t="s">
        <v>33</v>
      </c>
      <c r="J69" s="32" t="s">
        <v>117</v>
      </c>
      <c r="L69" s="28"/>
      <c r="Y69" s="25"/>
      <c r="Z69" s="25"/>
    </row>
    <row r="70" spans="2:26">
      <c r="B70" s="30">
        <v>56</v>
      </c>
      <c r="C70" s="31">
        <v>3230</v>
      </c>
      <c r="D70" s="32">
        <v>4305</v>
      </c>
      <c r="E70" s="32">
        <v>3332</v>
      </c>
      <c r="F70" s="32">
        <v>6503906</v>
      </c>
      <c r="G70" s="33">
        <v>600</v>
      </c>
      <c r="H70" s="34">
        <v>34</v>
      </c>
      <c r="I70" s="32" t="s">
        <v>33</v>
      </c>
      <c r="J70" s="32" t="s">
        <v>118</v>
      </c>
      <c r="L70" s="28"/>
      <c r="Y70" s="25"/>
      <c r="Z70" s="25"/>
    </row>
    <row r="71" spans="2:26">
      <c r="B71" s="30">
        <v>57</v>
      </c>
      <c r="C71" s="31">
        <v>3230</v>
      </c>
      <c r="D71" s="32">
        <v>4305</v>
      </c>
      <c r="E71" s="32">
        <v>3332</v>
      </c>
      <c r="F71" s="32">
        <v>6503999</v>
      </c>
      <c r="G71" s="33">
        <v>-1590</v>
      </c>
      <c r="H71" s="34">
        <v>34</v>
      </c>
      <c r="I71" s="32" t="s">
        <v>33</v>
      </c>
      <c r="J71" s="32" t="s">
        <v>119</v>
      </c>
      <c r="L71" s="28"/>
      <c r="Y71" s="25"/>
      <c r="Z71" s="25"/>
    </row>
    <row r="72" spans="2:26">
      <c r="B72" s="53">
        <v>58</v>
      </c>
      <c r="C72" s="54">
        <v>3230</v>
      </c>
      <c r="D72" s="55">
        <v>4153</v>
      </c>
      <c r="E72" s="55">
        <v>3332</v>
      </c>
      <c r="F72" s="56">
        <v>6505801</v>
      </c>
      <c r="G72" s="57">
        <v>3000</v>
      </c>
      <c r="H72" s="58">
        <v>34</v>
      </c>
      <c r="I72" s="55" t="s">
        <v>33</v>
      </c>
      <c r="J72" s="59" t="s">
        <v>120</v>
      </c>
      <c r="L72" s="28"/>
    </row>
    <row r="73" spans="2:26">
      <c r="B73" s="30">
        <v>59</v>
      </c>
      <c r="C73" s="31">
        <v>3230</v>
      </c>
      <c r="D73" s="32">
        <v>4305</v>
      </c>
      <c r="E73" s="32">
        <v>3332</v>
      </c>
      <c r="F73" s="32">
        <v>6506701</v>
      </c>
      <c r="G73" s="33">
        <v>83</v>
      </c>
      <c r="H73" s="34">
        <v>34</v>
      </c>
      <c r="I73" s="32" t="s">
        <v>33</v>
      </c>
      <c r="J73" s="32" t="s">
        <v>121</v>
      </c>
      <c r="L73" s="28"/>
      <c r="Y73" s="25"/>
      <c r="Z73" s="25"/>
    </row>
    <row r="74" spans="2:26">
      <c r="B74" s="30">
        <v>60</v>
      </c>
      <c r="C74" s="31">
        <v>3230</v>
      </c>
      <c r="D74" s="32">
        <v>4305</v>
      </c>
      <c r="E74" s="32">
        <v>3332</v>
      </c>
      <c r="F74" s="32">
        <v>6506703</v>
      </c>
      <c r="G74" s="33">
        <v>42</v>
      </c>
      <c r="H74" s="34">
        <v>34</v>
      </c>
      <c r="I74" s="32" t="s">
        <v>33</v>
      </c>
      <c r="J74" s="32" t="s">
        <v>122</v>
      </c>
      <c r="L74" s="28"/>
      <c r="Y74" s="25"/>
      <c r="Z74" s="25"/>
    </row>
    <row r="75" spans="2:26">
      <c r="B75" s="30">
        <v>61</v>
      </c>
      <c r="C75" s="31">
        <v>3230</v>
      </c>
      <c r="D75" s="32">
        <v>4305</v>
      </c>
      <c r="E75" s="32">
        <v>3340</v>
      </c>
      <c r="F75" s="32">
        <v>6508102</v>
      </c>
      <c r="G75" s="33">
        <v>-10</v>
      </c>
      <c r="H75" s="34">
        <v>34</v>
      </c>
      <c r="I75" s="32" t="s">
        <v>33</v>
      </c>
      <c r="J75" s="32" t="s">
        <v>123</v>
      </c>
      <c r="L75" s="28"/>
      <c r="Y75" s="25"/>
      <c r="Z75" s="25"/>
    </row>
    <row r="76" spans="2:26">
      <c r="B76" s="30">
        <v>62</v>
      </c>
      <c r="C76" s="31">
        <v>3026</v>
      </c>
      <c r="D76" s="32">
        <v>4153</v>
      </c>
      <c r="E76" s="32">
        <v>3332</v>
      </c>
      <c r="F76" s="32">
        <v>6508302</v>
      </c>
      <c r="G76" s="33">
        <v>10</v>
      </c>
      <c r="H76" s="34">
        <v>34</v>
      </c>
      <c r="I76" s="32" t="s">
        <v>33</v>
      </c>
      <c r="J76" s="32" t="s">
        <v>124</v>
      </c>
      <c r="L76" s="28"/>
      <c r="Y76" s="25"/>
      <c r="Z76" s="25"/>
    </row>
    <row r="77" spans="2:26">
      <c r="B77" s="30">
        <v>63</v>
      </c>
      <c r="C77" s="31">
        <v>3230</v>
      </c>
      <c r="D77" s="32">
        <v>4305</v>
      </c>
      <c r="E77" s="32">
        <v>3332</v>
      </c>
      <c r="F77" s="32">
        <v>6508599</v>
      </c>
      <c r="G77" s="33">
        <v>7400</v>
      </c>
      <c r="H77" s="34">
        <v>34</v>
      </c>
      <c r="I77" s="32" t="s">
        <v>33</v>
      </c>
      <c r="J77" s="32" t="s">
        <v>125</v>
      </c>
      <c r="L77" s="28"/>
      <c r="Y77" s="25"/>
      <c r="Z77" s="25"/>
    </row>
    <row r="78" spans="2:26">
      <c r="B78" s="30">
        <v>64</v>
      </c>
      <c r="C78" s="31">
        <v>3230</v>
      </c>
      <c r="D78" s="32">
        <v>4305</v>
      </c>
      <c r="E78" s="32">
        <v>3332</v>
      </c>
      <c r="F78" s="32">
        <v>6511001</v>
      </c>
      <c r="G78" s="33">
        <v>-10000</v>
      </c>
      <c r="H78" s="34">
        <v>34</v>
      </c>
      <c r="I78" s="32" t="s">
        <v>33</v>
      </c>
      <c r="J78" s="32" t="s">
        <v>126</v>
      </c>
      <c r="L78" s="28"/>
      <c r="Y78" s="25"/>
      <c r="Z78" s="25"/>
    </row>
    <row r="79" spans="2:26">
      <c r="B79" s="30">
        <v>65</v>
      </c>
      <c r="C79" s="31">
        <v>3230</v>
      </c>
      <c r="D79" s="32">
        <v>4153</v>
      </c>
      <c r="E79" s="32">
        <v>3350</v>
      </c>
      <c r="F79" s="32">
        <v>6820502</v>
      </c>
      <c r="G79" s="33">
        <v>29</v>
      </c>
      <c r="H79" s="34">
        <v>34</v>
      </c>
      <c r="I79" s="32" t="s">
        <v>33</v>
      </c>
      <c r="J79" s="32" t="s">
        <v>127</v>
      </c>
      <c r="L79" s="28"/>
      <c r="Y79" s="25"/>
      <c r="Z79" s="25"/>
    </row>
    <row r="80" spans="2:26">
      <c r="B80" s="30">
        <v>66</v>
      </c>
      <c r="C80" s="31">
        <v>3230</v>
      </c>
      <c r="D80" s="32">
        <v>4303</v>
      </c>
      <c r="E80" s="32">
        <v>3350</v>
      </c>
      <c r="F80" s="32">
        <v>6820599</v>
      </c>
      <c r="G80" s="33">
        <v>-29</v>
      </c>
      <c r="H80" s="34">
        <v>34</v>
      </c>
      <c r="I80" s="32" t="s">
        <v>33</v>
      </c>
      <c r="J80" s="32" t="s">
        <v>128</v>
      </c>
      <c r="L80" s="28"/>
      <c r="Y80" s="25"/>
      <c r="Z80" s="25"/>
    </row>
    <row r="81" spans="2:26">
      <c r="B81" s="30">
        <v>67</v>
      </c>
      <c r="C81" s="31">
        <v>3280</v>
      </c>
      <c r="D81" s="32">
        <v>4304</v>
      </c>
      <c r="E81" s="32">
        <v>3930</v>
      </c>
      <c r="F81" s="32">
        <v>6861401</v>
      </c>
      <c r="G81" s="33">
        <v>-72</v>
      </c>
      <c r="H81" s="34">
        <v>34</v>
      </c>
      <c r="I81" s="32" t="s">
        <v>33</v>
      </c>
      <c r="J81" s="32" t="s">
        <v>129</v>
      </c>
      <c r="L81" s="28"/>
      <c r="Y81" s="25"/>
      <c r="Z81" s="25"/>
    </row>
    <row r="82" spans="2:26">
      <c r="B82" s="30">
        <v>68</v>
      </c>
      <c r="C82" s="31">
        <v>3670</v>
      </c>
      <c r="D82" s="30">
        <v>4152</v>
      </c>
      <c r="E82" s="30">
        <v>3332</v>
      </c>
      <c r="F82" s="30">
        <v>6900150</v>
      </c>
      <c r="G82" s="52">
        <v>-4</v>
      </c>
      <c r="H82" s="34">
        <v>34</v>
      </c>
      <c r="I82" s="30" t="s">
        <v>33</v>
      </c>
      <c r="J82" s="30" t="s">
        <v>130</v>
      </c>
      <c r="L82" s="28"/>
      <c r="Y82" s="25"/>
      <c r="Z82" s="25"/>
    </row>
    <row r="83" spans="2:26">
      <c r="B83" s="30">
        <v>69</v>
      </c>
      <c r="C83" s="31">
        <v>3230</v>
      </c>
      <c r="D83" s="32">
        <v>4200</v>
      </c>
      <c r="E83" s="32">
        <v>3151</v>
      </c>
      <c r="F83" s="32">
        <v>7580099</v>
      </c>
      <c r="G83" s="33">
        <v>-50</v>
      </c>
      <c r="H83" s="34">
        <v>34</v>
      </c>
      <c r="I83" s="32" t="s">
        <v>33</v>
      </c>
      <c r="J83" s="32" t="s">
        <v>131</v>
      </c>
      <c r="L83" s="28"/>
      <c r="Y83" s="25"/>
      <c r="Z83" s="25"/>
    </row>
    <row r="84" spans="2:26">
      <c r="B84" s="46">
        <v>70</v>
      </c>
      <c r="C84" s="36">
        <v>3230</v>
      </c>
      <c r="D84" s="37"/>
      <c r="E84" s="37"/>
      <c r="F84" s="35"/>
      <c r="G84" s="38">
        <v>1300</v>
      </c>
      <c r="H84" s="39">
        <v>34</v>
      </c>
      <c r="I84" s="37" t="s">
        <v>33</v>
      </c>
      <c r="J84" s="37" t="s">
        <v>135</v>
      </c>
      <c r="L84" s="28"/>
    </row>
    <row r="85" spans="2:26">
      <c r="B85" s="46">
        <v>71</v>
      </c>
      <c r="C85" s="36">
        <v>3222</v>
      </c>
      <c r="D85" s="37">
        <v>4316</v>
      </c>
      <c r="E85" s="37">
        <v>3332</v>
      </c>
      <c r="F85" s="35">
        <v>6010199</v>
      </c>
      <c r="G85" s="38">
        <v>1800</v>
      </c>
      <c r="H85" s="39">
        <v>34</v>
      </c>
      <c r="I85" s="37" t="s">
        <v>33</v>
      </c>
      <c r="J85" s="37" t="s">
        <v>136</v>
      </c>
      <c r="L85" s="28"/>
    </row>
    <row r="86" spans="2:26">
      <c r="B86" s="45">
        <v>72</v>
      </c>
      <c r="C86" s="41">
        <v>3510</v>
      </c>
      <c r="D86" s="42">
        <v>9000</v>
      </c>
      <c r="E86" s="42">
        <v>8700</v>
      </c>
      <c r="F86" s="40">
        <v>9000099</v>
      </c>
      <c r="G86" s="43">
        <v>300000</v>
      </c>
      <c r="H86" s="44">
        <v>34</v>
      </c>
      <c r="I86" s="42" t="s">
        <v>33</v>
      </c>
      <c r="J86" s="42" t="s">
        <v>137</v>
      </c>
      <c r="L86" s="28"/>
    </row>
    <row r="87" spans="2:26">
      <c r="B87" s="45">
        <v>106</v>
      </c>
      <c r="C87" s="41">
        <v>3729</v>
      </c>
      <c r="D87" s="42">
        <v>9000</v>
      </c>
      <c r="E87" s="42">
        <v>8410</v>
      </c>
      <c r="F87" s="40">
        <v>9000099</v>
      </c>
      <c r="G87" s="43">
        <f>-J96</f>
        <v>91.043478260869506</v>
      </c>
      <c r="H87" s="44">
        <v>34</v>
      </c>
      <c r="I87" s="42" t="s">
        <v>33</v>
      </c>
      <c r="J87" s="42" t="s">
        <v>43</v>
      </c>
      <c r="L87" s="28"/>
    </row>
    <row r="88" spans="2:26">
      <c r="B88" s="45">
        <v>107</v>
      </c>
      <c r="C88" s="41">
        <v>3910</v>
      </c>
      <c r="D88" s="42">
        <v>9000</v>
      </c>
      <c r="E88" s="42">
        <v>8700</v>
      </c>
      <c r="F88" s="40">
        <v>9000099</v>
      </c>
      <c r="G88" s="43">
        <v>27399</v>
      </c>
      <c r="H88" s="44">
        <v>34</v>
      </c>
      <c r="I88" s="42" t="s">
        <v>33</v>
      </c>
      <c r="J88" s="42" t="s">
        <v>44</v>
      </c>
      <c r="L88" s="28"/>
    </row>
    <row r="89" spans="2:26">
      <c r="B89" s="45">
        <v>108</v>
      </c>
      <c r="C89" s="41">
        <v>3970</v>
      </c>
      <c r="D89" s="42">
        <v>9000</v>
      </c>
      <c r="E89" s="42">
        <v>8800</v>
      </c>
      <c r="F89" s="40">
        <v>9000099</v>
      </c>
      <c r="G89" s="43">
        <f>-26792-300000</f>
        <v>-326792</v>
      </c>
      <c r="H89" s="44">
        <v>34</v>
      </c>
      <c r="I89" s="42" t="s">
        <v>33</v>
      </c>
      <c r="J89" s="42" t="s">
        <v>45</v>
      </c>
      <c r="L89" s="28"/>
    </row>
    <row r="90" spans="2:26">
      <c r="B90" s="24" t="s">
        <v>46</v>
      </c>
      <c r="C90" s="22"/>
      <c r="D90" s="22"/>
      <c r="E90" s="22"/>
      <c r="F90" s="22"/>
      <c r="G90" s="86">
        <f>SUM(G16:G89)</f>
        <v>4.3478260864503682E-2</v>
      </c>
      <c r="H90" s="22"/>
      <c r="I90" s="22"/>
      <c r="J90" s="29"/>
      <c r="L90" s="28"/>
    </row>
    <row r="93" spans="2:26">
      <c r="J93" t="s">
        <v>47</v>
      </c>
    </row>
    <row r="94" spans="2:26">
      <c r="J94" s="28">
        <f>SUM(G16:G85)</f>
        <v>-698</v>
      </c>
    </row>
    <row r="95" spans="2:26">
      <c r="J95" s="28">
        <f>J94/1.15</f>
        <v>-606.95652173913049</v>
      </c>
    </row>
    <row r="96" spans="2:26">
      <c r="J96" s="28">
        <f>J94-J95</f>
        <v>-91.043478260869506</v>
      </c>
    </row>
    <row r="100" spans="7:10">
      <c r="J100" s="47"/>
    </row>
    <row r="101" spans="7:10">
      <c r="J101" s="47"/>
    </row>
    <row r="102" spans="7:10">
      <c r="J102" s="47"/>
    </row>
    <row r="103" spans="7:10">
      <c r="J103" s="47"/>
    </row>
    <row r="104" spans="7:10">
      <c r="G104"/>
      <c r="J104" s="47"/>
    </row>
    <row r="105" spans="7:10">
      <c r="J105" s="47"/>
    </row>
    <row r="106" spans="7:10">
      <c r="J106" s="28"/>
    </row>
  </sheetData>
  <autoFilter ref="B15:J90" xr:uid="{00000000-0009-0000-0000-000000000000}">
    <sortState xmlns:xlrd2="http://schemas.microsoft.com/office/spreadsheetml/2017/richdata2" ref="B16:J87">
      <sortCondition ref="B15:B87"/>
    </sortState>
  </autoFilter>
  <mergeCells count="6">
    <mergeCell ref="C4:E4"/>
    <mergeCell ref="C5:E5"/>
    <mergeCell ref="F6:G6"/>
    <mergeCell ref="C7:E7"/>
    <mergeCell ref="F7:G7"/>
    <mergeCell ref="F5:G5"/>
  </mergeCells>
  <phoneticPr fontId="22" type="noConversion"/>
  <hyperlinks>
    <hyperlink ref="J4" r:id="rId1" display="http://intranetweb/applications/System/publish/view/showobject.asp?infoobjectid=1001434" xr:uid="{BF2DF5AF-89B3-490B-A8D6-789399685CD5}"/>
    <hyperlink ref="J5" r:id="rId2" xr:uid="{2BA21F81-70E5-4F2B-8079-5E028EF51E2B}"/>
  </hyperlinks>
  <pageMargins left="0.59055118110236227" right="0.23622047244094491" top="0.35433070866141736" bottom="0.31496062992125984" header="0.23622047244094491" footer="0.27559055118110237"/>
  <pageSetup paperSize="9" scale="60" fitToHeight="5" orientation="portrait" r:id="rId3"/>
  <headerFooter alignWithMargins="0">
    <oddFooter>&amp;R&amp;"  av  ,Normal"&amp;P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19F80-6626-40F0-8233-C52CC6414A93}">
  <dimension ref="A1:AB83"/>
  <sheetViews>
    <sheetView workbookViewId="0">
      <selection activeCell="D1" sqref="D1:AB1048576"/>
    </sheetView>
  </sheetViews>
  <sheetFormatPr baseColWidth="10" defaultColWidth="11.42578125" defaultRowHeight="12.75"/>
  <cols>
    <col min="14" max="14" width="14.85546875" style="47" bestFit="1" customWidth="1"/>
    <col min="27" max="27" width="17.7109375" bestFit="1" customWidth="1"/>
  </cols>
  <sheetData>
    <row r="1" spans="1:28">
      <c r="A1" t="s">
        <v>48</v>
      </c>
      <c r="B1" t="s">
        <v>49</v>
      </c>
      <c r="C1" t="s">
        <v>50</v>
      </c>
      <c r="D1" t="s">
        <v>22</v>
      </c>
      <c r="E1" t="s">
        <v>51</v>
      </c>
      <c r="F1" t="s">
        <v>52</v>
      </c>
      <c r="G1" t="s">
        <v>53</v>
      </c>
      <c r="H1" t="s">
        <v>54</v>
      </c>
      <c r="I1" t="s">
        <v>55</v>
      </c>
      <c r="J1" t="s">
        <v>56</v>
      </c>
      <c r="K1" t="s">
        <v>57</v>
      </c>
      <c r="L1" t="s">
        <v>58</v>
      </c>
      <c r="M1" t="s">
        <v>59</v>
      </c>
      <c r="N1" s="47" t="s">
        <v>60</v>
      </c>
      <c r="O1" t="s">
        <v>61</v>
      </c>
      <c r="P1" t="s">
        <v>62</v>
      </c>
      <c r="Q1" t="s">
        <v>63</v>
      </c>
      <c r="R1" t="s">
        <v>64</v>
      </c>
      <c r="S1" t="s">
        <v>65</v>
      </c>
      <c r="T1" t="s">
        <v>66</v>
      </c>
      <c r="U1" t="s">
        <v>67</v>
      </c>
      <c r="V1" t="s">
        <v>68</v>
      </c>
      <c r="W1" t="s">
        <v>69</v>
      </c>
      <c r="X1" t="s">
        <v>70</v>
      </c>
      <c r="Y1" t="s">
        <v>71</v>
      </c>
      <c r="Z1" t="s">
        <v>72</v>
      </c>
      <c r="AA1" t="s">
        <v>73</v>
      </c>
      <c r="AB1" t="s">
        <v>74</v>
      </c>
    </row>
    <row r="2" spans="1:28">
      <c r="A2">
        <v>1</v>
      </c>
      <c r="B2">
        <v>0</v>
      </c>
      <c r="C2">
        <v>2022</v>
      </c>
      <c r="D2">
        <f>+Skjema!C16</f>
        <v>3230</v>
      </c>
      <c r="E2">
        <f>+Skjema!D16</f>
        <v>1099</v>
      </c>
      <c r="F2">
        <f>+Skjema!E16</f>
        <v>1200</v>
      </c>
      <c r="G2">
        <f>+Skjema!F16</f>
        <v>1105199</v>
      </c>
      <c r="N2" s="47">
        <f>+Skjema!G16</f>
        <v>-2000</v>
      </c>
      <c r="AA2" t="s">
        <v>75</v>
      </c>
      <c r="AB2">
        <v>34</v>
      </c>
    </row>
    <row r="3" spans="1:28">
      <c r="A3">
        <v>1</v>
      </c>
      <c r="B3">
        <v>0</v>
      </c>
      <c r="C3">
        <v>2022</v>
      </c>
      <c r="D3">
        <f>+Skjema!C17</f>
        <v>3230</v>
      </c>
      <c r="E3">
        <f>+Skjema!D17</f>
        <v>1425</v>
      </c>
      <c r="F3">
        <f>+Skjema!E17</f>
        <v>1229</v>
      </c>
      <c r="G3">
        <f>+Skjema!F17</f>
        <v>1200999</v>
      </c>
      <c r="N3" s="47">
        <f>+Skjema!G17</f>
        <v>-2498</v>
      </c>
      <c r="AA3" t="s">
        <v>75</v>
      </c>
      <c r="AB3">
        <v>34</v>
      </c>
    </row>
    <row r="4" spans="1:28">
      <c r="A4">
        <v>1</v>
      </c>
      <c r="B4">
        <v>0</v>
      </c>
      <c r="C4">
        <v>2022</v>
      </c>
      <c r="D4">
        <f>+Skjema!C18</f>
        <v>3221</v>
      </c>
      <c r="E4">
        <f>+Skjema!D18</f>
        <v>1450</v>
      </c>
      <c r="F4">
        <f>+Skjema!E18</f>
        <v>1229</v>
      </c>
      <c r="G4">
        <f>+Skjema!F18</f>
        <v>1205501</v>
      </c>
      <c r="N4" s="47">
        <f>+Skjema!G18</f>
        <v>-445</v>
      </c>
      <c r="AA4" t="s">
        <v>75</v>
      </c>
      <c r="AB4">
        <v>34</v>
      </c>
    </row>
    <row r="5" spans="1:28">
      <c r="A5">
        <v>1</v>
      </c>
      <c r="B5">
        <v>0</v>
      </c>
      <c r="C5">
        <v>2022</v>
      </c>
      <c r="D5">
        <f>+Skjema!C19</f>
        <v>3470</v>
      </c>
      <c r="E5">
        <f>+Skjema!D19</f>
        <v>1099</v>
      </c>
      <c r="F5">
        <f>+Skjema!E19</f>
        <v>3900</v>
      </c>
      <c r="G5">
        <f>+Skjema!F19</f>
        <v>1205701</v>
      </c>
      <c r="N5" s="47">
        <f>+Skjema!G19</f>
        <v>-1500</v>
      </c>
      <c r="AA5" t="s">
        <v>75</v>
      </c>
      <c r="AB5">
        <v>34</v>
      </c>
    </row>
    <row r="6" spans="1:28">
      <c r="A6">
        <v>1</v>
      </c>
      <c r="B6">
        <v>0</v>
      </c>
      <c r="C6">
        <v>2022</v>
      </c>
      <c r="D6">
        <f>+Skjema!C20</f>
        <v>3230</v>
      </c>
      <c r="E6">
        <f>+Skjema!D20</f>
        <v>1130</v>
      </c>
      <c r="F6">
        <f>+Skjema!E20</f>
        <v>3251</v>
      </c>
      <c r="G6">
        <f>+Skjema!F20</f>
        <v>1500101</v>
      </c>
      <c r="N6" s="47">
        <f>+Skjema!G20</f>
        <v>4</v>
      </c>
      <c r="AA6" t="s">
        <v>75</v>
      </c>
      <c r="AB6">
        <v>34</v>
      </c>
    </row>
    <row r="7" spans="1:28">
      <c r="A7">
        <v>1</v>
      </c>
      <c r="B7">
        <v>0</v>
      </c>
      <c r="C7">
        <v>2022</v>
      </c>
      <c r="D7">
        <f>+Skjema!C21</f>
        <v>3230</v>
      </c>
      <c r="E7">
        <f>+Skjema!D21</f>
        <v>1099</v>
      </c>
      <c r="F7">
        <f>+Skjema!E21</f>
        <v>3151</v>
      </c>
      <c r="G7">
        <f>+Skjema!F21</f>
        <v>4007299</v>
      </c>
      <c r="N7" s="47">
        <f>+Skjema!G21</f>
        <v>-3667</v>
      </c>
      <c r="AA7" t="s">
        <v>75</v>
      </c>
      <c r="AB7">
        <v>34</v>
      </c>
    </row>
    <row r="8" spans="1:28">
      <c r="A8">
        <v>1</v>
      </c>
      <c r="B8">
        <v>0</v>
      </c>
      <c r="C8">
        <v>2022</v>
      </c>
      <c r="D8">
        <f>+Skjema!C22</f>
        <v>3230</v>
      </c>
      <c r="E8">
        <f>+Skjema!D22</f>
        <v>5040</v>
      </c>
      <c r="F8">
        <f>+Skjema!E22</f>
        <v>3858</v>
      </c>
      <c r="G8">
        <f>+Skjema!F22</f>
        <v>4630101</v>
      </c>
      <c r="N8" s="47">
        <f>+Skjema!G22</f>
        <v>-2119</v>
      </c>
      <c r="AA8" t="s">
        <v>75</v>
      </c>
      <c r="AB8">
        <v>34</v>
      </c>
    </row>
    <row r="9" spans="1:28">
      <c r="A9">
        <v>1</v>
      </c>
      <c r="B9">
        <v>0</v>
      </c>
      <c r="C9">
        <v>2022</v>
      </c>
      <c r="D9">
        <f>+Skjema!C23</f>
        <v>3230</v>
      </c>
      <c r="E9">
        <f>+Skjema!D23</f>
        <v>4200</v>
      </c>
      <c r="F9">
        <f>+Skjema!E23</f>
        <v>3332</v>
      </c>
      <c r="G9">
        <f>+Skjema!F23</f>
        <v>6304299</v>
      </c>
      <c r="N9" s="47">
        <f>+Skjema!G23</f>
        <v>-5968</v>
      </c>
      <c r="AA9" t="s">
        <v>75</v>
      </c>
      <c r="AB9">
        <v>34</v>
      </c>
    </row>
    <row r="10" spans="1:28">
      <c r="A10">
        <v>1</v>
      </c>
      <c r="B10">
        <v>0</v>
      </c>
      <c r="C10">
        <v>2022</v>
      </c>
      <c r="D10">
        <f>+Skjema!C24</f>
        <v>3230</v>
      </c>
      <c r="E10">
        <f>+Skjema!D24</f>
        <v>4200</v>
      </c>
      <c r="F10">
        <f>+Skjema!E24</f>
        <v>3151</v>
      </c>
      <c r="G10">
        <f>+Skjema!F24</f>
        <v>6505117</v>
      </c>
      <c r="N10" s="47">
        <f>+Skjema!G24</f>
        <v>-5086</v>
      </c>
      <c r="AA10" t="s">
        <v>75</v>
      </c>
      <c r="AB10">
        <v>34</v>
      </c>
    </row>
    <row r="11" spans="1:28">
      <c r="A11">
        <v>1</v>
      </c>
      <c r="B11">
        <v>0</v>
      </c>
      <c r="C11">
        <v>2022</v>
      </c>
      <c r="D11">
        <f>+Skjema!C25</f>
        <v>3230</v>
      </c>
      <c r="E11">
        <f>+Skjema!D25</f>
        <v>4305</v>
      </c>
      <c r="F11">
        <f>+Skjema!E25</f>
        <v>3340</v>
      </c>
      <c r="G11">
        <f>+Skjema!F25</f>
        <v>6509399</v>
      </c>
      <c r="N11" s="47">
        <f>+Skjema!G25</f>
        <v>-2900</v>
      </c>
      <c r="AA11" t="s">
        <v>75</v>
      </c>
      <c r="AB11">
        <v>34</v>
      </c>
    </row>
    <row r="12" spans="1:28">
      <c r="A12">
        <v>1</v>
      </c>
      <c r="B12">
        <v>0</v>
      </c>
      <c r="C12">
        <v>2022</v>
      </c>
      <c r="D12">
        <f>+Skjema!C26</f>
        <v>3230</v>
      </c>
      <c r="E12">
        <f>+Skjema!D26</f>
        <v>4203</v>
      </c>
      <c r="F12">
        <f>+Skjema!E26</f>
        <v>3450</v>
      </c>
      <c r="G12">
        <f>+Skjema!F26</f>
        <v>7504199</v>
      </c>
      <c r="N12" s="47">
        <f>+Skjema!G26</f>
        <v>-4000</v>
      </c>
      <c r="AA12" t="s">
        <v>75</v>
      </c>
      <c r="AB12">
        <v>34</v>
      </c>
    </row>
    <row r="13" spans="1:28">
      <c r="A13">
        <v>1</v>
      </c>
      <c r="B13">
        <v>0</v>
      </c>
      <c r="C13">
        <v>2022</v>
      </c>
      <c r="D13">
        <f>+Skjema!C27</f>
        <v>3230</v>
      </c>
      <c r="E13">
        <f>+Skjema!D27</f>
        <v>4202</v>
      </c>
      <c r="F13">
        <f>+Skjema!E27</f>
        <v>3530</v>
      </c>
      <c r="G13">
        <f>+Skjema!F27</f>
        <v>7508599</v>
      </c>
      <c r="N13" s="47">
        <f>+Skjema!G27</f>
        <v>-500</v>
      </c>
      <c r="AA13" t="s">
        <v>75</v>
      </c>
      <c r="AB13">
        <v>34</v>
      </c>
    </row>
    <row r="14" spans="1:28">
      <c r="A14">
        <v>1</v>
      </c>
      <c r="B14">
        <v>0</v>
      </c>
      <c r="C14">
        <v>2022</v>
      </c>
      <c r="D14">
        <f>+Skjema!C28</f>
        <v>3230</v>
      </c>
      <c r="E14">
        <f>+Skjema!D28</f>
        <v>4203</v>
      </c>
      <c r="F14">
        <f>+Skjema!E28</f>
        <v>3530</v>
      </c>
      <c r="G14">
        <f>+Skjema!F28</f>
        <v>7510099</v>
      </c>
      <c r="N14" s="47">
        <f>+Skjema!G28</f>
        <v>-7000</v>
      </c>
      <c r="AA14" t="s">
        <v>75</v>
      </c>
      <c r="AB14">
        <v>34</v>
      </c>
    </row>
    <row r="15" spans="1:28">
      <c r="A15">
        <v>1</v>
      </c>
      <c r="B15">
        <v>0</v>
      </c>
      <c r="C15">
        <v>2022</v>
      </c>
      <c r="D15">
        <f>+Skjema!C29</f>
        <v>3230</v>
      </c>
      <c r="E15">
        <f>+Skjema!D29</f>
        <v>4203</v>
      </c>
      <c r="F15">
        <f>+Skjema!E29</f>
        <v>3530</v>
      </c>
      <c r="G15">
        <f>+Skjema!F29</f>
        <v>7510199</v>
      </c>
      <c r="N15" s="47">
        <f>+Skjema!G29</f>
        <v>7000</v>
      </c>
      <c r="AA15" t="s">
        <v>75</v>
      </c>
      <c r="AB15">
        <v>34</v>
      </c>
    </row>
    <row r="16" spans="1:28">
      <c r="A16">
        <v>1</v>
      </c>
      <c r="B16">
        <v>0</v>
      </c>
      <c r="C16">
        <v>2022</v>
      </c>
      <c r="D16">
        <f>+Skjema!C30</f>
        <v>3230</v>
      </c>
      <c r="E16">
        <f>+Skjema!D30</f>
        <v>4200</v>
      </c>
      <c r="F16">
        <f>+Skjema!E30</f>
        <v>3602</v>
      </c>
      <c r="G16">
        <f>+Skjema!F30</f>
        <v>7510399</v>
      </c>
      <c r="N16" s="47">
        <f>+Skjema!G30</f>
        <v>-3940</v>
      </c>
      <c r="AA16" t="s">
        <v>75</v>
      </c>
      <c r="AB16">
        <v>34</v>
      </c>
    </row>
    <row r="17" spans="1:28">
      <c r="A17">
        <v>1</v>
      </c>
      <c r="B17">
        <v>0</v>
      </c>
      <c r="C17">
        <v>2022</v>
      </c>
      <c r="D17">
        <f>+Skjema!C31</f>
        <v>3230</v>
      </c>
      <c r="E17">
        <f>+Skjema!D31</f>
        <v>4201</v>
      </c>
      <c r="F17">
        <f>+Skjema!E31</f>
        <v>3450</v>
      </c>
      <c r="G17">
        <f>+Skjema!F31</f>
        <v>7602401</v>
      </c>
      <c r="N17" s="47">
        <f>+Skjema!G31</f>
        <v>-1000</v>
      </c>
      <c r="AA17" t="s">
        <v>75</v>
      </c>
      <c r="AB17">
        <v>34</v>
      </c>
    </row>
    <row r="18" spans="1:28">
      <c r="A18">
        <v>1</v>
      </c>
      <c r="B18">
        <v>0</v>
      </c>
      <c r="C18">
        <v>2022</v>
      </c>
      <c r="D18">
        <f>+Skjema!C32</f>
        <v>3195</v>
      </c>
      <c r="E18">
        <f>+Skjema!D32</f>
        <v>104200</v>
      </c>
      <c r="F18">
        <f>+Skjema!E32</f>
        <v>2212</v>
      </c>
      <c r="G18">
        <f>+Skjema!F32</f>
        <v>5461401</v>
      </c>
      <c r="N18" s="47">
        <f>+Skjema!G32</f>
        <v>100</v>
      </c>
      <c r="AA18" t="s">
        <v>75</v>
      </c>
      <c r="AB18">
        <v>34</v>
      </c>
    </row>
    <row r="19" spans="1:28">
      <c r="A19">
        <v>1</v>
      </c>
      <c r="B19">
        <v>0</v>
      </c>
      <c r="C19">
        <v>2022</v>
      </c>
      <c r="D19">
        <f>+Skjema!C33</f>
        <v>3230</v>
      </c>
      <c r="E19">
        <f>+Skjema!D33</f>
        <v>104200</v>
      </c>
      <c r="F19">
        <f>+Skjema!E33</f>
        <v>3858</v>
      </c>
      <c r="G19">
        <f>+Skjema!F33</f>
        <v>5611101</v>
      </c>
      <c r="N19" s="47">
        <f>+Skjema!G33</f>
        <v>-8000</v>
      </c>
      <c r="AA19" t="s">
        <v>75</v>
      </c>
      <c r="AB19">
        <v>34</v>
      </c>
    </row>
    <row r="20" spans="1:28">
      <c r="A20">
        <v>1</v>
      </c>
      <c r="B20">
        <v>0</v>
      </c>
      <c r="C20">
        <v>2022</v>
      </c>
      <c r="D20">
        <f>+Skjema!C34</f>
        <v>3230</v>
      </c>
      <c r="E20">
        <f>+Skjema!D34</f>
        <v>104200</v>
      </c>
      <c r="F20">
        <f>+Skjema!E34</f>
        <v>2650</v>
      </c>
      <c r="G20">
        <f>+Skjema!F34</f>
        <v>5620399</v>
      </c>
      <c r="N20" s="47">
        <f>+Skjema!G34</f>
        <v>120000</v>
      </c>
      <c r="AA20" t="s">
        <v>75</v>
      </c>
      <c r="AB20">
        <v>34</v>
      </c>
    </row>
    <row r="21" spans="1:28">
      <c r="A21">
        <v>1</v>
      </c>
      <c r="B21">
        <v>0</v>
      </c>
      <c r="C21">
        <v>2022</v>
      </c>
      <c r="D21">
        <f>+Skjema!C35</f>
        <v>3230</v>
      </c>
      <c r="E21">
        <f>+Skjema!D35</f>
        <v>104200</v>
      </c>
      <c r="F21">
        <f>+Skjema!E35</f>
        <v>2650</v>
      </c>
      <c r="G21">
        <f>+Skjema!F35</f>
        <v>5620602</v>
      </c>
      <c r="N21" s="47">
        <f>+Skjema!G35</f>
        <v>1250</v>
      </c>
      <c r="AA21" t="s">
        <v>75</v>
      </c>
      <c r="AB21">
        <v>34</v>
      </c>
    </row>
    <row r="22" spans="1:28">
      <c r="A22">
        <v>1</v>
      </c>
      <c r="B22">
        <v>0</v>
      </c>
      <c r="C22">
        <v>2022</v>
      </c>
      <c r="D22">
        <f>+Skjema!C36</f>
        <v>3230</v>
      </c>
      <c r="E22">
        <f>+Skjema!D36</f>
        <v>104200</v>
      </c>
      <c r="F22">
        <f>+Skjema!E36</f>
        <v>2650</v>
      </c>
      <c r="G22">
        <f>+Skjema!F36</f>
        <v>5620604</v>
      </c>
      <c r="N22" s="47">
        <f>+Skjema!G36</f>
        <v>2000</v>
      </c>
      <c r="AA22" t="s">
        <v>75</v>
      </c>
      <c r="AB22">
        <v>34</v>
      </c>
    </row>
    <row r="23" spans="1:28">
      <c r="A23">
        <v>1</v>
      </c>
      <c r="B23">
        <v>0</v>
      </c>
      <c r="C23">
        <v>2022</v>
      </c>
      <c r="D23">
        <f>+Skjema!C37</f>
        <v>3810</v>
      </c>
      <c r="E23">
        <f>+Skjema!D37</f>
        <v>104200</v>
      </c>
      <c r="F23">
        <f>+Skjema!E37</f>
        <v>2650</v>
      </c>
      <c r="G23">
        <f>+Skjema!F37</f>
        <v>5620699</v>
      </c>
      <c r="N23" s="47">
        <f>+Skjema!G37</f>
        <v>10077</v>
      </c>
      <c r="AA23" t="s">
        <v>75</v>
      </c>
      <c r="AB23">
        <v>34</v>
      </c>
    </row>
    <row r="24" spans="1:28">
      <c r="A24">
        <v>1</v>
      </c>
      <c r="B24">
        <v>0</v>
      </c>
      <c r="C24">
        <v>2022</v>
      </c>
      <c r="D24">
        <f>+Skjema!C38</f>
        <v>3230</v>
      </c>
      <c r="E24">
        <f>+Skjema!D38</f>
        <v>104200</v>
      </c>
      <c r="F24">
        <f>+Skjema!E38</f>
        <v>2650</v>
      </c>
      <c r="G24">
        <f>+Skjema!F38</f>
        <v>5620799</v>
      </c>
      <c r="N24" s="47">
        <f>+Skjema!G38</f>
        <v>-12322</v>
      </c>
      <c r="AA24" t="s">
        <v>75</v>
      </c>
      <c r="AB24">
        <v>34</v>
      </c>
    </row>
    <row r="25" spans="1:28">
      <c r="A25">
        <v>1</v>
      </c>
      <c r="B25">
        <v>0</v>
      </c>
      <c r="C25">
        <v>2022</v>
      </c>
      <c r="D25">
        <f>+Skjema!C39</f>
        <v>3230</v>
      </c>
      <c r="E25">
        <f>+Skjema!D39</f>
        <v>104200</v>
      </c>
      <c r="F25">
        <f>+Skjema!E39</f>
        <v>2650</v>
      </c>
      <c r="G25">
        <f>+Skjema!F39</f>
        <v>5620901</v>
      </c>
      <c r="N25" s="47">
        <f>+Skjema!G39</f>
        <v>1800</v>
      </c>
      <c r="AA25" t="s">
        <v>75</v>
      </c>
      <c r="AB25">
        <v>34</v>
      </c>
    </row>
    <row r="26" spans="1:28">
      <c r="A26">
        <v>1</v>
      </c>
      <c r="B26">
        <v>0</v>
      </c>
      <c r="C26">
        <v>2022</v>
      </c>
      <c r="D26">
        <f>+Skjema!C40</f>
        <v>3230</v>
      </c>
      <c r="E26">
        <f>+Skjema!D40</f>
        <v>104200</v>
      </c>
      <c r="F26">
        <f>+Skjema!E40</f>
        <v>2653</v>
      </c>
      <c r="G26">
        <f>+Skjema!F40</f>
        <v>5621401</v>
      </c>
      <c r="N26" s="47">
        <f>+Skjema!G40</f>
        <v>12700</v>
      </c>
      <c r="AA26" t="s">
        <v>75</v>
      </c>
      <c r="AB26">
        <v>34</v>
      </c>
    </row>
    <row r="27" spans="1:28">
      <c r="A27">
        <v>1</v>
      </c>
      <c r="B27">
        <v>0</v>
      </c>
      <c r="C27">
        <v>2022</v>
      </c>
      <c r="D27">
        <f>+Skjema!C41</f>
        <v>3230</v>
      </c>
      <c r="E27">
        <f>+Skjema!D41</f>
        <v>104200</v>
      </c>
      <c r="F27">
        <f>+Skjema!E41</f>
        <v>2650</v>
      </c>
      <c r="G27">
        <f>+Skjema!F41</f>
        <v>5623199</v>
      </c>
      <c r="N27" s="47">
        <f>+Skjema!G41</f>
        <v>-120000</v>
      </c>
      <c r="AA27" t="s">
        <v>75</v>
      </c>
      <c r="AB27">
        <v>34</v>
      </c>
    </row>
    <row r="28" spans="1:28">
      <c r="A28">
        <v>1</v>
      </c>
      <c r="B28">
        <v>0</v>
      </c>
      <c r="C28">
        <v>2022</v>
      </c>
      <c r="D28">
        <f>+Skjema!C42</f>
        <v>3230</v>
      </c>
      <c r="E28">
        <f>+Skjema!D42</f>
        <v>104200</v>
      </c>
      <c r="F28">
        <f>+Skjema!E42</f>
        <v>2611</v>
      </c>
      <c r="G28">
        <f>+Skjema!F42</f>
        <v>5624201</v>
      </c>
      <c r="N28" s="47">
        <f>+Skjema!G42</f>
        <v>2500</v>
      </c>
      <c r="AA28" t="s">
        <v>75</v>
      </c>
      <c r="AB28">
        <v>34</v>
      </c>
    </row>
    <row r="29" spans="1:28">
      <c r="A29">
        <v>1</v>
      </c>
      <c r="B29">
        <v>0</v>
      </c>
      <c r="C29">
        <v>2022</v>
      </c>
      <c r="D29">
        <f>+Skjema!C43</f>
        <v>3230</v>
      </c>
      <c r="E29">
        <f>+Skjema!D43</f>
        <v>104200</v>
      </c>
      <c r="F29">
        <f>+Skjema!E43</f>
        <v>2611</v>
      </c>
      <c r="G29">
        <f>+Skjema!F43</f>
        <v>5624301</v>
      </c>
      <c r="N29" s="47">
        <f>+Skjema!G43</f>
        <v>-2000</v>
      </c>
      <c r="AA29" t="s">
        <v>75</v>
      </c>
      <c r="AB29">
        <v>34</v>
      </c>
    </row>
    <row r="30" spans="1:28">
      <c r="A30">
        <v>1</v>
      </c>
      <c r="B30">
        <v>0</v>
      </c>
      <c r="C30">
        <v>2022</v>
      </c>
      <c r="D30">
        <f>+Skjema!C44</f>
        <v>3230</v>
      </c>
      <c r="E30">
        <f>+Skjema!D44</f>
        <v>104200</v>
      </c>
      <c r="F30">
        <f>+Skjema!E44</f>
        <v>2222</v>
      </c>
      <c r="G30">
        <f>+Skjema!F44</f>
        <v>5631201</v>
      </c>
      <c r="N30" s="47">
        <f>+Skjema!G44</f>
        <v>8290</v>
      </c>
      <c r="AA30" t="s">
        <v>75</v>
      </c>
      <c r="AB30">
        <v>34</v>
      </c>
    </row>
    <row r="31" spans="1:28">
      <c r="A31">
        <v>1</v>
      </c>
      <c r="B31">
        <v>0</v>
      </c>
      <c r="C31">
        <v>2022</v>
      </c>
      <c r="D31">
        <f>+Skjema!C45</f>
        <v>3230</v>
      </c>
      <c r="E31">
        <f>+Skjema!D45</f>
        <v>104200</v>
      </c>
      <c r="F31">
        <f>+Skjema!E45</f>
        <v>2222</v>
      </c>
      <c r="G31">
        <f>+Skjema!F45</f>
        <v>5631601</v>
      </c>
      <c r="N31" s="47">
        <f>+Skjema!G45</f>
        <v>1000</v>
      </c>
      <c r="AA31" t="s">
        <v>75</v>
      </c>
      <c r="AB31">
        <v>34</v>
      </c>
    </row>
    <row r="32" spans="1:28">
      <c r="A32">
        <v>1</v>
      </c>
      <c r="B32">
        <v>0</v>
      </c>
      <c r="C32">
        <v>2022</v>
      </c>
      <c r="D32">
        <f>+Skjema!C46</f>
        <v>3230</v>
      </c>
      <c r="E32">
        <f>+Skjema!D46</f>
        <v>104200</v>
      </c>
      <c r="F32">
        <f>+Skjema!E46</f>
        <v>2321</v>
      </c>
      <c r="G32">
        <f>+Skjema!F46</f>
        <v>5640301</v>
      </c>
      <c r="N32" s="47">
        <f>+Skjema!G46</f>
        <v>27200</v>
      </c>
      <c r="AA32" t="s">
        <v>75</v>
      </c>
      <c r="AB32">
        <v>34</v>
      </c>
    </row>
    <row r="33" spans="1:28">
      <c r="A33">
        <v>1</v>
      </c>
      <c r="B33">
        <v>0</v>
      </c>
      <c r="C33">
        <v>2022</v>
      </c>
      <c r="D33">
        <f>+Skjema!C47</f>
        <v>3230</v>
      </c>
      <c r="E33">
        <f>+Skjema!D47</f>
        <v>104200</v>
      </c>
      <c r="F33">
        <f>+Skjema!E47</f>
        <v>2212</v>
      </c>
      <c r="G33">
        <f>+Skjema!F47</f>
        <v>5641301</v>
      </c>
      <c r="N33" s="47">
        <f>+Skjema!G47</f>
        <v>-2500</v>
      </c>
      <c r="AA33" t="s">
        <v>75</v>
      </c>
      <c r="AB33">
        <v>34</v>
      </c>
    </row>
    <row r="34" spans="1:28">
      <c r="A34">
        <v>1</v>
      </c>
      <c r="B34">
        <v>0</v>
      </c>
      <c r="C34">
        <v>2022</v>
      </c>
      <c r="D34">
        <f>+Skjema!C48</f>
        <v>3230</v>
      </c>
      <c r="E34">
        <f>+Skjema!D48</f>
        <v>104200</v>
      </c>
      <c r="F34">
        <f>+Skjema!E48</f>
        <v>2611</v>
      </c>
      <c r="G34">
        <f>+Skjema!F48</f>
        <v>5650899</v>
      </c>
      <c r="N34" s="47">
        <f>+Skjema!G48</f>
        <v>2000</v>
      </c>
      <c r="AA34" t="s">
        <v>75</v>
      </c>
      <c r="AB34">
        <v>34</v>
      </c>
    </row>
    <row r="35" spans="1:28">
      <c r="A35">
        <v>1</v>
      </c>
      <c r="B35">
        <v>0</v>
      </c>
      <c r="C35">
        <v>2022</v>
      </c>
      <c r="D35">
        <f>+Skjema!C49</f>
        <v>3230</v>
      </c>
      <c r="E35">
        <f>+Skjema!D49</f>
        <v>104200</v>
      </c>
      <c r="F35">
        <f>+Skjema!E49</f>
        <v>3860</v>
      </c>
      <c r="G35">
        <f>+Skjema!F49</f>
        <v>5651099</v>
      </c>
      <c r="N35" s="47">
        <f>+Skjema!G49</f>
        <v>34</v>
      </c>
      <c r="AA35" t="s">
        <v>75</v>
      </c>
      <c r="AB35">
        <v>34</v>
      </c>
    </row>
    <row r="36" spans="1:28">
      <c r="A36">
        <v>1</v>
      </c>
      <c r="B36">
        <v>0</v>
      </c>
      <c r="C36">
        <v>2022</v>
      </c>
      <c r="D36">
        <f>+Skjema!C50</f>
        <v>3230</v>
      </c>
      <c r="E36">
        <f>+Skjema!D50</f>
        <v>104200</v>
      </c>
      <c r="F36">
        <f>+Skjema!E50</f>
        <v>2222</v>
      </c>
      <c r="G36">
        <f>+Skjema!F50</f>
        <v>5651699</v>
      </c>
      <c r="N36" s="47">
        <f>+Skjema!G50</f>
        <v>40</v>
      </c>
      <c r="AA36" t="s">
        <v>75</v>
      </c>
      <c r="AB36">
        <v>34</v>
      </c>
    </row>
    <row r="37" spans="1:28">
      <c r="A37">
        <v>1</v>
      </c>
      <c r="B37">
        <v>0</v>
      </c>
      <c r="C37">
        <v>2022</v>
      </c>
      <c r="D37">
        <f>+Skjema!C51</f>
        <v>3230</v>
      </c>
      <c r="E37">
        <f>+Skjema!D51</f>
        <v>104200</v>
      </c>
      <c r="F37">
        <f>+Skjema!E51</f>
        <v>1300</v>
      </c>
      <c r="G37">
        <f>+Skjema!F51</f>
        <v>5652399</v>
      </c>
      <c r="N37" s="47">
        <f>+Skjema!G51</f>
        <v>-3374</v>
      </c>
      <c r="AA37" t="s">
        <v>75</v>
      </c>
      <c r="AB37">
        <v>34</v>
      </c>
    </row>
    <row r="38" spans="1:28">
      <c r="A38">
        <v>1</v>
      </c>
      <c r="B38">
        <v>0</v>
      </c>
      <c r="C38">
        <v>2022</v>
      </c>
      <c r="D38">
        <f>+Skjema!C52</f>
        <v>3230</v>
      </c>
      <c r="E38">
        <f>+Skjema!D52</f>
        <v>104200</v>
      </c>
      <c r="F38">
        <f>+Skjema!E52</f>
        <v>3336</v>
      </c>
      <c r="G38">
        <f>+Skjema!F52</f>
        <v>5660299</v>
      </c>
      <c r="N38" s="47">
        <f>+Skjema!G52</f>
        <v>-11319</v>
      </c>
      <c r="AA38" t="s">
        <v>75</v>
      </c>
      <c r="AB38">
        <v>34</v>
      </c>
    </row>
    <row r="39" spans="1:28">
      <c r="A39">
        <v>1</v>
      </c>
      <c r="B39">
        <v>0</v>
      </c>
      <c r="C39">
        <v>2022</v>
      </c>
      <c r="D39">
        <f>+Skjema!C53</f>
        <v>3230</v>
      </c>
      <c r="E39">
        <f>+Skjema!D53</f>
        <v>104200</v>
      </c>
      <c r="F39">
        <f>+Skjema!E53</f>
        <v>3811</v>
      </c>
      <c r="G39">
        <f>+Skjema!F53</f>
        <v>5660501</v>
      </c>
      <c r="N39" s="47">
        <f>+Skjema!G53</f>
        <v>10000</v>
      </c>
      <c r="AA39" t="s">
        <v>75</v>
      </c>
      <c r="AB39">
        <v>34</v>
      </c>
    </row>
    <row r="40" spans="1:28">
      <c r="A40">
        <v>1</v>
      </c>
      <c r="B40">
        <v>0</v>
      </c>
      <c r="C40">
        <v>2022</v>
      </c>
      <c r="D40">
        <f>+Skjema!C54</f>
        <v>3670</v>
      </c>
      <c r="E40">
        <f>+Skjema!D54</f>
        <v>104300</v>
      </c>
      <c r="F40">
        <f>+Skjema!E54</f>
        <v>1300</v>
      </c>
      <c r="G40">
        <f>+Skjema!F54</f>
        <v>5661201</v>
      </c>
      <c r="N40" s="47">
        <f>+Skjema!G54</f>
        <v>3911</v>
      </c>
      <c r="AA40" t="s">
        <v>75</v>
      </c>
      <c r="AB40">
        <v>34</v>
      </c>
    </row>
    <row r="41" spans="1:28">
      <c r="A41">
        <v>1</v>
      </c>
      <c r="B41">
        <v>0</v>
      </c>
      <c r="C41">
        <v>2022</v>
      </c>
      <c r="D41">
        <f>+Skjema!C55</f>
        <v>3230</v>
      </c>
      <c r="E41">
        <f>+Skjema!D55</f>
        <v>104200</v>
      </c>
      <c r="F41">
        <f>+Skjema!E55</f>
        <v>3811</v>
      </c>
      <c r="G41">
        <f>+Skjema!F55</f>
        <v>5661601</v>
      </c>
      <c r="N41" s="47">
        <f>+Skjema!G55</f>
        <v>292</v>
      </c>
      <c r="AA41" t="s">
        <v>75</v>
      </c>
      <c r="AB41">
        <v>34</v>
      </c>
    </row>
    <row r="42" spans="1:28">
      <c r="A42">
        <v>1</v>
      </c>
      <c r="B42">
        <v>0</v>
      </c>
      <c r="C42">
        <v>2022</v>
      </c>
      <c r="D42">
        <f>+Skjema!C56</f>
        <v>3230</v>
      </c>
      <c r="E42">
        <f>+Skjema!D56</f>
        <v>4305</v>
      </c>
      <c r="F42">
        <f>+Skjema!E56</f>
        <v>3332</v>
      </c>
      <c r="G42">
        <f>+Skjema!F56</f>
        <v>6000101</v>
      </c>
      <c r="N42" s="47">
        <f>+Skjema!G56</f>
        <v>500</v>
      </c>
      <c r="AA42" t="s">
        <v>75</v>
      </c>
      <c r="AB42">
        <v>34</v>
      </c>
    </row>
    <row r="43" spans="1:28">
      <c r="A43">
        <v>1</v>
      </c>
      <c r="B43">
        <v>0</v>
      </c>
      <c r="C43">
        <v>2022</v>
      </c>
      <c r="D43">
        <f>+Skjema!C57</f>
        <v>3222</v>
      </c>
      <c r="E43">
        <f>+Skjema!D57</f>
        <v>4318</v>
      </c>
      <c r="F43">
        <f>+Skjema!E57</f>
        <v>3332</v>
      </c>
      <c r="G43">
        <f>+Skjema!F57</f>
        <v>6010185</v>
      </c>
      <c r="N43" s="47">
        <f>+Skjema!G57</f>
        <v>2219</v>
      </c>
      <c r="AA43" t="s">
        <v>75</v>
      </c>
      <c r="AB43">
        <v>34</v>
      </c>
    </row>
    <row r="44" spans="1:28">
      <c r="A44">
        <v>1</v>
      </c>
      <c r="B44">
        <v>0</v>
      </c>
      <c r="C44">
        <v>2022</v>
      </c>
      <c r="D44">
        <f>+Skjema!C58</f>
        <v>3230</v>
      </c>
      <c r="E44">
        <f>+Skjema!D58</f>
        <v>4208</v>
      </c>
      <c r="F44">
        <f>+Skjema!E58</f>
        <v>3602</v>
      </c>
      <c r="G44">
        <f>+Skjema!F58</f>
        <v>6202201</v>
      </c>
      <c r="N44" s="47">
        <f>+Skjema!G58</f>
        <v>-2902</v>
      </c>
      <c r="AA44" t="s">
        <v>75</v>
      </c>
      <c r="AB44">
        <v>34</v>
      </c>
    </row>
    <row r="45" spans="1:28">
      <c r="A45">
        <v>1</v>
      </c>
      <c r="B45">
        <v>0</v>
      </c>
      <c r="C45">
        <v>2022</v>
      </c>
      <c r="D45">
        <f>+Skjema!C59</f>
        <v>3230</v>
      </c>
      <c r="E45">
        <f>+Skjema!D59</f>
        <v>4303</v>
      </c>
      <c r="F45">
        <f>+Skjema!E59</f>
        <v>3601</v>
      </c>
      <c r="G45">
        <f>+Skjema!F59</f>
        <v>6202399</v>
      </c>
      <c r="N45" s="47">
        <f>+Skjema!G59</f>
        <v>-9459</v>
      </c>
      <c r="AA45" t="s">
        <v>75</v>
      </c>
      <c r="AB45">
        <v>34</v>
      </c>
    </row>
    <row r="46" spans="1:28">
      <c r="A46">
        <v>1</v>
      </c>
      <c r="B46">
        <v>0</v>
      </c>
      <c r="C46">
        <v>2022</v>
      </c>
      <c r="D46">
        <f>+Skjema!C60</f>
        <v>3230</v>
      </c>
      <c r="E46">
        <f>+Skjema!D60</f>
        <v>4200</v>
      </c>
      <c r="F46">
        <f>+Skjema!E60</f>
        <v>3342</v>
      </c>
      <c r="G46">
        <f>+Skjema!F60</f>
        <v>6302099</v>
      </c>
      <c r="N46" s="47">
        <f>+Skjema!G60</f>
        <v>-2500</v>
      </c>
      <c r="AA46" t="s">
        <v>75</v>
      </c>
      <c r="AB46">
        <v>34</v>
      </c>
    </row>
    <row r="47" spans="1:28">
      <c r="A47">
        <v>1</v>
      </c>
      <c r="B47">
        <v>0</v>
      </c>
      <c r="C47">
        <v>2022</v>
      </c>
      <c r="D47">
        <f>+Skjema!C61</f>
        <v>3230</v>
      </c>
      <c r="E47">
        <f>+Skjema!D61</f>
        <v>4305</v>
      </c>
      <c r="F47">
        <f>+Skjema!E61</f>
        <v>3332</v>
      </c>
      <c r="G47">
        <f>+Skjema!F61</f>
        <v>6503599</v>
      </c>
      <c r="N47" s="47">
        <f>+Skjema!G61</f>
        <v>-125</v>
      </c>
      <c r="AA47" t="s">
        <v>75</v>
      </c>
      <c r="AB47">
        <v>34</v>
      </c>
    </row>
    <row r="48" spans="1:28">
      <c r="A48">
        <v>1</v>
      </c>
      <c r="B48">
        <v>0</v>
      </c>
      <c r="C48">
        <v>2022</v>
      </c>
      <c r="D48">
        <f>+Skjema!C62</f>
        <v>3230</v>
      </c>
      <c r="E48">
        <f>+Skjema!D62</f>
        <v>4305</v>
      </c>
      <c r="F48">
        <f>+Skjema!E62</f>
        <v>3332</v>
      </c>
      <c r="G48">
        <f>+Skjema!F62</f>
        <v>6503712</v>
      </c>
      <c r="N48" s="47">
        <f>+Skjema!G62</f>
        <v>54</v>
      </c>
      <c r="AA48" t="s">
        <v>75</v>
      </c>
      <c r="AB48">
        <v>34</v>
      </c>
    </row>
    <row r="49" spans="1:28">
      <c r="A49">
        <v>1</v>
      </c>
      <c r="B49">
        <v>0</v>
      </c>
      <c r="C49">
        <v>2022</v>
      </c>
      <c r="D49">
        <f>+Skjema!C63</f>
        <v>3230</v>
      </c>
      <c r="E49">
        <f>+Skjema!D63</f>
        <v>4305</v>
      </c>
      <c r="F49">
        <f>+Skjema!E63</f>
        <v>3340</v>
      </c>
      <c r="G49">
        <f>+Skjema!F63</f>
        <v>6503715</v>
      </c>
      <c r="N49" s="47">
        <f>+Skjema!G63</f>
        <v>-137</v>
      </c>
      <c r="AA49" t="s">
        <v>75</v>
      </c>
      <c r="AB49">
        <v>34</v>
      </c>
    </row>
    <row r="50" spans="1:28">
      <c r="A50">
        <v>1</v>
      </c>
      <c r="B50">
        <v>0</v>
      </c>
      <c r="C50">
        <v>2022</v>
      </c>
      <c r="D50">
        <f>+Skjema!C64</f>
        <v>3230</v>
      </c>
      <c r="E50">
        <f>+Skjema!D64</f>
        <v>4305</v>
      </c>
      <c r="F50">
        <f>+Skjema!E64</f>
        <v>3340</v>
      </c>
      <c r="G50">
        <f>+Skjema!F64</f>
        <v>6503799</v>
      </c>
      <c r="N50" s="47">
        <f>+Skjema!G64</f>
        <v>83</v>
      </c>
      <c r="AA50" t="s">
        <v>75</v>
      </c>
      <c r="AB50">
        <v>34</v>
      </c>
    </row>
    <row r="51" spans="1:28">
      <c r="A51">
        <v>1</v>
      </c>
      <c r="B51">
        <v>0</v>
      </c>
      <c r="C51">
        <v>2022</v>
      </c>
      <c r="D51">
        <f>+Skjema!C65</f>
        <v>3230</v>
      </c>
      <c r="E51">
        <f>+Skjema!D65</f>
        <v>4305</v>
      </c>
      <c r="F51">
        <f>+Skjema!E65</f>
        <v>3340</v>
      </c>
      <c r="G51">
        <f>+Skjema!F65</f>
        <v>6503814</v>
      </c>
      <c r="N51" s="47">
        <f>+Skjema!G65</f>
        <v>-679</v>
      </c>
      <c r="AA51" t="s">
        <v>75</v>
      </c>
      <c r="AB51">
        <v>34</v>
      </c>
    </row>
    <row r="52" spans="1:28">
      <c r="A52">
        <v>1</v>
      </c>
      <c r="B52">
        <v>0</v>
      </c>
      <c r="C52">
        <v>2022</v>
      </c>
      <c r="D52">
        <f>+Skjema!C66</f>
        <v>3230</v>
      </c>
      <c r="E52">
        <f>+Skjema!D66</f>
        <v>4305</v>
      </c>
      <c r="F52">
        <f>+Skjema!E66</f>
        <v>3340</v>
      </c>
      <c r="G52">
        <f>+Skjema!F66</f>
        <v>6503829</v>
      </c>
      <c r="N52" s="47">
        <f>+Skjema!G66</f>
        <v>-64</v>
      </c>
      <c r="AA52" t="s">
        <v>75</v>
      </c>
      <c r="AB52">
        <v>34</v>
      </c>
    </row>
    <row r="53" spans="1:28">
      <c r="A53">
        <v>1</v>
      </c>
      <c r="B53">
        <v>0</v>
      </c>
      <c r="C53">
        <v>2022</v>
      </c>
      <c r="D53">
        <f>+Skjema!C67</f>
        <v>3230</v>
      </c>
      <c r="E53">
        <f>+Skjema!D67</f>
        <v>4305</v>
      </c>
      <c r="F53">
        <f>+Skjema!E67</f>
        <v>3340</v>
      </c>
      <c r="G53">
        <f>+Skjema!F67</f>
        <v>6503833</v>
      </c>
      <c r="N53" s="47">
        <f>+Skjema!G67</f>
        <v>600</v>
      </c>
      <c r="AA53" t="s">
        <v>75</v>
      </c>
      <c r="AB53">
        <v>34</v>
      </c>
    </row>
    <row r="54" spans="1:28">
      <c r="A54">
        <v>1</v>
      </c>
      <c r="B54">
        <v>0</v>
      </c>
      <c r="C54">
        <v>2022</v>
      </c>
      <c r="D54">
        <f>+Skjema!C68</f>
        <v>3230</v>
      </c>
      <c r="E54">
        <f>+Skjema!D68</f>
        <v>4305</v>
      </c>
      <c r="F54">
        <f>+Skjema!E68</f>
        <v>3332</v>
      </c>
      <c r="G54">
        <f>+Skjema!F68</f>
        <v>6503899</v>
      </c>
      <c r="N54" s="47">
        <f>+Skjema!G68</f>
        <v>143</v>
      </c>
      <c r="AA54" t="s">
        <v>75</v>
      </c>
      <c r="AB54">
        <v>34</v>
      </c>
    </row>
    <row r="55" spans="1:28">
      <c r="A55">
        <v>1</v>
      </c>
      <c r="B55">
        <v>0</v>
      </c>
      <c r="C55">
        <v>2022</v>
      </c>
      <c r="D55">
        <f>+Skjema!C69</f>
        <v>3230</v>
      </c>
      <c r="E55">
        <f>+Skjema!D69</f>
        <v>4305</v>
      </c>
      <c r="F55">
        <f>+Skjema!E69</f>
        <v>3332</v>
      </c>
      <c r="G55">
        <f>+Skjema!F69</f>
        <v>6503905</v>
      </c>
      <c r="N55" s="47">
        <f>+Skjema!G69</f>
        <v>1000</v>
      </c>
      <c r="AA55" t="s">
        <v>75</v>
      </c>
      <c r="AB55">
        <v>34</v>
      </c>
    </row>
    <row r="56" spans="1:28">
      <c r="A56">
        <v>1</v>
      </c>
      <c r="B56">
        <v>0</v>
      </c>
      <c r="C56">
        <v>2022</v>
      </c>
      <c r="D56">
        <f>+Skjema!C70</f>
        <v>3230</v>
      </c>
      <c r="E56">
        <f>+Skjema!D70</f>
        <v>4305</v>
      </c>
      <c r="F56">
        <f>+Skjema!E70</f>
        <v>3332</v>
      </c>
      <c r="G56">
        <f>+Skjema!F70</f>
        <v>6503906</v>
      </c>
      <c r="N56" s="47">
        <f>+Skjema!G70</f>
        <v>600</v>
      </c>
      <c r="AA56" t="s">
        <v>75</v>
      </c>
      <c r="AB56">
        <v>34</v>
      </c>
    </row>
    <row r="57" spans="1:28">
      <c r="A57">
        <v>1</v>
      </c>
      <c r="B57">
        <v>0</v>
      </c>
      <c r="C57">
        <v>2022</v>
      </c>
      <c r="D57">
        <f>+Skjema!C71</f>
        <v>3230</v>
      </c>
      <c r="E57">
        <f>+Skjema!D71</f>
        <v>4305</v>
      </c>
      <c r="F57">
        <f>+Skjema!E71</f>
        <v>3332</v>
      </c>
      <c r="G57">
        <f>+Skjema!F71</f>
        <v>6503999</v>
      </c>
      <c r="N57" s="47">
        <f>+Skjema!G71</f>
        <v>-1590</v>
      </c>
      <c r="AA57" t="s">
        <v>75</v>
      </c>
      <c r="AB57">
        <v>34</v>
      </c>
    </row>
    <row r="58" spans="1:28">
      <c r="A58">
        <v>1</v>
      </c>
      <c r="B58">
        <v>0</v>
      </c>
      <c r="C58">
        <v>2022</v>
      </c>
      <c r="D58">
        <f>+Skjema!C72</f>
        <v>3230</v>
      </c>
      <c r="E58">
        <f>+Skjema!D72</f>
        <v>4153</v>
      </c>
      <c r="F58">
        <f>+Skjema!E72</f>
        <v>3332</v>
      </c>
      <c r="G58">
        <f>+Skjema!F72</f>
        <v>6505801</v>
      </c>
      <c r="N58" s="47">
        <f>+Skjema!G72</f>
        <v>3000</v>
      </c>
      <c r="AA58" t="s">
        <v>75</v>
      </c>
      <c r="AB58">
        <v>34</v>
      </c>
    </row>
    <row r="59" spans="1:28">
      <c r="A59">
        <v>1</v>
      </c>
      <c r="B59">
        <v>0</v>
      </c>
      <c r="C59">
        <v>2022</v>
      </c>
      <c r="D59">
        <f>+Skjema!C73</f>
        <v>3230</v>
      </c>
      <c r="E59">
        <f>+Skjema!D73</f>
        <v>4305</v>
      </c>
      <c r="F59">
        <f>+Skjema!E73</f>
        <v>3332</v>
      </c>
      <c r="G59">
        <f>+Skjema!F73</f>
        <v>6506701</v>
      </c>
      <c r="N59" s="47">
        <f>+Skjema!G73</f>
        <v>83</v>
      </c>
      <c r="AA59" t="s">
        <v>75</v>
      </c>
      <c r="AB59">
        <v>34</v>
      </c>
    </row>
    <row r="60" spans="1:28">
      <c r="A60">
        <v>1</v>
      </c>
      <c r="B60">
        <v>0</v>
      </c>
      <c r="C60">
        <v>2022</v>
      </c>
      <c r="D60">
        <f>+Skjema!C74</f>
        <v>3230</v>
      </c>
      <c r="E60">
        <f>+Skjema!D74</f>
        <v>4305</v>
      </c>
      <c r="F60">
        <f>+Skjema!E74</f>
        <v>3332</v>
      </c>
      <c r="G60">
        <f>+Skjema!F74</f>
        <v>6506703</v>
      </c>
      <c r="N60" s="47">
        <f>+Skjema!G74</f>
        <v>42</v>
      </c>
      <c r="AA60" t="s">
        <v>75</v>
      </c>
      <c r="AB60">
        <v>34</v>
      </c>
    </row>
    <row r="61" spans="1:28">
      <c r="A61">
        <v>1</v>
      </c>
      <c r="B61">
        <v>0</v>
      </c>
      <c r="C61">
        <v>2022</v>
      </c>
      <c r="D61">
        <f>+Skjema!C75</f>
        <v>3230</v>
      </c>
      <c r="E61">
        <f>+Skjema!D75</f>
        <v>4305</v>
      </c>
      <c r="F61">
        <f>+Skjema!E75</f>
        <v>3340</v>
      </c>
      <c r="G61">
        <f>+Skjema!F75</f>
        <v>6508102</v>
      </c>
      <c r="N61" s="47">
        <f>+Skjema!G75</f>
        <v>-10</v>
      </c>
      <c r="AA61" t="s">
        <v>75</v>
      </c>
      <c r="AB61">
        <v>34</v>
      </c>
    </row>
    <row r="62" spans="1:28">
      <c r="A62">
        <v>1</v>
      </c>
      <c r="B62">
        <v>0</v>
      </c>
      <c r="C62">
        <v>2022</v>
      </c>
      <c r="D62">
        <f>+Skjema!C76</f>
        <v>3026</v>
      </c>
      <c r="E62">
        <f>+Skjema!D76</f>
        <v>4153</v>
      </c>
      <c r="F62">
        <f>+Skjema!E76</f>
        <v>3332</v>
      </c>
      <c r="G62">
        <f>+Skjema!F76</f>
        <v>6508302</v>
      </c>
      <c r="N62" s="47">
        <f>+Skjema!G76</f>
        <v>10</v>
      </c>
      <c r="AA62" t="s">
        <v>75</v>
      </c>
      <c r="AB62">
        <v>34</v>
      </c>
    </row>
    <row r="63" spans="1:28">
      <c r="A63">
        <v>1</v>
      </c>
      <c r="B63">
        <v>0</v>
      </c>
      <c r="C63">
        <v>2022</v>
      </c>
      <c r="D63">
        <f>+Skjema!C77</f>
        <v>3230</v>
      </c>
      <c r="E63">
        <f>+Skjema!D77</f>
        <v>4305</v>
      </c>
      <c r="F63">
        <f>+Skjema!E77</f>
        <v>3332</v>
      </c>
      <c r="G63">
        <f>+Skjema!F77</f>
        <v>6508599</v>
      </c>
      <c r="N63" s="47">
        <f>+Skjema!G77</f>
        <v>7400</v>
      </c>
      <c r="AA63" t="s">
        <v>75</v>
      </c>
      <c r="AB63">
        <v>34</v>
      </c>
    </row>
    <row r="64" spans="1:28">
      <c r="A64">
        <v>1</v>
      </c>
      <c r="B64">
        <v>0</v>
      </c>
      <c r="C64">
        <v>2022</v>
      </c>
      <c r="D64">
        <f>+Skjema!C78</f>
        <v>3230</v>
      </c>
      <c r="E64">
        <f>+Skjema!D78</f>
        <v>4305</v>
      </c>
      <c r="F64">
        <f>+Skjema!E78</f>
        <v>3332</v>
      </c>
      <c r="G64">
        <f>+Skjema!F78</f>
        <v>6511001</v>
      </c>
      <c r="N64" s="47">
        <f>+Skjema!G78</f>
        <v>-10000</v>
      </c>
      <c r="AA64" t="s">
        <v>75</v>
      </c>
      <c r="AB64">
        <v>34</v>
      </c>
    </row>
    <row r="65" spans="1:28">
      <c r="A65">
        <v>1</v>
      </c>
      <c r="B65">
        <v>0</v>
      </c>
      <c r="C65">
        <v>2022</v>
      </c>
      <c r="D65">
        <f>+Skjema!C79</f>
        <v>3230</v>
      </c>
      <c r="E65">
        <f>+Skjema!D79</f>
        <v>4153</v>
      </c>
      <c r="F65">
        <f>+Skjema!E79</f>
        <v>3350</v>
      </c>
      <c r="G65">
        <f>+Skjema!F79</f>
        <v>6820502</v>
      </c>
      <c r="N65" s="47">
        <f>+Skjema!G79</f>
        <v>29</v>
      </c>
      <c r="AA65" t="s">
        <v>75</v>
      </c>
      <c r="AB65">
        <v>34</v>
      </c>
    </row>
    <row r="66" spans="1:28">
      <c r="A66">
        <v>1</v>
      </c>
      <c r="B66">
        <v>0</v>
      </c>
      <c r="C66">
        <v>2022</v>
      </c>
      <c r="D66">
        <f>+Skjema!C80</f>
        <v>3230</v>
      </c>
      <c r="E66">
        <f>+Skjema!D80</f>
        <v>4303</v>
      </c>
      <c r="F66">
        <f>+Skjema!E80</f>
        <v>3350</v>
      </c>
      <c r="G66">
        <f>+Skjema!F80</f>
        <v>6820599</v>
      </c>
      <c r="N66" s="47">
        <f>+Skjema!G80</f>
        <v>-29</v>
      </c>
      <c r="AA66" t="s">
        <v>75</v>
      </c>
      <c r="AB66">
        <v>34</v>
      </c>
    </row>
    <row r="67" spans="1:28">
      <c r="A67">
        <v>1</v>
      </c>
      <c r="B67">
        <v>0</v>
      </c>
      <c r="C67">
        <v>2022</v>
      </c>
      <c r="D67">
        <f>+Skjema!C81</f>
        <v>3280</v>
      </c>
      <c r="E67">
        <f>+Skjema!D81</f>
        <v>4304</v>
      </c>
      <c r="F67">
        <f>+Skjema!E81</f>
        <v>3930</v>
      </c>
      <c r="G67">
        <f>+Skjema!F81</f>
        <v>6861401</v>
      </c>
      <c r="N67" s="47">
        <f>+Skjema!G81</f>
        <v>-72</v>
      </c>
      <c r="AA67" t="s">
        <v>75</v>
      </c>
      <c r="AB67">
        <v>34</v>
      </c>
    </row>
    <row r="68" spans="1:28">
      <c r="A68">
        <v>1</v>
      </c>
      <c r="B68">
        <v>0</v>
      </c>
      <c r="C68">
        <v>2022</v>
      </c>
      <c r="D68">
        <f>+Skjema!C82</f>
        <v>3670</v>
      </c>
      <c r="E68">
        <f>+Skjema!D82</f>
        <v>4152</v>
      </c>
      <c r="F68">
        <f>+Skjema!E82</f>
        <v>3332</v>
      </c>
      <c r="G68">
        <f>+Skjema!F82</f>
        <v>6900150</v>
      </c>
      <c r="N68" s="47">
        <f>+Skjema!G82</f>
        <v>-4</v>
      </c>
      <c r="AA68" t="s">
        <v>75</v>
      </c>
      <c r="AB68">
        <v>34</v>
      </c>
    </row>
    <row r="69" spans="1:28">
      <c r="A69">
        <v>1</v>
      </c>
      <c r="B69">
        <v>0</v>
      </c>
      <c r="C69">
        <v>2022</v>
      </c>
      <c r="D69">
        <f>+Skjema!C83</f>
        <v>3230</v>
      </c>
      <c r="E69">
        <f>+Skjema!D83</f>
        <v>4200</v>
      </c>
      <c r="F69">
        <f>+Skjema!E83</f>
        <v>3151</v>
      </c>
      <c r="G69">
        <f>+Skjema!F83</f>
        <v>7580099</v>
      </c>
      <c r="N69" s="47">
        <f>+Skjema!G83</f>
        <v>-50</v>
      </c>
      <c r="AA69" t="s">
        <v>75</v>
      </c>
      <c r="AB69">
        <v>34</v>
      </c>
    </row>
    <row r="70" spans="1:28">
      <c r="A70">
        <v>1</v>
      </c>
      <c r="B70">
        <v>0</v>
      </c>
      <c r="C70">
        <v>2022</v>
      </c>
      <c r="D70">
        <f>+Skjema!C84</f>
        <v>3230</v>
      </c>
      <c r="E70">
        <f>+Skjema!D84</f>
        <v>0</v>
      </c>
      <c r="F70">
        <f>+Skjema!E84</f>
        <v>0</v>
      </c>
      <c r="G70">
        <f>+Skjema!F84</f>
        <v>0</v>
      </c>
      <c r="N70" s="47">
        <f>+Skjema!G84</f>
        <v>1300</v>
      </c>
      <c r="AA70" t="s">
        <v>75</v>
      </c>
      <c r="AB70">
        <v>34</v>
      </c>
    </row>
    <row r="71" spans="1:28">
      <c r="A71">
        <v>1</v>
      </c>
      <c r="B71">
        <v>0</v>
      </c>
      <c r="C71">
        <v>2022</v>
      </c>
      <c r="D71">
        <f>+Skjema!C85</f>
        <v>3222</v>
      </c>
      <c r="E71">
        <f>+Skjema!D85</f>
        <v>4316</v>
      </c>
      <c r="F71">
        <f>+Skjema!E85</f>
        <v>3332</v>
      </c>
      <c r="G71">
        <f>+Skjema!F85</f>
        <v>6010199</v>
      </c>
      <c r="N71" s="47">
        <f>+Skjema!G85</f>
        <v>1800</v>
      </c>
      <c r="AA71" t="s">
        <v>75</v>
      </c>
      <c r="AB71">
        <v>34</v>
      </c>
    </row>
    <row r="72" spans="1:28">
      <c r="A72">
        <v>1</v>
      </c>
      <c r="B72">
        <v>0</v>
      </c>
      <c r="C72">
        <v>2022</v>
      </c>
      <c r="D72">
        <f>+Skjema!C86</f>
        <v>3510</v>
      </c>
      <c r="E72">
        <f>+Skjema!D86</f>
        <v>9000</v>
      </c>
      <c r="F72">
        <f>+Skjema!E86</f>
        <v>8700</v>
      </c>
      <c r="G72">
        <f>+Skjema!F86</f>
        <v>9000099</v>
      </c>
      <c r="N72" s="47">
        <f>+Skjema!G86</f>
        <v>300000</v>
      </c>
      <c r="AA72" t="s">
        <v>75</v>
      </c>
      <c r="AB72">
        <v>34</v>
      </c>
    </row>
    <row r="73" spans="1:28">
      <c r="A73">
        <v>1</v>
      </c>
      <c r="B73">
        <v>0</v>
      </c>
      <c r="C73">
        <v>2022</v>
      </c>
      <c r="D73">
        <f>+Skjema!C87</f>
        <v>3729</v>
      </c>
      <c r="E73">
        <f>+Skjema!D87</f>
        <v>9000</v>
      </c>
      <c r="F73">
        <f>+Skjema!E87</f>
        <v>8410</v>
      </c>
      <c r="G73">
        <f>+Skjema!F87</f>
        <v>9000099</v>
      </c>
      <c r="N73" s="47">
        <f>+Skjema!G87</f>
        <v>91.043478260869506</v>
      </c>
      <c r="AA73" t="s">
        <v>75</v>
      </c>
      <c r="AB73">
        <v>34</v>
      </c>
    </row>
    <row r="74" spans="1:28">
      <c r="A74">
        <v>1</v>
      </c>
      <c r="B74">
        <v>0</v>
      </c>
      <c r="C74">
        <v>2022</v>
      </c>
      <c r="D74">
        <f>+Skjema!C88</f>
        <v>3910</v>
      </c>
      <c r="E74">
        <f>+Skjema!D88</f>
        <v>9000</v>
      </c>
      <c r="F74">
        <f>+Skjema!E88</f>
        <v>8700</v>
      </c>
      <c r="G74">
        <f>+Skjema!F88</f>
        <v>9000099</v>
      </c>
      <c r="N74" s="47">
        <f>+Skjema!G88</f>
        <v>27399</v>
      </c>
      <c r="AA74" t="s">
        <v>75</v>
      </c>
      <c r="AB74">
        <v>34</v>
      </c>
    </row>
    <row r="75" spans="1:28">
      <c r="A75">
        <v>1</v>
      </c>
      <c r="B75">
        <v>0</v>
      </c>
      <c r="C75">
        <v>2022</v>
      </c>
      <c r="D75">
        <f>+Skjema!C89</f>
        <v>3970</v>
      </c>
      <c r="E75">
        <f>+Skjema!D89</f>
        <v>9000</v>
      </c>
      <c r="F75">
        <f>+Skjema!E89</f>
        <v>8800</v>
      </c>
      <c r="G75">
        <f>+Skjema!F89</f>
        <v>9000099</v>
      </c>
      <c r="N75" s="47">
        <f>+Skjema!G89</f>
        <v>-326792</v>
      </c>
      <c r="AA75" t="s">
        <v>75</v>
      </c>
      <c r="AB75">
        <v>34</v>
      </c>
    </row>
    <row r="82" spans="16:16">
      <c r="P82" s="60"/>
    </row>
    <row r="83" spans="16:16">
      <c r="P83" s="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78C1-67BB-4BE7-A14E-17AE71C7ED45}">
  <dimension ref="A1:Y74"/>
  <sheetViews>
    <sheetView tabSelected="1" workbookViewId="0">
      <selection activeCell="K26" sqref="K26"/>
    </sheetView>
  </sheetViews>
  <sheetFormatPr baseColWidth="10" defaultRowHeight="12.75"/>
  <sheetData>
    <row r="1" spans="1:25">
      <c r="A1">
        <v>3230</v>
      </c>
      <c r="B1">
        <v>1099</v>
      </c>
      <c r="C1">
        <v>1200</v>
      </c>
      <c r="D1">
        <v>1105199</v>
      </c>
      <c r="K1">
        <v>-2000</v>
      </c>
      <c r="X1" t="s">
        <v>75</v>
      </c>
      <c r="Y1">
        <v>34</v>
      </c>
    </row>
    <row r="2" spans="1:25">
      <c r="A2">
        <v>3230</v>
      </c>
      <c r="B2">
        <v>1425</v>
      </c>
      <c r="C2">
        <v>1229</v>
      </c>
      <c r="D2">
        <v>1200999</v>
      </c>
      <c r="K2">
        <v>-2498</v>
      </c>
      <c r="X2" t="s">
        <v>75</v>
      </c>
      <c r="Y2">
        <v>34</v>
      </c>
    </row>
    <row r="3" spans="1:25">
      <c r="A3">
        <v>3221</v>
      </c>
      <c r="B3">
        <v>1450</v>
      </c>
      <c r="C3">
        <v>1229</v>
      </c>
      <c r="D3">
        <v>1205501</v>
      </c>
      <c r="K3">
        <v>-445</v>
      </c>
      <c r="X3" t="s">
        <v>75</v>
      </c>
      <c r="Y3">
        <v>34</v>
      </c>
    </row>
    <row r="4" spans="1:25">
      <c r="A4">
        <v>3470</v>
      </c>
      <c r="B4">
        <v>1099</v>
      </c>
      <c r="C4">
        <v>3900</v>
      </c>
      <c r="D4">
        <v>1205701</v>
      </c>
      <c r="K4">
        <v>-1500</v>
      </c>
      <c r="X4" t="s">
        <v>75</v>
      </c>
      <c r="Y4">
        <v>34</v>
      </c>
    </row>
    <row r="5" spans="1:25">
      <c r="A5">
        <v>3230</v>
      </c>
      <c r="B5">
        <v>1130</v>
      </c>
      <c r="C5">
        <v>3251</v>
      </c>
      <c r="D5">
        <v>1500101</v>
      </c>
      <c r="K5">
        <v>4</v>
      </c>
      <c r="X5" t="s">
        <v>75</v>
      </c>
      <c r="Y5">
        <v>34</v>
      </c>
    </row>
    <row r="6" spans="1:25">
      <c r="A6">
        <v>3230</v>
      </c>
      <c r="B6">
        <v>1099</v>
      </c>
      <c r="C6">
        <v>3151</v>
      </c>
      <c r="D6">
        <v>4007299</v>
      </c>
      <c r="K6">
        <v>-3667</v>
      </c>
      <c r="X6" t="s">
        <v>75</v>
      </c>
      <c r="Y6">
        <v>34</v>
      </c>
    </row>
    <row r="7" spans="1:25">
      <c r="A7">
        <v>3230</v>
      </c>
      <c r="B7">
        <v>5040</v>
      </c>
      <c r="C7">
        <v>3858</v>
      </c>
      <c r="D7">
        <v>4630101</v>
      </c>
      <c r="K7">
        <v>-2119</v>
      </c>
      <c r="X7" t="s">
        <v>75</v>
      </c>
      <c r="Y7">
        <v>34</v>
      </c>
    </row>
    <row r="8" spans="1:25">
      <c r="A8">
        <v>3230</v>
      </c>
      <c r="B8">
        <v>4200</v>
      </c>
      <c r="C8">
        <v>3332</v>
      </c>
      <c r="D8">
        <v>6304299</v>
      </c>
      <c r="K8">
        <v>-5968</v>
      </c>
      <c r="X8" t="s">
        <v>75</v>
      </c>
      <c r="Y8">
        <v>34</v>
      </c>
    </row>
    <row r="9" spans="1:25">
      <c r="A9">
        <v>3230</v>
      </c>
      <c r="B9">
        <v>4200</v>
      </c>
      <c r="C9">
        <v>3151</v>
      </c>
      <c r="D9">
        <v>6505117</v>
      </c>
      <c r="K9">
        <v>-5086</v>
      </c>
      <c r="X9" t="s">
        <v>75</v>
      </c>
      <c r="Y9">
        <v>34</v>
      </c>
    </row>
    <row r="10" spans="1:25">
      <c r="A10">
        <v>3230</v>
      </c>
      <c r="B10">
        <v>4305</v>
      </c>
      <c r="C10">
        <v>3340</v>
      </c>
      <c r="D10">
        <v>6509399</v>
      </c>
      <c r="K10">
        <v>-2900</v>
      </c>
      <c r="X10" t="s">
        <v>75</v>
      </c>
      <c r="Y10">
        <v>34</v>
      </c>
    </row>
    <row r="11" spans="1:25">
      <c r="A11">
        <v>3230</v>
      </c>
      <c r="B11">
        <v>4203</v>
      </c>
      <c r="C11">
        <v>3450</v>
      </c>
      <c r="D11">
        <v>7504199</v>
      </c>
      <c r="K11">
        <v>-4000</v>
      </c>
      <c r="X11" t="s">
        <v>75</v>
      </c>
      <c r="Y11">
        <v>34</v>
      </c>
    </row>
    <row r="12" spans="1:25">
      <c r="A12">
        <v>3230</v>
      </c>
      <c r="B12">
        <v>4202</v>
      </c>
      <c r="C12">
        <v>3530</v>
      </c>
      <c r="D12">
        <v>7508599</v>
      </c>
      <c r="K12">
        <v>-500</v>
      </c>
      <c r="X12" t="s">
        <v>75</v>
      </c>
      <c r="Y12">
        <v>34</v>
      </c>
    </row>
    <row r="13" spans="1:25">
      <c r="A13">
        <v>3230</v>
      </c>
      <c r="B13">
        <v>4203</v>
      </c>
      <c r="C13">
        <v>3530</v>
      </c>
      <c r="D13">
        <v>7510099</v>
      </c>
      <c r="K13">
        <v>-7000</v>
      </c>
      <c r="X13" t="s">
        <v>75</v>
      </c>
      <c r="Y13">
        <v>34</v>
      </c>
    </row>
    <row r="14" spans="1:25">
      <c r="A14">
        <v>3230</v>
      </c>
      <c r="B14">
        <v>4203</v>
      </c>
      <c r="C14">
        <v>3530</v>
      </c>
      <c r="D14">
        <v>7510199</v>
      </c>
      <c r="K14">
        <v>7000</v>
      </c>
      <c r="X14" t="s">
        <v>75</v>
      </c>
      <c r="Y14">
        <v>34</v>
      </c>
    </row>
    <row r="15" spans="1:25">
      <c r="A15">
        <v>3230</v>
      </c>
      <c r="B15">
        <v>4200</v>
      </c>
      <c r="C15">
        <v>3602</v>
      </c>
      <c r="D15">
        <v>7510399</v>
      </c>
      <c r="K15">
        <v>-3940</v>
      </c>
      <c r="X15" t="s">
        <v>75</v>
      </c>
      <c r="Y15">
        <v>34</v>
      </c>
    </row>
    <row r="16" spans="1:25">
      <c r="A16">
        <v>3230</v>
      </c>
      <c r="B16">
        <v>4201</v>
      </c>
      <c r="C16">
        <v>3450</v>
      </c>
      <c r="D16">
        <v>7602401</v>
      </c>
      <c r="K16">
        <v>-1000</v>
      </c>
      <c r="X16" t="s">
        <v>75</v>
      </c>
      <c r="Y16">
        <v>34</v>
      </c>
    </row>
    <row r="17" spans="1:25">
      <c r="A17">
        <v>3195</v>
      </c>
      <c r="B17">
        <v>104200</v>
      </c>
      <c r="C17">
        <v>2212</v>
      </c>
      <c r="D17">
        <v>5461401</v>
      </c>
      <c r="K17">
        <v>100</v>
      </c>
      <c r="X17" t="s">
        <v>75</v>
      </c>
      <c r="Y17">
        <v>34</v>
      </c>
    </row>
    <row r="18" spans="1:25">
      <c r="A18">
        <v>3230</v>
      </c>
      <c r="B18">
        <v>104200</v>
      </c>
      <c r="C18">
        <v>3858</v>
      </c>
      <c r="D18">
        <v>5611101</v>
      </c>
      <c r="K18">
        <v>-8000</v>
      </c>
      <c r="X18" t="s">
        <v>75</v>
      </c>
      <c r="Y18">
        <v>34</v>
      </c>
    </row>
    <row r="19" spans="1:25">
      <c r="A19">
        <v>3230</v>
      </c>
      <c r="B19">
        <v>104200</v>
      </c>
      <c r="C19">
        <v>2650</v>
      </c>
      <c r="D19">
        <v>5620399</v>
      </c>
      <c r="K19">
        <v>120000</v>
      </c>
      <c r="X19" t="s">
        <v>75</v>
      </c>
      <c r="Y19">
        <v>34</v>
      </c>
    </row>
    <row r="20" spans="1:25">
      <c r="A20">
        <v>3230</v>
      </c>
      <c r="B20">
        <v>104200</v>
      </c>
      <c r="C20">
        <v>2650</v>
      </c>
      <c r="D20">
        <v>5620602</v>
      </c>
      <c r="K20">
        <v>1250</v>
      </c>
      <c r="X20" t="s">
        <v>75</v>
      </c>
      <c r="Y20">
        <v>34</v>
      </c>
    </row>
    <row r="21" spans="1:25">
      <c r="A21">
        <v>3230</v>
      </c>
      <c r="B21">
        <v>104200</v>
      </c>
      <c r="C21">
        <v>2650</v>
      </c>
      <c r="D21">
        <v>5620604</v>
      </c>
      <c r="K21">
        <v>2000</v>
      </c>
      <c r="X21" t="s">
        <v>75</v>
      </c>
      <c r="Y21">
        <v>34</v>
      </c>
    </row>
    <row r="22" spans="1:25">
      <c r="A22">
        <v>3810</v>
      </c>
      <c r="B22">
        <v>104200</v>
      </c>
      <c r="C22">
        <v>2650</v>
      </c>
      <c r="D22">
        <v>5620699</v>
      </c>
      <c r="K22">
        <v>10077</v>
      </c>
      <c r="X22" t="s">
        <v>75</v>
      </c>
      <c r="Y22">
        <v>34</v>
      </c>
    </row>
    <row r="23" spans="1:25">
      <c r="A23">
        <v>3230</v>
      </c>
      <c r="B23">
        <v>104200</v>
      </c>
      <c r="C23">
        <v>2650</v>
      </c>
      <c r="D23">
        <v>5620799</v>
      </c>
      <c r="K23">
        <v>-12322</v>
      </c>
      <c r="X23" t="s">
        <v>75</v>
      </c>
      <c r="Y23">
        <v>34</v>
      </c>
    </row>
    <row r="24" spans="1:25">
      <c r="A24">
        <v>3230</v>
      </c>
      <c r="B24">
        <v>104200</v>
      </c>
      <c r="C24">
        <v>2650</v>
      </c>
      <c r="D24">
        <v>5620901</v>
      </c>
      <c r="K24">
        <v>1800</v>
      </c>
      <c r="X24" t="s">
        <v>75</v>
      </c>
      <c r="Y24">
        <v>34</v>
      </c>
    </row>
    <row r="25" spans="1:25">
      <c r="A25">
        <v>3230</v>
      </c>
      <c r="B25">
        <v>104200</v>
      </c>
      <c r="C25">
        <v>2653</v>
      </c>
      <c r="D25">
        <v>5621401</v>
      </c>
      <c r="K25">
        <v>12700</v>
      </c>
      <c r="X25" t="s">
        <v>75</v>
      </c>
      <c r="Y25">
        <v>34</v>
      </c>
    </row>
    <row r="26" spans="1:25">
      <c r="A26">
        <v>3230</v>
      </c>
      <c r="B26">
        <v>104200</v>
      </c>
      <c r="C26">
        <v>2650</v>
      </c>
      <c r="D26">
        <v>5623199</v>
      </c>
      <c r="K26">
        <v>-120000</v>
      </c>
      <c r="X26" t="s">
        <v>75</v>
      </c>
      <c r="Y26">
        <v>34</v>
      </c>
    </row>
    <row r="27" spans="1:25">
      <c r="A27">
        <v>3230</v>
      </c>
      <c r="B27">
        <v>104200</v>
      </c>
      <c r="C27">
        <v>2611</v>
      </c>
      <c r="D27">
        <v>5624201</v>
      </c>
      <c r="K27">
        <v>2500</v>
      </c>
      <c r="X27" t="s">
        <v>75</v>
      </c>
      <c r="Y27">
        <v>34</v>
      </c>
    </row>
    <row r="28" spans="1:25">
      <c r="A28">
        <v>3230</v>
      </c>
      <c r="B28">
        <v>104200</v>
      </c>
      <c r="C28">
        <v>2611</v>
      </c>
      <c r="D28">
        <v>5624301</v>
      </c>
      <c r="K28">
        <v>-2000</v>
      </c>
      <c r="X28" t="s">
        <v>75</v>
      </c>
      <c r="Y28">
        <v>34</v>
      </c>
    </row>
    <row r="29" spans="1:25">
      <c r="A29">
        <v>3230</v>
      </c>
      <c r="B29">
        <v>104200</v>
      </c>
      <c r="C29">
        <v>2222</v>
      </c>
      <c r="D29">
        <v>5631201</v>
      </c>
      <c r="K29">
        <v>8290</v>
      </c>
      <c r="X29" t="s">
        <v>75</v>
      </c>
      <c r="Y29">
        <v>34</v>
      </c>
    </row>
    <row r="30" spans="1:25">
      <c r="A30">
        <v>3230</v>
      </c>
      <c r="B30">
        <v>104200</v>
      </c>
      <c r="C30">
        <v>2222</v>
      </c>
      <c r="D30">
        <v>5631601</v>
      </c>
      <c r="K30">
        <v>1000</v>
      </c>
      <c r="X30" t="s">
        <v>75</v>
      </c>
      <c r="Y30">
        <v>34</v>
      </c>
    </row>
    <row r="31" spans="1:25">
      <c r="A31">
        <v>3230</v>
      </c>
      <c r="B31">
        <v>104200</v>
      </c>
      <c r="C31">
        <v>2321</v>
      </c>
      <c r="D31">
        <v>5640301</v>
      </c>
      <c r="K31">
        <v>27200</v>
      </c>
      <c r="X31" t="s">
        <v>75</v>
      </c>
      <c r="Y31">
        <v>34</v>
      </c>
    </row>
    <row r="32" spans="1:25">
      <c r="A32">
        <v>3230</v>
      </c>
      <c r="B32">
        <v>104200</v>
      </c>
      <c r="C32">
        <v>2212</v>
      </c>
      <c r="D32">
        <v>5641301</v>
      </c>
      <c r="K32">
        <v>-2500</v>
      </c>
      <c r="X32" t="s">
        <v>75</v>
      </c>
      <c r="Y32">
        <v>34</v>
      </c>
    </row>
    <row r="33" spans="1:25">
      <c r="A33">
        <v>3230</v>
      </c>
      <c r="B33">
        <v>104200</v>
      </c>
      <c r="C33">
        <v>2611</v>
      </c>
      <c r="D33">
        <v>5650899</v>
      </c>
      <c r="K33">
        <v>2000</v>
      </c>
      <c r="X33" t="s">
        <v>75</v>
      </c>
      <c r="Y33">
        <v>34</v>
      </c>
    </row>
    <row r="34" spans="1:25">
      <c r="A34">
        <v>3230</v>
      </c>
      <c r="B34">
        <v>104200</v>
      </c>
      <c r="C34">
        <v>3860</v>
      </c>
      <c r="D34">
        <v>5651099</v>
      </c>
      <c r="K34">
        <v>34</v>
      </c>
      <c r="X34" t="s">
        <v>75</v>
      </c>
      <c r="Y34">
        <v>34</v>
      </c>
    </row>
    <row r="35" spans="1:25">
      <c r="A35">
        <v>3230</v>
      </c>
      <c r="B35">
        <v>104200</v>
      </c>
      <c r="C35">
        <v>2222</v>
      </c>
      <c r="D35">
        <v>5651699</v>
      </c>
      <c r="K35">
        <v>40</v>
      </c>
      <c r="X35" t="s">
        <v>75</v>
      </c>
      <c r="Y35">
        <v>34</v>
      </c>
    </row>
    <row r="36" spans="1:25">
      <c r="A36">
        <v>3230</v>
      </c>
      <c r="B36">
        <v>104200</v>
      </c>
      <c r="C36">
        <v>1300</v>
      </c>
      <c r="D36">
        <v>5652399</v>
      </c>
      <c r="K36">
        <v>-3374</v>
      </c>
      <c r="X36" t="s">
        <v>75</v>
      </c>
      <c r="Y36">
        <v>34</v>
      </c>
    </row>
    <row r="37" spans="1:25">
      <c r="A37">
        <v>3230</v>
      </c>
      <c r="B37">
        <v>104200</v>
      </c>
      <c r="C37">
        <v>3336</v>
      </c>
      <c r="D37">
        <v>5660299</v>
      </c>
      <c r="K37">
        <v>-11319</v>
      </c>
      <c r="X37" t="s">
        <v>75</v>
      </c>
      <c r="Y37">
        <v>34</v>
      </c>
    </row>
    <row r="38" spans="1:25">
      <c r="A38">
        <v>3230</v>
      </c>
      <c r="B38">
        <v>104200</v>
      </c>
      <c r="C38">
        <v>3811</v>
      </c>
      <c r="D38">
        <v>5660501</v>
      </c>
      <c r="K38">
        <v>10000</v>
      </c>
      <c r="X38" t="s">
        <v>75</v>
      </c>
      <c r="Y38">
        <v>34</v>
      </c>
    </row>
    <row r="39" spans="1:25">
      <c r="A39">
        <v>3670</v>
      </c>
      <c r="B39">
        <v>104300</v>
      </c>
      <c r="C39">
        <v>1300</v>
      </c>
      <c r="D39">
        <v>5661201</v>
      </c>
      <c r="K39">
        <v>3911</v>
      </c>
      <c r="X39" t="s">
        <v>75</v>
      </c>
      <c r="Y39">
        <v>34</v>
      </c>
    </row>
    <row r="40" spans="1:25">
      <c r="A40">
        <v>3230</v>
      </c>
      <c r="B40">
        <v>104200</v>
      </c>
      <c r="C40">
        <v>3811</v>
      </c>
      <c r="D40">
        <v>5661601</v>
      </c>
      <c r="K40">
        <v>292</v>
      </c>
      <c r="X40" t="s">
        <v>75</v>
      </c>
      <c r="Y40">
        <v>34</v>
      </c>
    </row>
    <row r="41" spans="1:25">
      <c r="A41">
        <v>3230</v>
      </c>
      <c r="B41">
        <v>4305</v>
      </c>
      <c r="C41">
        <v>3332</v>
      </c>
      <c r="D41">
        <v>6000101</v>
      </c>
      <c r="K41">
        <v>500</v>
      </c>
      <c r="X41" t="s">
        <v>75</v>
      </c>
      <c r="Y41">
        <v>34</v>
      </c>
    </row>
    <row r="42" spans="1:25">
      <c r="A42">
        <v>3222</v>
      </c>
      <c r="B42">
        <v>4318</v>
      </c>
      <c r="C42">
        <v>3332</v>
      </c>
      <c r="D42">
        <v>6010185</v>
      </c>
      <c r="K42">
        <v>2219</v>
      </c>
      <c r="X42" t="s">
        <v>75</v>
      </c>
      <c r="Y42">
        <v>34</v>
      </c>
    </row>
    <row r="43" spans="1:25">
      <c r="A43">
        <v>3230</v>
      </c>
      <c r="B43">
        <v>4208</v>
      </c>
      <c r="C43">
        <v>3602</v>
      </c>
      <c r="D43">
        <v>6202201</v>
      </c>
      <c r="K43">
        <v>-2902</v>
      </c>
      <c r="X43" t="s">
        <v>75</v>
      </c>
      <c r="Y43">
        <v>34</v>
      </c>
    </row>
    <row r="44" spans="1:25">
      <c r="A44">
        <v>3230</v>
      </c>
      <c r="B44">
        <v>4303</v>
      </c>
      <c r="C44">
        <v>3601</v>
      </c>
      <c r="D44">
        <v>6202399</v>
      </c>
      <c r="K44">
        <v>-9459</v>
      </c>
      <c r="X44" t="s">
        <v>75</v>
      </c>
      <c r="Y44">
        <v>34</v>
      </c>
    </row>
    <row r="45" spans="1:25">
      <c r="A45">
        <v>3230</v>
      </c>
      <c r="B45">
        <v>4200</v>
      </c>
      <c r="C45">
        <v>3342</v>
      </c>
      <c r="D45">
        <v>6302099</v>
      </c>
      <c r="K45">
        <v>-2500</v>
      </c>
      <c r="X45" t="s">
        <v>75</v>
      </c>
      <c r="Y45">
        <v>34</v>
      </c>
    </row>
    <row r="46" spans="1:25">
      <c r="A46">
        <v>3230</v>
      </c>
      <c r="B46">
        <v>4305</v>
      </c>
      <c r="C46">
        <v>3332</v>
      </c>
      <c r="D46">
        <v>6503599</v>
      </c>
      <c r="K46">
        <v>-125</v>
      </c>
      <c r="X46" t="s">
        <v>75</v>
      </c>
      <c r="Y46">
        <v>34</v>
      </c>
    </row>
    <row r="47" spans="1:25">
      <c r="A47">
        <v>3230</v>
      </c>
      <c r="B47">
        <v>4305</v>
      </c>
      <c r="C47">
        <v>3332</v>
      </c>
      <c r="D47">
        <v>6503712</v>
      </c>
      <c r="K47">
        <v>54</v>
      </c>
      <c r="X47" t="s">
        <v>75</v>
      </c>
      <c r="Y47">
        <v>34</v>
      </c>
    </row>
    <row r="48" spans="1:25">
      <c r="A48">
        <v>3230</v>
      </c>
      <c r="B48">
        <v>4305</v>
      </c>
      <c r="C48">
        <v>3340</v>
      </c>
      <c r="D48">
        <v>6503715</v>
      </c>
      <c r="K48">
        <v>-137</v>
      </c>
      <c r="X48" t="s">
        <v>75</v>
      </c>
      <c r="Y48">
        <v>34</v>
      </c>
    </row>
    <row r="49" spans="1:25">
      <c r="A49">
        <v>3230</v>
      </c>
      <c r="B49">
        <v>4305</v>
      </c>
      <c r="C49">
        <v>3340</v>
      </c>
      <c r="D49">
        <v>6503799</v>
      </c>
      <c r="K49">
        <v>83</v>
      </c>
      <c r="X49" t="s">
        <v>75</v>
      </c>
      <c r="Y49">
        <v>34</v>
      </c>
    </row>
    <row r="50" spans="1:25">
      <c r="A50">
        <v>3230</v>
      </c>
      <c r="B50">
        <v>4305</v>
      </c>
      <c r="C50">
        <v>3340</v>
      </c>
      <c r="D50">
        <v>6503814</v>
      </c>
      <c r="K50">
        <v>-679</v>
      </c>
      <c r="X50" t="s">
        <v>75</v>
      </c>
      <c r="Y50">
        <v>34</v>
      </c>
    </row>
    <row r="51" spans="1:25">
      <c r="A51">
        <v>3230</v>
      </c>
      <c r="B51">
        <v>4305</v>
      </c>
      <c r="C51">
        <v>3340</v>
      </c>
      <c r="D51">
        <v>6503829</v>
      </c>
      <c r="K51">
        <v>-64</v>
      </c>
      <c r="X51" t="s">
        <v>75</v>
      </c>
      <c r="Y51">
        <v>34</v>
      </c>
    </row>
    <row r="52" spans="1:25">
      <c r="A52">
        <v>3230</v>
      </c>
      <c r="B52">
        <v>4305</v>
      </c>
      <c r="C52">
        <v>3340</v>
      </c>
      <c r="D52">
        <v>6503833</v>
      </c>
      <c r="K52">
        <v>600</v>
      </c>
      <c r="X52" t="s">
        <v>75</v>
      </c>
      <c r="Y52">
        <v>34</v>
      </c>
    </row>
    <row r="53" spans="1:25">
      <c r="A53">
        <v>3230</v>
      </c>
      <c r="B53">
        <v>4305</v>
      </c>
      <c r="C53">
        <v>3332</v>
      </c>
      <c r="D53">
        <v>6503899</v>
      </c>
      <c r="K53">
        <v>143</v>
      </c>
      <c r="X53" t="s">
        <v>75</v>
      </c>
      <c r="Y53">
        <v>34</v>
      </c>
    </row>
    <row r="54" spans="1:25">
      <c r="A54">
        <v>3230</v>
      </c>
      <c r="B54">
        <v>4305</v>
      </c>
      <c r="C54">
        <v>3332</v>
      </c>
      <c r="D54">
        <v>6503905</v>
      </c>
      <c r="K54">
        <v>1000</v>
      </c>
      <c r="X54" t="s">
        <v>75</v>
      </c>
      <c r="Y54">
        <v>34</v>
      </c>
    </row>
    <row r="55" spans="1:25">
      <c r="A55">
        <v>3230</v>
      </c>
      <c r="B55">
        <v>4305</v>
      </c>
      <c r="C55">
        <v>3332</v>
      </c>
      <c r="D55">
        <v>6503906</v>
      </c>
      <c r="K55">
        <v>600</v>
      </c>
      <c r="X55" t="s">
        <v>75</v>
      </c>
      <c r="Y55">
        <v>34</v>
      </c>
    </row>
    <row r="56" spans="1:25">
      <c r="A56">
        <v>3230</v>
      </c>
      <c r="B56">
        <v>4305</v>
      </c>
      <c r="C56">
        <v>3332</v>
      </c>
      <c r="D56">
        <v>6503999</v>
      </c>
      <c r="K56">
        <v>-1590</v>
      </c>
      <c r="X56" t="s">
        <v>75</v>
      </c>
      <c r="Y56">
        <v>34</v>
      </c>
    </row>
    <row r="57" spans="1:25">
      <c r="A57">
        <v>3230</v>
      </c>
      <c r="B57">
        <v>4153</v>
      </c>
      <c r="C57">
        <v>3332</v>
      </c>
      <c r="D57">
        <v>6505801</v>
      </c>
      <c r="K57">
        <v>3000</v>
      </c>
      <c r="X57" t="s">
        <v>75</v>
      </c>
      <c r="Y57">
        <v>34</v>
      </c>
    </row>
    <row r="58" spans="1:25">
      <c r="A58">
        <v>3230</v>
      </c>
      <c r="B58">
        <v>4305</v>
      </c>
      <c r="C58">
        <v>3332</v>
      </c>
      <c r="D58">
        <v>6506701</v>
      </c>
      <c r="K58">
        <v>83</v>
      </c>
      <c r="X58" t="s">
        <v>75</v>
      </c>
      <c r="Y58">
        <v>34</v>
      </c>
    </row>
    <row r="59" spans="1:25">
      <c r="A59">
        <v>3230</v>
      </c>
      <c r="B59">
        <v>4305</v>
      </c>
      <c r="C59">
        <v>3332</v>
      </c>
      <c r="D59">
        <v>6506703</v>
      </c>
      <c r="K59">
        <v>42</v>
      </c>
      <c r="X59" t="s">
        <v>75</v>
      </c>
      <c r="Y59">
        <v>34</v>
      </c>
    </row>
    <row r="60" spans="1:25">
      <c r="A60">
        <v>3230</v>
      </c>
      <c r="B60">
        <v>4305</v>
      </c>
      <c r="C60">
        <v>3340</v>
      </c>
      <c r="D60">
        <v>6508102</v>
      </c>
      <c r="K60">
        <v>-10</v>
      </c>
      <c r="X60" t="s">
        <v>75</v>
      </c>
      <c r="Y60">
        <v>34</v>
      </c>
    </row>
    <row r="61" spans="1:25">
      <c r="A61">
        <v>3026</v>
      </c>
      <c r="B61">
        <v>4153</v>
      </c>
      <c r="C61">
        <v>3332</v>
      </c>
      <c r="D61">
        <v>6508302</v>
      </c>
      <c r="K61">
        <v>10</v>
      </c>
      <c r="X61" t="s">
        <v>75</v>
      </c>
      <c r="Y61">
        <v>34</v>
      </c>
    </row>
    <row r="62" spans="1:25">
      <c r="A62">
        <v>3230</v>
      </c>
      <c r="B62">
        <v>4305</v>
      </c>
      <c r="C62">
        <v>3332</v>
      </c>
      <c r="D62">
        <v>6508599</v>
      </c>
      <c r="K62">
        <v>7400</v>
      </c>
      <c r="X62" t="s">
        <v>75</v>
      </c>
      <c r="Y62">
        <v>34</v>
      </c>
    </row>
    <row r="63" spans="1:25">
      <c r="A63">
        <v>3230</v>
      </c>
      <c r="B63">
        <v>4305</v>
      </c>
      <c r="C63">
        <v>3332</v>
      </c>
      <c r="D63">
        <v>6511001</v>
      </c>
      <c r="K63">
        <v>-10000</v>
      </c>
      <c r="X63" t="s">
        <v>75</v>
      </c>
      <c r="Y63">
        <v>34</v>
      </c>
    </row>
    <row r="64" spans="1:25">
      <c r="A64">
        <v>3230</v>
      </c>
      <c r="B64">
        <v>4153</v>
      </c>
      <c r="C64">
        <v>3350</v>
      </c>
      <c r="D64">
        <v>6820502</v>
      </c>
      <c r="K64">
        <v>29</v>
      </c>
      <c r="X64" t="s">
        <v>75</v>
      </c>
      <c r="Y64">
        <v>34</v>
      </c>
    </row>
    <row r="65" spans="1:25">
      <c r="A65">
        <v>3230</v>
      </c>
      <c r="B65">
        <v>4303</v>
      </c>
      <c r="C65">
        <v>3350</v>
      </c>
      <c r="D65">
        <v>6820599</v>
      </c>
      <c r="K65">
        <v>-29</v>
      </c>
      <c r="X65" t="s">
        <v>75</v>
      </c>
      <c r="Y65">
        <v>34</v>
      </c>
    </row>
    <row r="66" spans="1:25">
      <c r="A66">
        <v>3280</v>
      </c>
      <c r="B66">
        <v>4304</v>
      </c>
      <c r="C66">
        <v>3930</v>
      </c>
      <c r="D66">
        <v>6861401</v>
      </c>
      <c r="K66">
        <v>-72</v>
      </c>
      <c r="X66" t="s">
        <v>75</v>
      </c>
      <c r="Y66">
        <v>34</v>
      </c>
    </row>
    <row r="67" spans="1:25">
      <c r="A67">
        <v>3670</v>
      </c>
      <c r="B67">
        <v>4152</v>
      </c>
      <c r="C67">
        <v>3332</v>
      </c>
      <c r="D67">
        <v>6900150</v>
      </c>
      <c r="K67">
        <v>-4</v>
      </c>
      <c r="X67" t="s">
        <v>75</v>
      </c>
      <c r="Y67">
        <v>34</v>
      </c>
    </row>
    <row r="68" spans="1:25">
      <c r="A68">
        <v>3230</v>
      </c>
      <c r="B68">
        <v>4200</v>
      </c>
      <c r="C68">
        <v>3151</v>
      </c>
      <c r="D68">
        <v>7580099</v>
      </c>
      <c r="K68">
        <v>-50</v>
      </c>
      <c r="X68" t="s">
        <v>75</v>
      </c>
      <c r="Y68">
        <v>34</v>
      </c>
    </row>
    <row r="69" spans="1:25">
      <c r="A69">
        <v>3230</v>
      </c>
      <c r="B69">
        <v>0</v>
      </c>
      <c r="C69">
        <v>0</v>
      </c>
      <c r="D69">
        <v>0</v>
      </c>
      <c r="K69">
        <v>1300</v>
      </c>
      <c r="X69" t="s">
        <v>75</v>
      </c>
      <c r="Y69">
        <v>34</v>
      </c>
    </row>
    <row r="70" spans="1:25">
      <c r="A70">
        <v>3222</v>
      </c>
      <c r="B70">
        <v>4316</v>
      </c>
      <c r="C70">
        <v>3332</v>
      </c>
      <c r="D70">
        <v>6010199</v>
      </c>
      <c r="K70">
        <v>1800</v>
      </c>
      <c r="X70" t="s">
        <v>75</v>
      </c>
      <c r="Y70">
        <v>34</v>
      </c>
    </row>
    <row r="71" spans="1:25">
      <c r="A71">
        <v>3510</v>
      </c>
      <c r="B71">
        <v>9000</v>
      </c>
      <c r="C71">
        <v>8700</v>
      </c>
      <c r="D71">
        <v>9000099</v>
      </c>
      <c r="K71">
        <v>300000</v>
      </c>
      <c r="X71" t="s">
        <v>75</v>
      </c>
      <c r="Y71">
        <v>34</v>
      </c>
    </row>
    <row r="72" spans="1:25">
      <c r="A72">
        <v>3729</v>
      </c>
      <c r="B72">
        <v>9000</v>
      </c>
      <c r="C72">
        <v>8410</v>
      </c>
      <c r="D72">
        <v>9000099</v>
      </c>
      <c r="K72">
        <v>91.043478260869506</v>
      </c>
      <c r="X72" t="s">
        <v>75</v>
      </c>
      <c r="Y72">
        <v>34</v>
      </c>
    </row>
    <row r="73" spans="1:25">
      <c r="A73">
        <v>3910</v>
      </c>
      <c r="B73">
        <v>9000</v>
      </c>
      <c r="C73">
        <v>8700</v>
      </c>
      <c r="D73">
        <v>9000099</v>
      </c>
      <c r="K73">
        <v>27399</v>
      </c>
      <c r="X73" t="s">
        <v>75</v>
      </c>
      <c r="Y73">
        <v>34</v>
      </c>
    </row>
    <row r="74" spans="1:25">
      <c r="A74">
        <v>3970</v>
      </c>
      <c r="B74">
        <v>9000</v>
      </c>
      <c r="C74">
        <v>8800</v>
      </c>
      <c r="D74">
        <v>9000099</v>
      </c>
      <c r="K74">
        <v>-326792</v>
      </c>
      <c r="X74" t="s">
        <v>75</v>
      </c>
      <c r="Y74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2364504C0774B91A8C83906C34E2B" ma:contentTypeVersion="10" ma:contentTypeDescription="Create a new document." ma:contentTypeScope="" ma:versionID="187e73e817f2a5e261547cf7592c324f">
  <xsd:schema xmlns:xsd="http://www.w3.org/2001/XMLSchema" xmlns:xs="http://www.w3.org/2001/XMLSchema" xmlns:p="http://schemas.microsoft.com/office/2006/metadata/properties" xmlns:ns2="6719592d-42f9-4331-a016-1868470944c5" xmlns:ns3="df25a99a-1c69-45a9-93ff-ed73211d2714" targetNamespace="http://schemas.microsoft.com/office/2006/metadata/properties" ma:root="true" ma:fieldsID="32fefd58f58f2a581b6f362078a1b3f6" ns2:_="" ns3:_="">
    <xsd:import namespace="6719592d-42f9-4331-a016-1868470944c5"/>
    <xsd:import namespace="df25a99a-1c69-45a9-93ff-ed73211d2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9592d-42f9-4331-a016-186847094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5a99a-1c69-45a9-93ff-ed73211d2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708DEF-9F3A-461E-9FA8-913763B262FB}"/>
</file>

<file path=customXml/itemProps2.xml><?xml version="1.0" encoding="utf-8"?>
<ds:datastoreItem xmlns:ds="http://schemas.openxmlformats.org/officeDocument/2006/customXml" ds:itemID="{07B32FDC-B5C7-4739-9601-C2DE80FB7B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F287E-78A2-40FF-A3C2-904813B0820B}">
  <ds:schemaRefs>
    <ds:schemaRef ds:uri="df25a99a-1c69-45a9-93ff-ed73211d271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719592d-42f9-4331-a016-1868470944c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Skjema</vt:lpstr>
      <vt:lpstr>Mal</vt:lpstr>
      <vt:lpstr>Lese inn</vt:lpstr>
      <vt:lpstr>Skjema!Utskriftsområde</vt:lpstr>
      <vt:lpstr>Skjema!Utskriftstitler</vt:lpstr>
    </vt:vector>
  </TitlesOfParts>
  <Manager/>
  <Company>Sandnes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annhil</dc:creator>
  <cp:keywords/>
  <dc:description/>
  <cp:lastModifiedBy>Oseland, Sigmund</cp:lastModifiedBy>
  <cp:revision/>
  <dcterms:created xsi:type="dcterms:W3CDTF">2005-09-27T07:32:28Z</dcterms:created>
  <dcterms:modified xsi:type="dcterms:W3CDTF">2022-06-01T13:47:25Z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0x0101001122364504C0774B91A8C83906C34E2B</vt:lpwstr>
  </property>
</Properties>
</file>