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Rapportering 2021/2. Perioderapport 2021/Investeringer/"/>
    </mc:Choice>
  </mc:AlternateContent>
  <xr:revisionPtr revIDLastSave="1100" documentId="13_ncr:1_{030422E5-94F2-44A1-ABE6-41B6652AF863}" xr6:coauthVersionLast="47" xr6:coauthVersionMax="47" xr10:uidLastSave="{24064514-060A-4B37-8FFE-5932C3B1B288}"/>
  <bookViews>
    <workbookView xWindow="8325" yWindow="5250" windowWidth="21600" windowHeight="11340" xr2:uid="{00000000-000D-0000-FFFF-FFFF00000000}"/>
  </bookViews>
  <sheets>
    <sheet name="Skjema" sheetId="2" r:id="rId1"/>
    <sheet name="Mal" sheetId="1" r:id="rId2"/>
    <sheet name="Ark1" sheetId="3" r:id="rId3"/>
  </sheets>
  <externalReferences>
    <externalReference r:id="rId4"/>
  </externalReferences>
  <definedNames>
    <definedName name="_xlnm._FilterDatabase" localSheetId="0" hidden="1">Skjema!$B$15:$K$124</definedName>
    <definedName name="_xlnm._FilterDatabase" hidden="1">#REF!</definedName>
    <definedName name="budsjendr_1_0_2005_20050927" localSheetId="1">Mal!$A$1:$AB$2463</definedName>
    <definedName name="KVM" hidden="1">#REF!</definedName>
    <definedName name="_xlnm.Print_Area" localSheetId="0">Skjema!$B$2:$K$124</definedName>
    <definedName name="_xlnm.Print_Titles" localSheetId="0">Skjema!$4:$15</definedName>
  </definedNames>
  <calcPr calcId="191029" iterate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1" i="1" l="1"/>
  <c r="F111" i="1"/>
  <c r="G111" i="1"/>
  <c r="N111" i="1"/>
  <c r="AA111" i="1"/>
  <c r="AB111" i="1"/>
  <c r="E4" i="1"/>
  <c r="F4" i="1"/>
  <c r="G4" i="1"/>
  <c r="N4" i="1"/>
  <c r="AA4" i="1"/>
  <c r="AB4" i="1"/>
  <c r="E5" i="1"/>
  <c r="F5" i="1"/>
  <c r="G5" i="1"/>
  <c r="N5" i="1"/>
  <c r="AA5" i="1"/>
  <c r="AB5" i="1"/>
  <c r="E6" i="1"/>
  <c r="F6" i="1"/>
  <c r="G6" i="1"/>
  <c r="N6" i="1"/>
  <c r="AA6" i="1"/>
  <c r="AB6" i="1"/>
  <c r="E7" i="1"/>
  <c r="F7" i="1"/>
  <c r="G7" i="1"/>
  <c r="N7" i="1"/>
  <c r="AA7" i="1"/>
  <c r="AB7" i="1"/>
  <c r="E8" i="1"/>
  <c r="F8" i="1"/>
  <c r="G8" i="1"/>
  <c r="N8" i="1"/>
  <c r="AA8" i="1"/>
  <c r="AB8" i="1"/>
  <c r="E9" i="1"/>
  <c r="F9" i="1"/>
  <c r="G9" i="1"/>
  <c r="N9" i="1"/>
  <c r="AA9" i="1"/>
  <c r="AB9" i="1"/>
  <c r="E10" i="1"/>
  <c r="F10" i="1"/>
  <c r="G10" i="1"/>
  <c r="N10" i="1"/>
  <c r="AA10" i="1"/>
  <c r="AB10" i="1"/>
  <c r="E11" i="1"/>
  <c r="F11" i="1"/>
  <c r="G11" i="1"/>
  <c r="N11" i="1"/>
  <c r="AA11" i="1"/>
  <c r="AB11" i="1"/>
  <c r="E12" i="1"/>
  <c r="F12" i="1"/>
  <c r="G12" i="1"/>
  <c r="N12" i="1"/>
  <c r="AA12" i="1"/>
  <c r="AB12" i="1"/>
  <c r="E13" i="1"/>
  <c r="F13" i="1"/>
  <c r="G13" i="1"/>
  <c r="N13" i="1"/>
  <c r="AA13" i="1"/>
  <c r="AB13" i="1"/>
  <c r="E14" i="1"/>
  <c r="F14" i="1"/>
  <c r="G14" i="1"/>
  <c r="N14" i="1"/>
  <c r="AA14" i="1"/>
  <c r="AB14" i="1"/>
  <c r="E15" i="1"/>
  <c r="F15" i="1"/>
  <c r="G15" i="1"/>
  <c r="N15" i="1"/>
  <c r="AA15" i="1"/>
  <c r="AB15" i="1"/>
  <c r="E16" i="1"/>
  <c r="F16" i="1"/>
  <c r="G16" i="1"/>
  <c r="N16" i="1"/>
  <c r="AA16" i="1"/>
  <c r="AB16" i="1"/>
  <c r="E17" i="1"/>
  <c r="F17" i="1"/>
  <c r="G17" i="1"/>
  <c r="N17" i="1"/>
  <c r="AA17" i="1"/>
  <c r="AB17" i="1"/>
  <c r="E18" i="1"/>
  <c r="F18" i="1"/>
  <c r="G18" i="1"/>
  <c r="N18" i="1"/>
  <c r="AA18" i="1"/>
  <c r="AB18" i="1"/>
  <c r="E19" i="1"/>
  <c r="F19" i="1"/>
  <c r="G19" i="1"/>
  <c r="N19" i="1"/>
  <c r="AA19" i="1"/>
  <c r="AB19" i="1"/>
  <c r="E20" i="1"/>
  <c r="F20" i="1"/>
  <c r="G20" i="1"/>
  <c r="N20" i="1"/>
  <c r="AA20" i="1"/>
  <c r="AB20" i="1"/>
  <c r="E21" i="1"/>
  <c r="F21" i="1"/>
  <c r="G21" i="1"/>
  <c r="N21" i="1"/>
  <c r="AA21" i="1"/>
  <c r="AB21" i="1"/>
  <c r="E22" i="1"/>
  <c r="F22" i="1"/>
  <c r="G22" i="1"/>
  <c r="N22" i="1"/>
  <c r="AA22" i="1"/>
  <c r="AB22" i="1"/>
  <c r="E23" i="1"/>
  <c r="F23" i="1"/>
  <c r="G23" i="1"/>
  <c r="N23" i="1"/>
  <c r="AA23" i="1"/>
  <c r="AB23" i="1"/>
  <c r="E24" i="1"/>
  <c r="F24" i="1"/>
  <c r="G24" i="1"/>
  <c r="N24" i="1"/>
  <c r="AA24" i="1"/>
  <c r="AB24" i="1"/>
  <c r="E25" i="1"/>
  <c r="F25" i="1"/>
  <c r="G25" i="1"/>
  <c r="N25" i="1"/>
  <c r="AA25" i="1"/>
  <c r="AB25" i="1"/>
  <c r="E26" i="1"/>
  <c r="F26" i="1"/>
  <c r="G26" i="1"/>
  <c r="N26" i="1"/>
  <c r="AA26" i="1"/>
  <c r="AB26" i="1"/>
  <c r="E27" i="1"/>
  <c r="F27" i="1"/>
  <c r="G27" i="1"/>
  <c r="N27" i="1"/>
  <c r="AA27" i="1"/>
  <c r="AB27" i="1"/>
  <c r="E28" i="1"/>
  <c r="F28" i="1"/>
  <c r="G28" i="1"/>
  <c r="N28" i="1"/>
  <c r="AA28" i="1"/>
  <c r="AB28" i="1"/>
  <c r="E29" i="1"/>
  <c r="F29" i="1"/>
  <c r="G29" i="1"/>
  <c r="N29" i="1"/>
  <c r="AA29" i="1"/>
  <c r="AB29" i="1"/>
  <c r="E30" i="1"/>
  <c r="F30" i="1"/>
  <c r="G30" i="1"/>
  <c r="N30" i="1"/>
  <c r="AA30" i="1"/>
  <c r="AB30" i="1"/>
  <c r="E31" i="1"/>
  <c r="F31" i="1"/>
  <c r="G31" i="1"/>
  <c r="N31" i="1"/>
  <c r="AA31" i="1"/>
  <c r="AB31" i="1"/>
  <c r="E32" i="1"/>
  <c r="F32" i="1"/>
  <c r="G32" i="1"/>
  <c r="N32" i="1"/>
  <c r="AA32" i="1"/>
  <c r="AB32" i="1"/>
  <c r="E33" i="1"/>
  <c r="F33" i="1"/>
  <c r="G33" i="1"/>
  <c r="N33" i="1"/>
  <c r="AA33" i="1"/>
  <c r="AB33" i="1"/>
  <c r="E34" i="1"/>
  <c r="F34" i="1"/>
  <c r="G34" i="1"/>
  <c r="N34" i="1"/>
  <c r="AA34" i="1"/>
  <c r="AB34" i="1"/>
  <c r="E35" i="1"/>
  <c r="F35" i="1"/>
  <c r="G35" i="1"/>
  <c r="N35" i="1"/>
  <c r="AA35" i="1"/>
  <c r="AB35" i="1"/>
  <c r="E36" i="1"/>
  <c r="F36" i="1"/>
  <c r="G36" i="1"/>
  <c r="N36" i="1"/>
  <c r="AA36" i="1"/>
  <c r="AB36" i="1"/>
  <c r="E37" i="1"/>
  <c r="F37" i="1"/>
  <c r="G37" i="1"/>
  <c r="N37" i="1"/>
  <c r="AA37" i="1"/>
  <c r="AB37" i="1"/>
  <c r="E38" i="1"/>
  <c r="F38" i="1"/>
  <c r="G38" i="1"/>
  <c r="N38" i="1"/>
  <c r="AA38" i="1"/>
  <c r="AB38" i="1"/>
  <c r="E39" i="1"/>
  <c r="F39" i="1"/>
  <c r="G39" i="1"/>
  <c r="N39" i="1"/>
  <c r="AA39" i="1"/>
  <c r="AB39" i="1"/>
  <c r="E40" i="1"/>
  <c r="F40" i="1"/>
  <c r="G40" i="1"/>
  <c r="N40" i="1"/>
  <c r="AA40" i="1"/>
  <c r="AB40" i="1"/>
  <c r="E41" i="1"/>
  <c r="F41" i="1"/>
  <c r="G41" i="1"/>
  <c r="N41" i="1"/>
  <c r="AA41" i="1"/>
  <c r="AB41" i="1"/>
  <c r="E42" i="1"/>
  <c r="F42" i="1"/>
  <c r="G42" i="1"/>
  <c r="N42" i="1"/>
  <c r="AA42" i="1"/>
  <c r="AB42" i="1"/>
  <c r="E43" i="1"/>
  <c r="F43" i="1"/>
  <c r="G43" i="1"/>
  <c r="N43" i="1"/>
  <c r="AA43" i="1"/>
  <c r="AB43" i="1"/>
  <c r="E44" i="1"/>
  <c r="F44" i="1"/>
  <c r="G44" i="1"/>
  <c r="N44" i="1"/>
  <c r="AA44" i="1"/>
  <c r="AB44" i="1"/>
  <c r="E45" i="1"/>
  <c r="F45" i="1"/>
  <c r="G45" i="1"/>
  <c r="N45" i="1"/>
  <c r="AA45" i="1"/>
  <c r="AB45" i="1"/>
  <c r="E46" i="1"/>
  <c r="F46" i="1"/>
  <c r="G46" i="1"/>
  <c r="N46" i="1"/>
  <c r="AA46" i="1"/>
  <c r="AB46" i="1"/>
  <c r="E47" i="1"/>
  <c r="F47" i="1"/>
  <c r="G47" i="1"/>
  <c r="N47" i="1"/>
  <c r="AA47" i="1"/>
  <c r="AB47" i="1"/>
  <c r="E48" i="1"/>
  <c r="F48" i="1"/>
  <c r="G48" i="1"/>
  <c r="N48" i="1"/>
  <c r="AA48" i="1"/>
  <c r="AB48" i="1"/>
  <c r="E49" i="1"/>
  <c r="F49" i="1"/>
  <c r="G49" i="1"/>
  <c r="N49" i="1"/>
  <c r="AA49" i="1"/>
  <c r="AB49" i="1"/>
  <c r="E50" i="1"/>
  <c r="F50" i="1"/>
  <c r="G50" i="1"/>
  <c r="N50" i="1"/>
  <c r="AA50" i="1"/>
  <c r="AB50" i="1"/>
  <c r="E51" i="1"/>
  <c r="F51" i="1"/>
  <c r="G51" i="1"/>
  <c r="N51" i="1"/>
  <c r="AA51" i="1"/>
  <c r="AB51" i="1"/>
  <c r="E52" i="1"/>
  <c r="F52" i="1"/>
  <c r="G52" i="1"/>
  <c r="N52" i="1"/>
  <c r="AA52" i="1"/>
  <c r="AB52" i="1"/>
  <c r="E53" i="1"/>
  <c r="F53" i="1"/>
  <c r="G53" i="1"/>
  <c r="N53" i="1"/>
  <c r="AA53" i="1"/>
  <c r="AB53" i="1"/>
  <c r="E54" i="1"/>
  <c r="F54" i="1"/>
  <c r="G54" i="1"/>
  <c r="N54" i="1"/>
  <c r="AA54" i="1"/>
  <c r="AB54" i="1"/>
  <c r="E55" i="1"/>
  <c r="F55" i="1"/>
  <c r="G55" i="1"/>
  <c r="N55" i="1"/>
  <c r="AA55" i="1"/>
  <c r="AB55" i="1"/>
  <c r="E56" i="1"/>
  <c r="F56" i="1"/>
  <c r="G56" i="1"/>
  <c r="N56" i="1"/>
  <c r="AA56" i="1"/>
  <c r="AB56" i="1"/>
  <c r="E57" i="1"/>
  <c r="F57" i="1"/>
  <c r="G57" i="1"/>
  <c r="N57" i="1"/>
  <c r="AA57" i="1"/>
  <c r="AB57" i="1"/>
  <c r="E58" i="1"/>
  <c r="F58" i="1"/>
  <c r="G58" i="1"/>
  <c r="N58" i="1"/>
  <c r="AA58" i="1"/>
  <c r="AB58" i="1"/>
  <c r="E59" i="1"/>
  <c r="F59" i="1"/>
  <c r="G59" i="1"/>
  <c r="N59" i="1"/>
  <c r="AA59" i="1"/>
  <c r="AB59" i="1"/>
  <c r="E60" i="1"/>
  <c r="F60" i="1"/>
  <c r="G60" i="1"/>
  <c r="N60" i="1"/>
  <c r="AA60" i="1"/>
  <c r="AB60" i="1"/>
  <c r="E61" i="1"/>
  <c r="F61" i="1"/>
  <c r="G61" i="1"/>
  <c r="N61" i="1"/>
  <c r="AA61" i="1"/>
  <c r="AB61" i="1"/>
  <c r="E62" i="1"/>
  <c r="F62" i="1"/>
  <c r="G62" i="1"/>
  <c r="N62" i="1"/>
  <c r="AA62" i="1"/>
  <c r="AB62" i="1"/>
  <c r="E63" i="1"/>
  <c r="F63" i="1"/>
  <c r="G63" i="1"/>
  <c r="N63" i="1"/>
  <c r="AA63" i="1"/>
  <c r="AB63" i="1"/>
  <c r="E64" i="1"/>
  <c r="F64" i="1"/>
  <c r="G64" i="1"/>
  <c r="N64" i="1"/>
  <c r="AA64" i="1"/>
  <c r="AB64" i="1"/>
  <c r="E65" i="1"/>
  <c r="F65" i="1"/>
  <c r="G65" i="1"/>
  <c r="N65" i="1"/>
  <c r="AA65" i="1"/>
  <c r="AB65" i="1"/>
  <c r="E66" i="1"/>
  <c r="F66" i="1"/>
  <c r="G66" i="1"/>
  <c r="N66" i="1"/>
  <c r="AA66" i="1"/>
  <c r="AB66" i="1"/>
  <c r="E67" i="1"/>
  <c r="F67" i="1"/>
  <c r="G67" i="1"/>
  <c r="N67" i="1"/>
  <c r="AA67" i="1"/>
  <c r="AB67" i="1"/>
  <c r="E68" i="1"/>
  <c r="F68" i="1"/>
  <c r="G68" i="1"/>
  <c r="N68" i="1"/>
  <c r="AA68" i="1"/>
  <c r="AB68" i="1"/>
  <c r="E69" i="1"/>
  <c r="F69" i="1"/>
  <c r="G69" i="1"/>
  <c r="N69" i="1"/>
  <c r="AA69" i="1"/>
  <c r="AB69" i="1"/>
  <c r="E70" i="1"/>
  <c r="F70" i="1"/>
  <c r="G70" i="1"/>
  <c r="N70" i="1"/>
  <c r="AA70" i="1"/>
  <c r="AB70" i="1"/>
  <c r="E71" i="1"/>
  <c r="F71" i="1"/>
  <c r="G71" i="1"/>
  <c r="N71" i="1"/>
  <c r="AA71" i="1"/>
  <c r="AB71" i="1"/>
  <c r="E72" i="1"/>
  <c r="F72" i="1"/>
  <c r="G72" i="1"/>
  <c r="N72" i="1"/>
  <c r="AA72" i="1"/>
  <c r="AB72" i="1"/>
  <c r="E73" i="1"/>
  <c r="F73" i="1"/>
  <c r="G73" i="1"/>
  <c r="N73" i="1"/>
  <c r="AA73" i="1"/>
  <c r="AB73" i="1"/>
  <c r="E74" i="1"/>
  <c r="F74" i="1"/>
  <c r="G74" i="1"/>
  <c r="N74" i="1"/>
  <c r="AA74" i="1"/>
  <c r="AB74" i="1"/>
  <c r="E75" i="1"/>
  <c r="F75" i="1"/>
  <c r="G75" i="1"/>
  <c r="N75" i="1"/>
  <c r="AA75" i="1"/>
  <c r="AB75" i="1"/>
  <c r="E76" i="1"/>
  <c r="F76" i="1"/>
  <c r="G76" i="1"/>
  <c r="N76" i="1"/>
  <c r="AA76" i="1"/>
  <c r="AB76" i="1"/>
  <c r="E77" i="1"/>
  <c r="F77" i="1"/>
  <c r="G77" i="1"/>
  <c r="N77" i="1"/>
  <c r="AA77" i="1"/>
  <c r="AB77" i="1"/>
  <c r="E78" i="1"/>
  <c r="F78" i="1"/>
  <c r="G78" i="1"/>
  <c r="N78" i="1"/>
  <c r="AA78" i="1"/>
  <c r="AB78" i="1"/>
  <c r="E79" i="1"/>
  <c r="F79" i="1"/>
  <c r="G79" i="1"/>
  <c r="N79" i="1"/>
  <c r="AA79" i="1"/>
  <c r="AB79" i="1"/>
  <c r="E80" i="1"/>
  <c r="F80" i="1"/>
  <c r="G80" i="1"/>
  <c r="N80" i="1"/>
  <c r="AA80" i="1"/>
  <c r="AB80" i="1"/>
  <c r="E81" i="1"/>
  <c r="F81" i="1"/>
  <c r="G81" i="1"/>
  <c r="N81" i="1"/>
  <c r="AA81" i="1"/>
  <c r="AB81" i="1"/>
  <c r="E82" i="1"/>
  <c r="F82" i="1"/>
  <c r="G82" i="1"/>
  <c r="N82" i="1"/>
  <c r="AA82" i="1"/>
  <c r="AB82" i="1"/>
  <c r="E83" i="1"/>
  <c r="F83" i="1"/>
  <c r="G83" i="1"/>
  <c r="N83" i="1"/>
  <c r="AA83" i="1"/>
  <c r="AB83" i="1"/>
  <c r="E84" i="1"/>
  <c r="F84" i="1"/>
  <c r="G84" i="1"/>
  <c r="N84" i="1"/>
  <c r="AA84" i="1"/>
  <c r="AB84" i="1"/>
  <c r="E85" i="1"/>
  <c r="F85" i="1"/>
  <c r="G85" i="1"/>
  <c r="N85" i="1"/>
  <c r="AA85" i="1"/>
  <c r="AB85" i="1"/>
  <c r="E86" i="1"/>
  <c r="F86" i="1"/>
  <c r="G86" i="1"/>
  <c r="N86" i="1"/>
  <c r="AA86" i="1"/>
  <c r="AB86" i="1"/>
  <c r="E87" i="1"/>
  <c r="F87" i="1"/>
  <c r="G87" i="1"/>
  <c r="N87" i="1"/>
  <c r="AA87" i="1"/>
  <c r="AB87" i="1"/>
  <c r="E88" i="1"/>
  <c r="F88" i="1"/>
  <c r="G88" i="1"/>
  <c r="N88" i="1"/>
  <c r="AA88" i="1"/>
  <c r="AB88" i="1"/>
  <c r="E89" i="1"/>
  <c r="F89" i="1"/>
  <c r="G89" i="1"/>
  <c r="N89" i="1"/>
  <c r="AA89" i="1"/>
  <c r="AB89" i="1"/>
  <c r="E90" i="1"/>
  <c r="F90" i="1"/>
  <c r="G90" i="1"/>
  <c r="N90" i="1"/>
  <c r="AA90" i="1"/>
  <c r="AB90" i="1"/>
  <c r="E91" i="1"/>
  <c r="F91" i="1"/>
  <c r="G91" i="1"/>
  <c r="N91" i="1"/>
  <c r="AA91" i="1"/>
  <c r="AB91" i="1"/>
  <c r="E92" i="1"/>
  <c r="F92" i="1"/>
  <c r="G92" i="1"/>
  <c r="N92" i="1"/>
  <c r="AA92" i="1"/>
  <c r="AB92" i="1"/>
  <c r="E93" i="1"/>
  <c r="F93" i="1"/>
  <c r="G93" i="1"/>
  <c r="N93" i="1"/>
  <c r="AA93" i="1"/>
  <c r="AB93" i="1"/>
  <c r="E94" i="1"/>
  <c r="F94" i="1"/>
  <c r="G94" i="1"/>
  <c r="N94" i="1"/>
  <c r="AA94" i="1"/>
  <c r="AB94" i="1"/>
  <c r="E95" i="1"/>
  <c r="F95" i="1"/>
  <c r="G95" i="1"/>
  <c r="N95" i="1"/>
  <c r="AA95" i="1"/>
  <c r="AB95" i="1"/>
  <c r="E96" i="1"/>
  <c r="F96" i="1"/>
  <c r="G96" i="1"/>
  <c r="N96" i="1"/>
  <c r="AA96" i="1"/>
  <c r="AB96" i="1"/>
  <c r="E97" i="1"/>
  <c r="F97" i="1"/>
  <c r="G97" i="1"/>
  <c r="N97" i="1"/>
  <c r="AA97" i="1"/>
  <c r="AB97" i="1"/>
  <c r="E98" i="1"/>
  <c r="F98" i="1"/>
  <c r="G98" i="1"/>
  <c r="N98" i="1"/>
  <c r="AA98" i="1"/>
  <c r="AB98" i="1"/>
  <c r="E99" i="1"/>
  <c r="F99" i="1"/>
  <c r="G99" i="1"/>
  <c r="N99" i="1"/>
  <c r="AA99" i="1"/>
  <c r="AB99" i="1"/>
  <c r="E100" i="1"/>
  <c r="F100" i="1"/>
  <c r="G100" i="1"/>
  <c r="N100" i="1"/>
  <c r="AA100" i="1"/>
  <c r="AB100" i="1"/>
  <c r="E101" i="1"/>
  <c r="F101" i="1"/>
  <c r="G101" i="1"/>
  <c r="N101" i="1"/>
  <c r="AA101" i="1"/>
  <c r="AB101" i="1"/>
  <c r="E102" i="1"/>
  <c r="F102" i="1"/>
  <c r="G102" i="1"/>
  <c r="N102" i="1"/>
  <c r="AA102" i="1"/>
  <c r="AB102" i="1"/>
  <c r="E103" i="1"/>
  <c r="F103" i="1"/>
  <c r="G103" i="1"/>
  <c r="N103" i="1"/>
  <c r="AA103" i="1"/>
  <c r="AB103" i="1"/>
  <c r="E104" i="1"/>
  <c r="F104" i="1"/>
  <c r="G104" i="1"/>
  <c r="N104" i="1"/>
  <c r="AA104" i="1"/>
  <c r="AB104" i="1"/>
  <c r="E105" i="1"/>
  <c r="F105" i="1"/>
  <c r="G105" i="1"/>
  <c r="N105" i="1"/>
  <c r="AA105" i="1"/>
  <c r="AB105" i="1"/>
  <c r="E106" i="1"/>
  <c r="F106" i="1"/>
  <c r="G106" i="1"/>
  <c r="N106" i="1"/>
  <c r="AA106" i="1"/>
  <c r="AB106" i="1"/>
  <c r="E107" i="1"/>
  <c r="F107" i="1"/>
  <c r="G107" i="1"/>
  <c r="N107" i="1"/>
  <c r="AA107" i="1"/>
  <c r="AB107" i="1"/>
  <c r="E108" i="1"/>
  <c r="F108" i="1"/>
  <c r="G108" i="1"/>
  <c r="N108" i="1"/>
  <c r="AA108" i="1"/>
  <c r="AB108" i="1"/>
  <c r="E109" i="1"/>
  <c r="F109" i="1"/>
  <c r="G109" i="1"/>
  <c r="AA109" i="1"/>
  <c r="AB109" i="1"/>
  <c r="E110" i="1"/>
  <c r="F110" i="1"/>
  <c r="G110" i="1"/>
  <c r="AA110" i="1"/>
  <c r="AB110" i="1"/>
  <c r="K129" i="2"/>
  <c r="AB3" i="1" l="1"/>
  <c r="N3" i="1"/>
  <c r="G3" i="1"/>
  <c r="F3" i="1"/>
  <c r="AA3" i="1"/>
  <c r="E3" i="1"/>
  <c r="D3" i="1"/>
  <c r="C3" i="1"/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K130" i="2" l="1"/>
  <c r="K131" i="2" s="1"/>
  <c r="H122" i="2" s="1"/>
  <c r="H123" i="2" l="1"/>
  <c r="N110" i="1" s="1"/>
  <c r="N109" i="1"/>
  <c r="K6" i="2" s="1"/>
  <c r="H125" i="2" l="1"/>
  <c r="K7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536F38-FDAA-49E2-B17B-FD652BC02BC9}" name="budsjendr-1-0-2005-20050927" type="6" refreshedVersion="0" deleted="1" background="1" saveData="1">
    <textPr sourceFile="C:\001 budsjettendringer\budsjendr-1-0-2005-20050927.sdv" decimal="," thousands=" " semicolon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<sst xmlns="http://schemas.openxmlformats.org/spreadsheetml/2006/main" count="392" uniqueCount="253">
  <si>
    <t>Selskap</t>
  </si>
  <si>
    <t>Region</t>
  </si>
  <si>
    <t>År</t>
  </si>
  <si>
    <t>Art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</si>
  <si>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</si>
  <si>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</si>
  <si>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</si>
  <si>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</si>
  <si>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</si>
  <si>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</si>
  <si>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</si>
  <si>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</si>
  <si>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</si>
  <si>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</si>
  <si>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</si>
  <si>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</si>
  <si>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</si>
  <si>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</si>
  <si>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</si>
  <si>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</si>
  <si>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</si>
  <si>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</si>
  <si>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</si>
  <si>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</si>
  <si>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</si>
  <si>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</si>
  <si>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</si>
  <si>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</si>
  <si>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 xml:space="preserve">BUDSJETTJUSTERINGER   </t>
  </si>
  <si>
    <t>OMRÅDE:</t>
  </si>
  <si>
    <t>ØKONOMIREGLEMENT:</t>
  </si>
  <si>
    <t>RES.ENH.:</t>
  </si>
  <si>
    <t>FORDELINGSNØKLER: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</si>
  <si>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</si>
  <si>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</si>
  <si>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</si>
  <si>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</si>
  <si>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</si>
  <si>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</si>
  <si>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</si>
  <si>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</si>
  <si>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</si>
  <si>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</si>
  <si>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</si>
  <si>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</si>
  <si>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</si>
  <si>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</si>
  <si>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</si>
  <si>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</si>
  <si>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Endring</t>
  </si>
  <si>
    <t xml:space="preserve">  +/-</t>
  </si>
  <si>
    <t>FILNAVN</t>
  </si>
  <si>
    <t>Kontroll mal</t>
  </si>
  <si>
    <t>Kontroll skjema</t>
  </si>
  <si>
    <t>Sandnes kommune</t>
  </si>
  <si>
    <t>§3.5.1</t>
  </si>
  <si>
    <t>Nytt rådhus - områderegulering Skeiane og Haakon VII gt</t>
  </si>
  <si>
    <t>Salg av restareal i utbygde områder</t>
  </si>
  <si>
    <t>Digitalisering av byggesaksarkivet</t>
  </si>
  <si>
    <t>Melsheia, lysanlegg</t>
  </si>
  <si>
    <t>Folkehelse, sykkelveinett</t>
  </si>
  <si>
    <t>Bevaring og forvaltningsplan Sandnes gamle gravlund</t>
  </si>
  <si>
    <t>Vatneleiren</t>
  </si>
  <si>
    <t>Opparbeidelse av Ruten som sentrumspark</t>
  </si>
  <si>
    <t>Digital satsing - Trådløs infrastruktur</t>
  </si>
  <si>
    <t>FORMIDLINGSLÅN</t>
  </si>
  <si>
    <t>EGENLAPINNSK SKP</t>
  </si>
  <si>
    <t>Oppgradering Public 360</t>
  </si>
  <si>
    <t>INVESTERINGER IKT</t>
  </si>
  <si>
    <t>Nettverk-kommune felles</t>
  </si>
  <si>
    <t>Valg 2019 og 2021 - nytt datautstyr</t>
  </si>
  <si>
    <t>Utskiftning av stemmeavlukker 2019</t>
  </si>
  <si>
    <t>Nytt utstyr for elektronisk løsning for politiske dokumenter</t>
  </si>
  <si>
    <t>Sykesignalanlegg boas</t>
  </si>
  <si>
    <t>Nytt rådhus, kvartal A4 salg av eksisterende rådhus</t>
  </si>
  <si>
    <t>Opparbeidelse ekstern infrastruktur Skeiane/rådhuset, rekkefølgekrav</t>
  </si>
  <si>
    <t>Digital satsing - 1 til 1 digital enhet for alle elever og ansatte i Sandnesskol</t>
  </si>
  <si>
    <t>Kulturhuset, utskiftning av sceneteknisk utstyr</t>
  </si>
  <si>
    <t>Kapitalinnskudd, Opera Rogaland IKS</t>
  </si>
  <si>
    <t>Biblioteksystem</t>
  </si>
  <si>
    <t>Avsetning til utsmykking</t>
  </si>
  <si>
    <t>Salg av gamle brannstasjon</t>
  </si>
  <si>
    <t>MASKINPARK, BILER</t>
  </si>
  <si>
    <t>KARTGRUNNLAG</t>
  </si>
  <si>
    <t>Tiltak demning Frøylandsvatnet</t>
  </si>
  <si>
    <t>Utskifting av utrangerte gatelys</t>
  </si>
  <si>
    <t>GATELYS BUDSJETT</t>
  </si>
  <si>
    <t>BYUTVIKLINGSPROSJEKTER, BUD</t>
  </si>
  <si>
    <t>Ruten - byrom, teknisk plan og utomhusplan</t>
  </si>
  <si>
    <t>Digitalisering av eldre reguleringsplaner</t>
  </si>
  <si>
    <t>Prosjektstyringsverktøy</t>
  </si>
  <si>
    <t>Trafikksikkerhetstiltak budsjett</t>
  </si>
  <si>
    <t>Trafikksikkerhet eksisterende veinett, strakstiltak budsjett</t>
  </si>
  <si>
    <t>Trafikksikring, aksjon skolevei, kommunal finansieringsandel</t>
  </si>
  <si>
    <t>GASS-egenandel</t>
  </si>
  <si>
    <t>Vei- Sikring kommunale broer, budsjett</t>
  </si>
  <si>
    <t>Oppfølgingstiltak KDP sentrum (GASS), budsjett</t>
  </si>
  <si>
    <t>Trafikksikring, samarbeidsprosjekt</t>
  </si>
  <si>
    <t>Offentlige arealer (alle formål), budsjett</t>
  </si>
  <si>
    <t>Hjem,jobb,hjem - elbysykkel oppstart fase 2</t>
  </si>
  <si>
    <t>Etablere kulvert som erstatning fo Kyrkjeveien bru</t>
  </si>
  <si>
    <t>Støyskjerm langs Skaraveien</t>
  </si>
  <si>
    <t>Hanatrappene</t>
  </si>
  <si>
    <t>Fortau Figgenveien</t>
  </si>
  <si>
    <t>Robotgressklippere</t>
  </si>
  <si>
    <t>Kom.næringsbygg A8/S1, andel tomtetekn.opparbeidelse og p-plasser</t>
  </si>
  <si>
    <t>Oppgradering vei</t>
  </si>
  <si>
    <t>Sandnes idrettspark - rehab flomlys</t>
  </si>
  <si>
    <t>IDRETTSPLASSER &amp; LØKKER, BUDSJETT</t>
  </si>
  <si>
    <t>Kunstgressbaner, grunnerverv</t>
  </si>
  <si>
    <t>Skifte av kunstgress</t>
  </si>
  <si>
    <t>Tiltak for å oppfylle nye miljøkrav til kunstgressbaner</t>
  </si>
  <si>
    <t>Rehabilitering av toppdekket på friidrettsbanen på Sandnes Stadion</t>
  </si>
  <si>
    <t>PARKER OG GRØNTANLEGG BUDSJETT</t>
  </si>
  <si>
    <t>FRILUFTSOMRÅDER GENERELT BUDSJETT</t>
  </si>
  <si>
    <t>Folkehelse, oppgradering og sammenkobling av turvegnettet i kommunen, budsjett</t>
  </si>
  <si>
    <t>Frøylandsvatnet, turvei med lys. Utredning og tiltak</t>
  </si>
  <si>
    <t>Innløsning av areal som omreguleres til grøntstruktur i Sandvedparken</t>
  </si>
  <si>
    <t>Konsekvenser av innsparinger på kommunale lekeplasser, budsjett</t>
  </si>
  <si>
    <t>Omregulering Sandnes nye</t>
  </si>
  <si>
    <t>VEDLIKEHOLD AV GRAVLUNDER GEN. BUDSJETT</t>
  </si>
  <si>
    <t>Utvidelse av Høyland kirkegård</t>
  </si>
  <si>
    <t>Opparbeidelse av urnelund på Høyland gravlund</t>
  </si>
  <si>
    <t>Utvidelse og opparbeidelse av doble gravsteder, Soma gravlund</t>
  </si>
  <si>
    <t>Ny tiltaksplan for parkdraget langs Storåna, budsjett</t>
  </si>
  <si>
    <t>Inntekter og refusjoner til gjennomføring av forpliktende tiltak</t>
  </si>
  <si>
    <t>Etab. av hovedvannledning Hommersåk</t>
  </si>
  <si>
    <t>Kulvert Stangelandsåna</t>
  </si>
  <si>
    <t>Klimatilpassing</t>
  </si>
  <si>
    <t>Enøk-tiltak tekniske installasjoner</t>
  </si>
  <si>
    <t>Sanering Skeianeområdet, Skogsbakken, Kiprå med flere</t>
  </si>
  <si>
    <t>Omlegging av ledninger i Gjesdalsveien, Havnegata og Laksen</t>
  </si>
  <si>
    <t>Hovebakken - Sanering og omlegging VA, budsjett</t>
  </si>
  <si>
    <t>VA-anlegg Ruten</t>
  </si>
  <si>
    <t>Flytting av vann-og avløpsledn. i forb. fylkesvei 505, Skjæveland-Foss-Eikeland</t>
  </si>
  <si>
    <t>Vannledning Foss Eikeland</t>
  </si>
  <si>
    <t>Omlegging hovedkloakken på strekn. Ganddalsgaten-Vågsgata</t>
  </si>
  <si>
    <t>Hoveveien, budsjett</t>
  </si>
  <si>
    <t>Optimalisering av vannforsyning, Asheimveien</t>
  </si>
  <si>
    <t>Etablering av vann- og avløpsledninger over Imsa-elva</t>
  </si>
  <si>
    <t>Oppgradering av slamavskiller i Dreggjavika på Bergsakel</t>
  </si>
  <si>
    <t>Oppgradering av slamavskiller på Apalstø på Høle</t>
  </si>
  <si>
    <t>GEN.TILTAK HOVEDPLAN AVLØP, BUDSJETT</t>
  </si>
  <si>
    <t>Oppfølging avløpsstrategi spredt bebyggelse</t>
  </si>
  <si>
    <t>Etablering VA ledninger Usken</t>
  </si>
  <si>
    <t>AVLØP LURABEKKEN/SONE 9, BUDSJETT</t>
  </si>
  <si>
    <t>AVLØP STANGELANDSÅNA/SONE 2, BUDSJETT</t>
  </si>
  <si>
    <t>FORNYING/UTSK RENOV.BEHOLDERE, BUDSJETT</t>
  </si>
  <si>
    <t>Etterdrift av deponi</t>
  </si>
  <si>
    <t>Kommunal returpunkt</t>
  </si>
  <si>
    <t>Havnepromenade Sandnes indre havn</t>
  </si>
  <si>
    <t>RENTER/UTBYTTE OG LÅN</t>
  </si>
  <si>
    <t>INTERNE FINAN. TRANSAKSJONER</t>
  </si>
  <si>
    <t>Navn</t>
  </si>
  <si>
    <t>VA-ledninger Ims-Bersagel</t>
  </si>
  <si>
    <t>Luragata 31</t>
  </si>
  <si>
    <t>Ombygging Skeianegt. 14</t>
  </si>
  <si>
    <t>Reservestrøm boas</t>
  </si>
  <si>
    <t>Skaret avlastningssenter</t>
  </si>
  <si>
    <t>Langgata 72 helsestasjon</t>
  </si>
  <si>
    <t>Momskompensasjon</t>
  </si>
  <si>
    <t xml:space="preserve">BJ 2.perioderapport </t>
  </si>
  <si>
    <t>Langgata 76 - utskift. tak, utvendig rehab</t>
  </si>
  <si>
    <t>Kulturhuset foaje oppgradering</t>
  </si>
  <si>
    <t>Boliger for vanskeligstilte, småhus</t>
  </si>
  <si>
    <t>Miljøtiltak kommunale bygg</t>
  </si>
  <si>
    <t>Gamle Figgjo skole oppgradering</t>
  </si>
  <si>
    <t>Giskehallen, rehab svømmehallen</t>
  </si>
  <si>
    <t>Kleivane skole og idrettshall</t>
  </si>
  <si>
    <t>Offentlige arealer (alle formål)</t>
  </si>
  <si>
    <t>Et mer fleksibelt dokumenthåndteringssystem</t>
  </si>
  <si>
    <t>Oppfølgingstiltak KDP sentrum (GASS)</t>
  </si>
  <si>
    <t>Demning Frøylandsvatnet</t>
  </si>
  <si>
    <t>Hoveveien</t>
  </si>
  <si>
    <t>Hovebakken - Sanering og omlegging VA</t>
  </si>
  <si>
    <t>Trafikksikkerhetstiltak Stangeland skole - Solaveien</t>
  </si>
  <si>
    <t>Forsand skole - samlet plan (SS7)</t>
  </si>
  <si>
    <t>Ruten - teknisk plan og offentlig byrom</t>
  </si>
  <si>
    <t>Redusert låneopptak</t>
  </si>
  <si>
    <t>Økt overføring fra drift til investering</t>
  </si>
  <si>
    <t>Fondsføringer</t>
  </si>
  <si>
    <t>Eksisterende prosjekt</t>
  </si>
  <si>
    <t xml:space="preserve">Nye prosjekt </t>
  </si>
  <si>
    <t>Nytt rådhus</t>
  </si>
  <si>
    <t>Brueland bhg brakker</t>
  </si>
  <si>
    <t>Bygningsm. utbedr. Kinokino</t>
  </si>
  <si>
    <t>Kinokino-Stasjon K felles bevilgning</t>
  </si>
  <si>
    <t>Kulturhuset - rehabilitering</t>
  </si>
  <si>
    <t>Kulturhuset - tautrekk og lysanlegg</t>
  </si>
  <si>
    <t>Bogafjell ungdomsskole</t>
  </si>
  <si>
    <t>Salg kommunale eiendommer</t>
  </si>
  <si>
    <t>Tiltak på grunn av økt vannføring i Frøylandsbekken</t>
  </si>
  <si>
    <t>Opparbeidelse av Folkvordveien VVA</t>
  </si>
  <si>
    <t>Oppgradering og driftsoptimalisering tekniske installasjoner</t>
  </si>
  <si>
    <t>John Deere 6610, Maskinpark bydrift </t>
  </si>
  <si>
    <t>Fond 25701260 - John Deere 6610, Maskinpark bydrift </t>
  </si>
  <si>
    <t xml:space="preserve">Redusert momskompensasjon </t>
  </si>
  <si>
    <t>Bredbånd og mobilnett (BMN)</t>
  </si>
  <si>
    <t>IP telefoni</t>
  </si>
  <si>
    <t>Nettverk- kommune felles</t>
  </si>
  <si>
    <t>Mobilbestilling</t>
  </si>
  <si>
    <t>Valg 2021 og 2023 - Nytt datautstyr</t>
  </si>
  <si>
    <t>Utskiftning av stemmeavlukker</t>
  </si>
  <si>
    <t>Ladepunkt El-biler for tjenestebiler</t>
  </si>
  <si>
    <t>ORG-IT - Datasikkerhet investering</t>
  </si>
  <si>
    <t>Forsand fritidsklubb utstyr</t>
  </si>
  <si>
    <t>Bibliotek - Innleveringsanlegg</t>
  </si>
  <si>
    <t>Oppvekst skole - Tilskudd hjemmeundervisning</t>
  </si>
  <si>
    <t>Forskuttering SIAS, rekkefølgekrav</t>
  </si>
  <si>
    <t>Forbedre trådløst nett</t>
  </si>
  <si>
    <t>Kulturbygg rehabilitering, rullerende bevilgning</t>
  </si>
  <si>
    <t>Vitenfabrikken nytt gulv - lekkasje</t>
  </si>
  <si>
    <t>Kinokino 3 etg. Filmkraft</t>
  </si>
  <si>
    <t>Omsorgsboliger adferdsutfordringer</t>
  </si>
  <si>
    <t>Nye sykehjemsplasser Lunde</t>
  </si>
  <si>
    <t>Ombygging første etasje Åse boas</t>
  </si>
  <si>
    <t>Langgata 94 ombygging fellesareal</t>
  </si>
  <si>
    <t>Planlegging nytt bo- og aktivitetssenter</t>
  </si>
  <si>
    <t>Adgangskontroll medisinrom boas</t>
  </si>
  <si>
    <t>Oppgrad. trådløst nett boas</t>
  </si>
  <si>
    <t>Varslingsanlegg</t>
  </si>
  <si>
    <t>Skoler varslingsanlegg, budsjett</t>
  </si>
  <si>
    <t>Langgata bhg fjernvarmetilknytning</t>
  </si>
  <si>
    <t>Branntekniske tilak kulturbygg</t>
  </si>
  <si>
    <t>Lyse fjernvarme tilkobling kommunale bygg</t>
  </si>
  <si>
    <t>Austrått svømmehall</t>
  </si>
  <si>
    <t>Sandnes rådhus</t>
  </si>
  <si>
    <t>Lysebotn asfaltering</t>
  </si>
  <si>
    <t>Trafikksikring - Aksjon skolevei</t>
  </si>
  <si>
    <t>PIV-vei - Etablering hjertesoner</t>
  </si>
  <si>
    <t>Etablere kulvert som erstatning for Kyrkjeveien bru</t>
  </si>
  <si>
    <t>Figvedveien bru rehabilitering</t>
  </si>
  <si>
    <t>Monitorering av bruk av idrettshallene</t>
  </si>
  <si>
    <t>PIV - Tiltakspakke 2020</t>
  </si>
  <si>
    <t>Kortlåsesystem 4 x idrettshaller</t>
  </si>
  <si>
    <t>Utvidelse og opparbeidelse av doble gravsteder på Soma gravlund</t>
  </si>
  <si>
    <t>Forsand kirke utgraving (KFU)</t>
  </si>
  <si>
    <t>Utbygging Riska gravlund</t>
  </si>
  <si>
    <t>Optimalisering av vannforsyning Hommersåk</t>
  </si>
  <si>
    <t>Klimatilpasning, OFU</t>
  </si>
  <si>
    <t>Forsand, hovedavløpsledning Dagevik - Myra</t>
  </si>
  <si>
    <t>Omlegging avløpsnett sentrum, Ålgårdskloakken</t>
  </si>
  <si>
    <t>BYTE - Tiltakspakke 2020 investering</t>
  </si>
  <si>
    <t>Oppgrad. kommunalt nett utløst av eksterne utbyggere</t>
  </si>
  <si>
    <t>Tiltak for å redusere fremmedvann på spillvannsnettet</t>
  </si>
  <si>
    <t>Investeringer ikt</t>
  </si>
  <si>
    <t>Sentrumstiltak generelt</t>
  </si>
  <si>
    <t>Utbyggingsavtaler</t>
  </si>
  <si>
    <t>Soma gravlund, opparb. trinn 2</t>
  </si>
  <si>
    <t>Idrettsplasser og løkker, generelt</t>
  </si>
  <si>
    <t>Gen. tiltak iht hovedplan vann</t>
  </si>
  <si>
    <t>Hjemmekompostering</t>
  </si>
  <si>
    <t>Massemottak varatun(før 68212)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</si>
</sst>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6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/>
    <xf numFmtId="164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167" fontId="13" fillId="0" borderId="22" xfId="0" applyNumberFormat="1" applyFont="1" applyBorder="1" applyAlignment="1"/>
    <xf numFmtId="0" fontId="14" fillId="0" borderId="23" xfId="1" applyFont="1" applyBorder="1" applyAlignment="1" applyProtection="1">
      <alignment shrinkToFit="1"/>
    </xf>
    <xf numFmtId="0" fontId="16" fillId="0" borderId="24" xfId="0" applyFont="1" applyBorder="1" applyAlignment="1"/>
    <xf numFmtId="0" fontId="15" fillId="0" borderId="22" xfId="0" applyFont="1" applyBorder="1"/>
    <xf numFmtId="0" fontId="11" fillId="2" borderId="25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6" xfId="0" applyFont="1" applyFill="1" applyBorder="1"/>
    <xf numFmtId="0" fontId="0" fillId="2" borderId="25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168" fontId="2" fillId="0" borderId="0" xfId="3" applyNumberFormat="1" applyFont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20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5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0" fillId="0" borderId="0" xfId="0" applyNumberFormat="1"/>
    <xf numFmtId="0" fontId="0" fillId="0" borderId="0" xfId="0" applyFill="1"/>
    <xf numFmtId="0" fontId="6" fillId="0" borderId="33" xfId="0" applyFont="1" applyBorder="1" applyAlignment="1">
      <alignment horizontal="left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NumberFormat="1" applyFont="1" applyFill="1" applyBorder="1"/>
    <xf numFmtId="168" fontId="1" fillId="4" borderId="12" xfId="3" applyNumberFormat="1" applyFont="1" applyFill="1" applyBorder="1"/>
    <xf numFmtId="167" fontId="0" fillId="4" borderId="12" xfId="0" applyNumberFormat="1" applyFill="1" applyBorder="1" applyAlignment="1"/>
    <xf numFmtId="0" fontId="1" fillId="4" borderId="12" xfId="0" applyFont="1" applyFill="1" applyBorder="1" applyAlignment="1"/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0" fontId="1" fillId="6" borderId="12" xfId="0" applyFont="1" applyFill="1" applyBorder="1"/>
    <xf numFmtId="168" fontId="1" fillId="6" borderId="12" xfId="3" applyNumberFormat="1" applyFont="1" applyFill="1" applyBorder="1"/>
    <xf numFmtId="167" fontId="0" fillId="6" borderId="12" xfId="0" applyNumberFormat="1" applyFill="1" applyBorder="1" applyAlignment="1"/>
    <xf numFmtId="0" fontId="1" fillId="6" borderId="12" xfId="0" applyFont="1" applyFill="1" applyBorder="1" applyAlignment="1"/>
    <xf numFmtId="0" fontId="0" fillId="6" borderId="12" xfId="0" applyFill="1" applyBorder="1" applyAlignment="1">
      <alignment horizontal="right"/>
    </xf>
    <xf numFmtId="0" fontId="0" fillId="0" borderId="0" xfId="0" applyFill="1" applyAlignment="1"/>
    <xf numFmtId="168" fontId="0" fillId="0" borderId="0" xfId="3" applyNumberFormat="1" applyFont="1" applyFill="1"/>
    <xf numFmtId="168" fontId="0" fillId="0" borderId="0" xfId="0" applyNumberFormat="1" applyFill="1"/>
    <xf numFmtId="0" fontId="12" fillId="0" borderId="31" xfId="0" applyFont="1" applyBorder="1"/>
    <xf numFmtId="0" fontId="12" fillId="0" borderId="34" xfId="0" applyFont="1" applyBorder="1"/>
    <xf numFmtId="0" fontId="12" fillId="0" borderId="18" xfId="0" applyFont="1" applyBorder="1"/>
    <xf numFmtId="0" fontId="12" fillId="0" borderId="28" xfId="0" applyFont="1" applyBorder="1"/>
    <xf numFmtId="0" fontId="9" fillId="0" borderId="4" xfId="0" applyFont="1" applyBorder="1"/>
    <xf numFmtId="0" fontId="9" fillId="0" borderId="0" xfId="0" applyFont="1" applyBorder="1"/>
    <xf numFmtId="0" fontId="9" fillId="0" borderId="9" xfId="0" applyFont="1" applyBorder="1"/>
    <xf numFmtId="0" fontId="11" fillId="2" borderId="38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0" fillId="7" borderId="33" xfId="0" applyFill="1" applyBorder="1"/>
    <xf numFmtId="167" fontId="0" fillId="7" borderId="12" xfId="0" applyNumberFormat="1" applyFill="1" applyBorder="1" applyAlignment="1"/>
    <xf numFmtId="0" fontId="1" fillId="7" borderId="33" xfId="0" applyFont="1" applyFill="1" applyBorder="1"/>
    <xf numFmtId="0" fontId="0" fillId="4" borderId="33" xfId="0" applyFill="1" applyBorder="1"/>
    <xf numFmtId="0" fontId="1" fillId="4" borderId="33" xfId="0" applyFont="1" applyFill="1" applyBorder="1"/>
    <xf numFmtId="0" fontId="1" fillId="4" borderId="33" xfId="0" applyNumberFormat="1" applyFont="1" applyFill="1" applyBorder="1"/>
    <xf numFmtId="168" fontId="1" fillId="4" borderId="33" xfId="3" applyNumberFormat="1" applyFont="1" applyFill="1" applyBorder="1"/>
    <xf numFmtId="168" fontId="0" fillId="7" borderId="33" xfId="3" applyNumberFormat="1" applyFont="1" applyFill="1" applyBorder="1"/>
    <xf numFmtId="0" fontId="0" fillId="7" borderId="33" xfId="0" applyFill="1" applyBorder="1" applyAlignment="1">
      <alignment horizontal="center"/>
    </xf>
    <xf numFmtId="0" fontId="0" fillId="7" borderId="33" xfId="0" applyFill="1" applyBorder="1" applyAlignment="1">
      <alignment horizontal="right"/>
    </xf>
    <xf numFmtId="166" fontId="8" fillId="0" borderId="27" xfId="0" applyNumberFormat="1" applyFont="1" applyBorder="1" applyAlignment="1">
      <alignment horizontal="left"/>
    </xf>
    <xf numFmtId="166" fontId="0" fillId="0" borderId="28" xfId="0" applyNumberForma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167" fontId="0" fillId="5" borderId="36" xfId="0" applyNumberFormat="1" applyFill="1" applyBorder="1" applyAlignment="1">
      <alignment horizontal="center"/>
    </xf>
    <xf numFmtId="167" fontId="0" fillId="5" borderId="37" xfId="0" applyNumberFormat="1" applyFill="1" applyBorder="1" applyAlignment="1">
      <alignment horizontal="center"/>
    </xf>
    <xf numFmtId="168" fontId="1" fillId="7" borderId="36" xfId="3" applyNumberFormat="1" applyFont="1" applyFill="1" applyBorder="1" applyAlignment="1">
      <alignment horizontal="center"/>
    </xf>
    <xf numFmtId="168" fontId="1" fillId="7" borderId="35" xfId="3" applyNumberFormat="1" applyFont="1" applyFill="1" applyBorder="1" applyAlignment="1">
      <alignment horizontal="center"/>
    </xf>
    <xf numFmtId="168" fontId="1" fillId="4" borderId="36" xfId="3" applyNumberFormat="1" applyFont="1" applyFill="1" applyBorder="1" applyAlignment="1">
      <alignment horizontal="center"/>
    </xf>
    <xf numFmtId="168" fontId="1" fillId="4" borderId="37" xfId="3" applyNumberFormat="1" applyFont="1" applyFill="1" applyBorder="1" applyAlignment="1">
      <alignment horizontal="center"/>
    </xf>
  </cellXfs>
  <cellStyles count="45">
    <cellStyle name="Hyperkobling" xfId="1" builtinId="8"/>
    <cellStyle name="Hyperkobling 2" xfId="43" xr:uid="{3377CCED-7CEB-47AA-A5D5-6CD5815C9AE1}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Komma 9" xfId="42" xr:uid="{164DEE2C-EA0A-412B-9500-18FECE248131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Normal 6" xfId="41" xr:uid="{526388FF-B082-45A3-A41A-5E793DD69883}"/>
    <cellStyle name="Normal 7" xfId="44" xr:uid="{C38E3107-3F5E-443B-8DFA-9764173B055A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KKE%20OPPDATERT%20Vedlegg%207%20-%20Budsjettjustering%20investering%20Sandnes%20komm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jema"/>
      <sheetName val="Mal"/>
      <sheetName val="Ark1"/>
    </sheetNames>
    <sheetDataSet>
      <sheetData sheetId="0">
        <row r="2">
          <cell r="G2">
            <v>2020</v>
          </cell>
        </row>
        <row r="16">
          <cell r="C16">
            <v>3230</v>
          </cell>
        </row>
      </sheetData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sjendr-1-0-2005-20050927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46"/>
  <sheetViews>
    <sheetView tabSelected="1" workbookViewId="0">
      <pane xSplit="1" ySplit="15" topLeftCell="B60" activePane="bottomRight" state="frozen"/>
      <selection pane="topRight" activeCell="B1" sqref="B1"/>
      <selection pane="bottomLeft" activeCell="A16" sqref="A16"/>
      <selection pane="bottomRight" activeCell="N81" sqref="N81"/>
    </sheetView>
  </sheetViews>
  <sheetFormatPr baseColWidth="10" defaultColWidth="9.140625" defaultRowHeight="12.75"/>
  <cols>
    <col min="1" max="1" width="1.7109375" customWidth="1"/>
    <col min="2" max="3" width="7.7109375" customWidth="1"/>
    <col min="4" max="4" width="9.42578125" customWidth="1"/>
    <col min="5" max="5" width="10.85546875" customWidth="1"/>
    <col min="6" max="6" width="11.5703125" customWidth="1"/>
    <col min="7" max="7" width="10.85546875" customWidth="1"/>
    <col min="8" max="8" width="13.42578125" style="52" customWidth="1"/>
    <col min="9" max="9" width="12.28515625" style="22" customWidth="1"/>
    <col min="10" max="10" width="12.7109375" style="22" bestFit="1" customWidth="1"/>
    <col min="11" max="11" width="72.28515625" bestFit="1" customWidth="1"/>
    <col min="12" max="12" width="11.5703125" bestFit="1" customWidth="1"/>
    <col min="13" max="13" width="10.85546875" bestFit="1" customWidth="1"/>
    <col min="14" max="14" width="15.85546875" customWidth="1"/>
  </cols>
  <sheetData>
    <row r="1" spans="2:13">
      <c r="D1" s="1"/>
      <c r="E1" s="1"/>
      <c r="F1" s="1"/>
    </row>
    <row r="2" spans="2:13" ht="20.25">
      <c r="B2" s="2" t="s">
        <v>28</v>
      </c>
      <c r="C2" s="2"/>
      <c r="D2" s="1"/>
      <c r="E2" s="1"/>
      <c r="F2" s="1"/>
      <c r="H2" s="53">
        <v>2021</v>
      </c>
    </row>
    <row r="3" spans="2:13" ht="16.5" customHeight="1" thickBot="1">
      <c r="B3" s="2"/>
      <c r="C3" s="2"/>
      <c r="D3" s="1"/>
      <c r="E3" s="1"/>
      <c r="F3" s="1"/>
    </row>
    <row r="4" spans="2:13" ht="18.75" customHeight="1">
      <c r="B4" s="19" t="s">
        <v>29</v>
      </c>
      <c r="C4" s="84"/>
      <c r="D4" s="107" t="s">
        <v>54</v>
      </c>
      <c r="E4" s="108"/>
      <c r="F4" s="109"/>
      <c r="G4" s="115" t="s">
        <v>180</v>
      </c>
      <c r="H4" s="116"/>
      <c r="I4" s="3" t="s">
        <v>30</v>
      </c>
      <c r="J4" s="27"/>
      <c r="K4" s="29"/>
    </row>
    <row r="5" spans="2:13" ht="18" customHeight="1" thickBot="1">
      <c r="B5" s="20" t="s">
        <v>31</v>
      </c>
      <c r="C5" s="85"/>
      <c r="D5" s="110" t="s">
        <v>161</v>
      </c>
      <c r="E5" s="111"/>
      <c r="F5" s="112"/>
      <c r="G5" s="117" t="s">
        <v>181</v>
      </c>
      <c r="H5" s="118"/>
      <c r="I5" s="4" t="s">
        <v>32</v>
      </c>
      <c r="J5" s="28"/>
      <c r="K5" s="30"/>
    </row>
    <row r="6" spans="2:13" ht="18" customHeight="1" thickBot="1">
      <c r="B6" s="31" t="s">
        <v>51</v>
      </c>
      <c r="C6" s="86"/>
      <c r="D6" s="66" t="s">
        <v>161</v>
      </c>
      <c r="E6" s="32"/>
      <c r="F6" s="33"/>
      <c r="G6" s="113" t="s">
        <v>182</v>
      </c>
      <c r="H6" s="114"/>
      <c r="I6" s="34"/>
      <c r="J6" s="44" t="s">
        <v>52</v>
      </c>
      <c r="K6" s="42">
        <f>SUM(Mal!N3:N2873)</f>
        <v>0</v>
      </c>
    </row>
    <row r="7" spans="2:13" ht="17.25" customHeight="1" thickBot="1">
      <c r="B7" s="21" t="s">
        <v>33</v>
      </c>
      <c r="C7" s="87"/>
      <c r="D7" s="104">
        <v>44456</v>
      </c>
      <c r="E7" s="105"/>
      <c r="F7" s="106"/>
      <c r="H7"/>
      <c r="J7" s="43" t="s">
        <v>53</v>
      </c>
      <c r="K7" s="41">
        <f>H125</f>
        <v>0</v>
      </c>
    </row>
    <row r="8" spans="2:13" ht="8.25" customHeight="1" thickBot="1">
      <c r="D8" s="1"/>
      <c r="E8" s="1"/>
      <c r="F8" s="1"/>
    </row>
    <row r="9" spans="2:13">
      <c r="B9" s="5" t="s">
        <v>34</v>
      </c>
      <c r="C9" s="88"/>
      <c r="D9" s="6"/>
      <c r="E9" s="6"/>
      <c r="F9" s="6"/>
      <c r="G9" s="7"/>
      <c r="H9" s="54"/>
      <c r="I9" s="23"/>
      <c r="J9" s="23"/>
      <c r="K9" s="8"/>
    </row>
    <row r="10" spans="2:13">
      <c r="B10" s="9" t="s">
        <v>35</v>
      </c>
      <c r="C10" s="89"/>
      <c r="D10" s="10"/>
      <c r="E10" s="10"/>
      <c r="F10" s="10"/>
      <c r="G10" s="11"/>
      <c r="H10" s="55"/>
      <c r="I10" s="24"/>
      <c r="J10" s="24"/>
      <c r="K10" s="12"/>
    </row>
    <row r="11" spans="2:13" ht="13.5" thickBot="1">
      <c r="B11" s="13" t="s">
        <v>36</v>
      </c>
      <c r="C11" s="90"/>
      <c r="D11" s="14"/>
      <c r="E11" s="14"/>
      <c r="F11" s="14"/>
      <c r="G11" s="15"/>
      <c r="H11" s="56"/>
      <c r="I11" s="25"/>
      <c r="J11" s="25"/>
      <c r="K11" s="16"/>
    </row>
    <row r="12" spans="2:13" ht="7.5" customHeight="1" thickBot="1">
      <c r="B12" s="17"/>
      <c r="C12" s="17"/>
      <c r="D12" s="18"/>
      <c r="E12" s="18"/>
      <c r="F12" s="18"/>
      <c r="G12" s="17"/>
      <c r="H12" s="57"/>
      <c r="I12" s="26"/>
      <c r="J12" s="26"/>
      <c r="K12" s="17"/>
    </row>
    <row r="13" spans="2:13">
      <c r="B13" s="35"/>
      <c r="C13" s="91"/>
      <c r="D13" s="36"/>
      <c r="E13" s="36"/>
      <c r="F13" s="36"/>
      <c r="G13" s="36"/>
      <c r="H13" s="58" t="s">
        <v>49</v>
      </c>
      <c r="I13" s="36"/>
      <c r="J13" s="36"/>
      <c r="K13" s="37" t="s">
        <v>37</v>
      </c>
    </row>
    <row r="14" spans="2:13">
      <c r="B14" s="38" t="s">
        <v>38</v>
      </c>
      <c r="C14" s="92"/>
      <c r="D14" s="39" t="s">
        <v>3</v>
      </c>
      <c r="E14" s="39" t="s">
        <v>39</v>
      </c>
      <c r="F14" s="39" t="s">
        <v>40</v>
      </c>
      <c r="G14" s="39" t="s">
        <v>41</v>
      </c>
      <c r="H14" s="59" t="s">
        <v>50</v>
      </c>
      <c r="I14" s="39" t="s">
        <v>42</v>
      </c>
      <c r="J14" s="39" t="s">
        <v>43</v>
      </c>
      <c r="K14" s="40" t="s">
        <v>44</v>
      </c>
    </row>
    <row r="15" spans="2:13">
      <c r="B15" s="49"/>
      <c r="C15" s="93"/>
      <c r="D15" s="48"/>
      <c r="E15" s="48"/>
      <c r="F15" s="48"/>
      <c r="G15" s="45" t="s">
        <v>45</v>
      </c>
      <c r="H15" s="60"/>
      <c r="I15" s="45" t="s">
        <v>46</v>
      </c>
      <c r="J15" s="45" t="s">
        <v>47</v>
      </c>
      <c r="K15" s="47"/>
    </row>
    <row r="16" spans="2:13">
      <c r="B16" s="67">
        <v>1</v>
      </c>
      <c r="C16" s="67">
        <v>1000401</v>
      </c>
      <c r="D16" s="68">
        <v>3230</v>
      </c>
      <c r="E16" s="69">
        <v>1140</v>
      </c>
      <c r="F16" s="69">
        <v>2850</v>
      </c>
      <c r="G16" s="70">
        <v>1000401</v>
      </c>
      <c r="H16" s="71">
        <v>-5801867</v>
      </c>
      <c r="I16" s="72">
        <v>34</v>
      </c>
      <c r="J16" s="73" t="s">
        <v>55</v>
      </c>
      <c r="K16" s="69" t="s">
        <v>197</v>
      </c>
      <c r="M16" s="62"/>
    </row>
    <row r="17" spans="2:13">
      <c r="B17" s="67">
        <v>2</v>
      </c>
      <c r="C17" s="67">
        <v>1200999</v>
      </c>
      <c r="D17" s="68">
        <v>3230</v>
      </c>
      <c r="E17" s="69">
        <v>1425</v>
      </c>
      <c r="F17" s="69">
        <v>1229</v>
      </c>
      <c r="G17" s="70">
        <v>1200999</v>
      </c>
      <c r="H17" s="71">
        <v>-1670208</v>
      </c>
      <c r="I17" s="72">
        <v>34</v>
      </c>
      <c r="J17" s="73" t="s">
        <v>55</v>
      </c>
      <c r="K17" s="69" t="s">
        <v>245</v>
      </c>
      <c r="M17" s="62"/>
    </row>
    <row r="18" spans="2:13">
      <c r="B18" s="67">
        <v>3</v>
      </c>
      <c r="C18" s="67">
        <v>1200943</v>
      </c>
      <c r="D18" s="68">
        <v>3230</v>
      </c>
      <c r="E18" s="69">
        <v>1425</v>
      </c>
      <c r="F18" s="69">
        <v>1229</v>
      </c>
      <c r="G18" s="70">
        <v>1200943</v>
      </c>
      <c r="H18" s="71">
        <v>-1600000</v>
      </c>
      <c r="I18" s="72">
        <v>34</v>
      </c>
      <c r="J18" s="73" t="s">
        <v>55</v>
      </c>
      <c r="K18" s="69" t="s">
        <v>245</v>
      </c>
      <c r="M18" s="62"/>
    </row>
    <row r="19" spans="2:13">
      <c r="B19" s="67">
        <v>4</v>
      </c>
      <c r="C19" s="67">
        <v>1200949</v>
      </c>
      <c r="D19" s="68">
        <v>3230</v>
      </c>
      <c r="E19" s="69">
        <v>1099</v>
      </c>
      <c r="F19" s="69">
        <v>1229</v>
      </c>
      <c r="G19" s="70">
        <v>1200949</v>
      </c>
      <c r="H19" s="71">
        <v>3025619</v>
      </c>
      <c r="I19" s="72">
        <v>34</v>
      </c>
      <c r="J19" s="73" t="s">
        <v>55</v>
      </c>
      <c r="K19" s="69" t="s">
        <v>245</v>
      </c>
      <c r="M19" s="62"/>
    </row>
    <row r="20" spans="2:13">
      <c r="B20" s="67">
        <v>5</v>
      </c>
      <c r="C20" s="67">
        <v>1201302</v>
      </c>
      <c r="D20" s="68">
        <v>3230</v>
      </c>
      <c r="E20" s="69">
        <v>1425</v>
      </c>
      <c r="F20" s="69">
        <v>1229</v>
      </c>
      <c r="G20" s="70">
        <v>1201302</v>
      </c>
      <c r="H20" s="71">
        <v>-280000</v>
      </c>
      <c r="I20" s="72">
        <v>34</v>
      </c>
      <c r="J20" s="73" t="s">
        <v>55</v>
      </c>
      <c r="K20" s="69" t="s">
        <v>198</v>
      </c>
      <c r="M20" s="62"/>
    </row>
    <row r="21" spans="2:13">
      <c r="B21" s="67">
        <v>6</v>
      </c>
      <c r="C21" s="67">
        <v>1202199</v>
      </c>
      <c r="D21" s="68">
        <v>3230</v>
      </c>
      <c r="E21" s="69">
        <v>1425</v>
      </c>
      <c r="F21" s="69">
        <v>1229</v>
      </c>
      <c r="G21" s="70">
        <v>1202199</v>
      </c>
      <c r="H21" s="71">
        <v>-2321306</v>
      </c>
      <c r="I21" s="72">
        <v>34</v>
      </c>
      <c r="J21" s="73" t="s">
        <v>55</v>
      </c>
      <c r="K21" s="69" t="s">
        <v>199</v>
      </c>
      <c r="M21" s="62"/>
    </row>
    <row r="22" spans="2:13">
      <c r="B22" s="67">
        <v>7</v>
      </c>
      <c r="C22" s="67">
        <v>1203999</v>
      </c>
      <c r="D22" s="68">
        <v>3230</v>
      </c>
      <c r="E22" s="69">
        <v>1430</v>
      </c>
      <c r="F22" s="69">
        <v>1232</v>
      </c>
      <c r="G22" s="70">
        <v>1203999</v>
      </c>
      <c r="H22" s="71">
        <v>-14000</v>
      </c>
      <c r="I22" s="72">
        <v>34</v>
      </c>
      <c r="J22" s="73" t="s">
        <v>55</v>
      </c>
      <c r="K22" s="69" t="s">
        <v>200</v>
      </c>
      <c r="M22" s="62"/>
    </row>
    <row r="23" spans="2:13">
      <c r="B23" s="67">
        <v>8</v>
      </c>
      <c r="C23" s="67">
        <v>1204699</v>
      </c>
      <c r="D23" s="68">
        <v>3230</v>
      </c>
      <c r="E23" s="69">
        <v>1425</v>
      </c>
      <c r="F23" s="69">
        <v>1000</v>
      </c>
      <c r="G23" s="70">
        <v>1204699</v>
      </c>
      <c r="H23" s="71">
        <v>-116310</v>
      </c>
      <c r="I23" s="72">
        <v>34</v>
      </c>
      <c r="J23" s="73" t="s">
        <v>55</v>
      </c>
      <c r="K23" s="69" t="s">
        <v>201</v>
      </c>
      <c r="M23" s="62"/>
    </row>
    <row r="24" spans="2:13">
      <c r="B24" s="67">
        <v>9</v>
      </c>
      <c r="C24" s="67">
        <v>1204799</v>
      </c>
      <c r="D24" s="68">
        <v>3230</v>
      </c>
      <c r="E24" s="69">
        <v>1425</v>
      </c>
      <c r="F24" s="69">
        <v>1000</v>
      </c>
      <c r="G24" s="70">
        <v>1204799</v>
      </c>
      <c r="H24" s="71">
        <v>-500000</v>
      </c>
      <c r="I24" s="72">
        <v>34</v>
      </c>
      <c r="J24" s="73" t="s">
        <v>55</v>
      </c>
      <c r="K24" s="69" t="s">
        <v>202</v>
      </c>
      <c r="M24" s="62"/>
    </row>
    <row r="25" spans="2:13">
      <c r="B25" s="67">
        <v>10</v>
      </c>
      <c r="C25" s="67">
        <v>1205199</v>
      </c>
      <c r="D25" s="68">
        <v>3230</v>
      </c>
      <c r="E25" s="69">
        <v>1425</v>
      </c>
      <c r="F25" s="69">
        <v>1229</v>
      </c>
      <c r="G25" s="70">
        <v>1205199</v>
      </c>
      <c r="H25" s="71">
        <v>-192659</v>
      </c>
      <c r="I25" s="72">
        <v>34</v>
      </c>
      <c r="J25" s="73" t="s">
        <v>55</v>
      </c>
      <c r="K25" s="69" t="s">
        <v>170</v>
      </c>
      <c r="M25" s="62"/>
    </row>
    <row r="26" spans="2:13">
      <c r="B26" s="67">
        <v>11</v>
      </c>
      <c r="C26" s="67">
        <v>1205501</v>
      </c>
      <c r="D26" s="68">
        <v>3221</v>
      </c>
      <c r="E26" s="69">
        <v>1450</v>
      </c>
      <c r="F26" s="69">
        <v>1229</v>
      </c>
      <c r="G26" s="70">
        <v>1205501</v>
      </c>
      <c r="H26" s="71">
        <v>-1000000</v>
      </c>
      <c r="I26" s="72">
        <v>34</v>
      </c>
      <c r="J26" s="73" t="s">
        <v>55</v>
      </c>
      <c r="K26" s="69" t="s">
        <v>204</v>
      </c>
      <c r="M26" s="62"/>
    </row>
    <row r="27" spans="2:13">
      <c r="B27" s="67">
        <v>12</v>
      </c>
      <c r="C27" s="67">
        <v>1500401</v>
      </c>
      <c r="D27" s="68">
        <v>3230</v>
      </c>
      <c r="E27" s="69">
        <v>5040</v>
      </c>
      <c r="F27" s="69">
        <v>2311</v>
      </c>
      <c r="G27" s="70">
        <v>1500401</v>
      </c>
      <c r="H27" s="71">
        <v>-72525</v>
      </c>
      <c r="I27" s="72">
        <v>34</v>
      </c>
      <c r="J27" s="73" t="s">
        <v>55</v>
      </c>
      <c r="K27" s="69" t="s">
        <v>205</v>
      </c>
      <c r="M27" s="62"/>
    </row>
    <row r="28" spans="2:13">
      <c r="B28" s="67">
        <v>13</v>
      </c>
      <c r="C28" s="67">
        <v>1500501</v>
      </c>
      <c r="D28" s="68">
        <v>3200</v>
      </c>
      <c r="E28" s="69">
        <v>5020</v>
      </c>
      <c r="F28" s="69">
        <v>3700</v>
      </c>
      <c r="G28" s="70">
        <v>1500501</v>
      </c>
      <c r="H28" s="71">
        <v>19157</v>
      </c>
      <c r="I28" s="72">
        <v>34</v>
      </c>
      <c r="J28" s="73" t="s">
        <v>55</v>
      </c>
      <c r="K28" s="69" t="s">
        <v>206</v>
      </c>
      <c r="M28" s="62"/>
    </row>
    <row r="29" spans="2:13">
      <c r="B29" s="67">
        <v>14</v>
      </c>
      <c r="C29" s="67">
        <v>3338001</v>
      </c>
      <c r="D29" s="68">
        <v>3230</v>
      </c>
      <c r="E29" s="69">
        <v>1140</v>
      </c>
      <c r="F29" s="69">
        <v>2222</v>
      </c>
      <c r="G29" s="70">
        <v>3338001</v>
      </c>
      <c r="H29" s="71">
        <v>3825</v>
      </c>
      <c r="I29" s="72">
        <v>34</v>
      </c>
      <c r="J29" s="73" t="s">
        <v>55</v>
      </c>
      <c r="K29" s="69" t="s">
        <v>176</v>
      </c>
      <c r="M29" s="62"/>
    </row>
    <row r="30" spans="2:13">
      <c r="B30" s="67">
        <v>15</v>
      </c>
      <c r="C30" s="67">
        <v>3338201</v>
      </c>
      <c r="D30" s="68">
        <v>3230</v>
      </c>
      <c r="E30" s="69">
        <v>1100</v>
      </c>
      <c r="F30" s="69">
        <v>2222</v>
      </c>
      <c r="G30" s="70">
        <v>3338201</v>
      </c>
      <c r="H30" s="71">
        <v>2000</v>
      </c>
      <c r="I30" s="72">
        <v>34</v>
      </c>
      <c r="J30" s="73" t="s">
        <v>55</v>
      </c>
      <c r="K30" s="69" t="s">
        <v>207</v>
      </c>
      <c r="M30" s="62"/>
    </row>
    <row r="31" spans="2:13">
      <c r="B31" s="67">
        <v>16</v>
      </c>
      <c r="C31" s="67">
        <v>4007152</v>
      </c>
      <c r="D31" s="68">
        <v>3671</v>
      </c>
      <c r="E31" s="69">
        <v>104300</v>
      </c>
      <c r="F31" s="69">
        <v>1300</v>
      </c>
      <c r="G31" s="70">
        <v>4007152</v>
      </c>
      <c r="H31" s="71">
        <v>-6923625</v>
      </c>
      <c r="I31" s="72">
        <v>34</v>
      </c>
      <c r="J31" s="73" t="s">
        <v>55</v>
      </c>
      <c r="K31" s="69" t="s">
        <v>183</v>
      </c>
      <c r="M31" s="62"/>
    </row>
    <row r="32" spans="2:13">
      <c r="B32" s="67">
        <v>17</v>
      </c>
      <c r="C32" s="67">
        <v>4007152</v>
      </c>
      <c r="D32" s="68">
        <v>3230</v>
      </c>
      <c r="E32" s="69">
        <v>1099</v>
      </c>
      <c r="F32" s="69">
        <v>3151</v>
      </c>
      <c r="G32" s="70">
        <v>4007152</v>
      </c>
      <c r="H32" s="71">
        <v>60500</v>
      </c>
      <c r="I32" s="72">
        <v>34</v>
      </c>
      <c r="J32" s="73" t="s">
        <v>55</v>
      </c>
      <c r="K32" s="69" t="s">
        <v>183</v>
      </c>
      <c r="M32" s="62"/>
    </row>
    <row r="33" spans="2:13">
      <c r="B33" s="67">
        <v>18</v>
      </c>
      <c r="C33" s="67">
        <v>4007299</v>
      </c>
      <c r="D33" s="68">
        <v>3230</v>
      </c>
      <c r="E33" s="69">
        <v>1099</v>
      </c>
      <c r="F33" s="69">
        <v>3151</v>
      </c>
      <c r="G33" s="70">
        <v>4007299</v>
      </c>
      <c r="H33" s="71">
        <v>-9300000</v>
      </c>
      <c r="I33" s="72">
        <v>34</v>
      </c>
      <c r="J33" s="73" t="s">
        <v>55</v>
      </c>
      <c r="K33" s="69" t="s">
        <v>75</v>
      </c>
      <c r="M33" s="62"/>
    </row>
    <row r="34" spans="2:13">
      <c r="B34" s="67">
        <v>19</v>
      </c>
      <c r="C34" s="67">
        <v>4007499</v>
      </c>
      <c r="D34" s="68">
        <v>3230</v>
      </c>
      <c r="E34" s="69">
        <v>1099</v>
      </c>
      <c r="F34" s="69">
        <v>3151</v>
      </c>
      <c r="G34" s="70">
        <v>4007499</v>
      </c>
      <c r="H34" s="71">
        <v>1</v>
      </c>
      <c r="I34" s="72">
        <v>34</v>
      </c>
      <c r="J34" s="73" t="s">
        <v>55</v>
      </c>
      <c r="K34" s="69" t="s">
        <v>208</v>
      </c>
      <c r="M34" s="62"/>
    </row>
    <row r="35" spans="2:13">
      <c r="B35" s="67">
        <v>20</v>
      </c>
      <c r="C35" s="67">
        <v>4240099</v>
      </c>
      <c r="D35" s="68">
        <v>3230</v>
      </c>
      <c r="E35" s="69">
        <v>1100</v>
      </c>
      <c r="F35" s="69">
        <v>2222</v>
      </c>
      <c r="G35" s="70">
        <v>4240099</v>
      </c>
      <c r="H35" s="71">
        <v>-67317</v>
      </c>
      <c r="I35" s="72">
        <v>34</v>
      </c>
      <c r="J35" s="73" t="s">
        <v>55</v>
      </c>
      <c r="K35" s="69" t="s">
        <v>76</v>
      </c>
      <c r="M35" s="62"/>
    </row>
    <row r="36" spans="2:13">
      <c r="B36" s="67">
        <v>21</v>
      </c>
      <c r="C36" s="67">
        <v>4240199</v>
      </c>
      <c r="D36" s="68">
        <v>3230</v>
      </c>
      <c r="E36" s="69">
        <v>1100</v>
      </c>
      <c r="F36" s="69">
        <v>2222</v>
      </c>
      <c r="G36" s="70">
        <v>4240199</v>
      </c>
      <c r="H36" s="71">
        <v>-3446976</v>
      </c>
      <c r="I36" s="72">
        <v>34</v>
      </c>
      <c r="J36" s="73" t="s">
        <v>55</v>
      </c>
      <c r="K36" s="69" t="s">
        <v>64</v>
      </c>
      <c r="M36" s="62"/>
    </row>
    <row r="37" spans="2:13">
      <c r="B37" s="67">
        <v>22</v>
      </c>
      <c r="C37" s="67">
        <v>4354199</v>
      </c>
      <c r="D37" s="68">
        <v>3230</v>
      </c>
      <c r="E37" s="69">
        <v>1110</v>
      </c>
      <c r="F37" s="69">
        <v>2212</v>
      </c>
      <c r="G37" s="70">
        <v>4354199</v>
      </c>
      <c r="H37" s="71">
        <v>-450065</v>
      </c>
      <c r="I37" s="72">
        <v>34</v>
      </c>
      <c r="J37" s="73" t="s">
        <v>55</v>
      </c>
      <c r="K37" s="69" t="s">
        <v>209</v>
      </c>
      <c r="M37" s="62"/>
    </row>
    <row r="38" spans="2:13">
      <c r="B38" s="67">
        <v>23</v>
      </c>
      <c r="C38" s="67">
        <v>5461401</v>
      </c>
      <c r="D38" s="68">
        <v>3230</v>
      </c>
      <c r="E38" s="69">
        <v>104200</v>
      </c>
      <c r="F38" s="69">
        <v>3858</v>
      </c>
      <c r="G38" s="70">
        <v>5461401</v>
      </c>
      <c r="H38" s="71">
        <v>1650</v>
      </c>
      <c r="I38" s="72">
        <v>34</v>
      </c>
      <c r="J38" s="73" t="s">
        <v>55</v>
      </c>
      <c r="K38" s="69" t="s">
        <v>184</v>
      </c>
      <c r="M38" s="62"/>
    </row>
    <row r="39" spans="2:13">
      <c r="B39" s="67">
        <v>24</v>
      </c>
      <c r="C39" s="67">
        <v>5610199</v>
      </c>
      <c r="D39" s="68">
        <v>3230</v>
      </c>
      <c r="E39" s="69">
        <v>104200</v>
      </c>
      <c r="F39" s="69">
        <v>3858</v>
      </c>
      <c r="G39" s="70">
        <v>5610199</v>
      </c>
      <c r="H39" s="71">
        <v>-1073243</v>
      </c>
      <c r="I39" s="72">
        <v>34</v>
      </c>
      <c r="J39" s="73" t="s">
        <v>55</v>
      </c>
      <c r="K39" s="69" t="s">
        <v>210</v>
      </c>
      <c r="M39" s="62"/>
    </row>
    <row r="40" spans="2:13">
      <c r="B40" s="67">
        <v>25</v>
      </c>
      <c r="C40" s="67">
        <v>5610201</v>
      </c>
      <c r="D40" s="68">
        <v>3230</v>
      </c>
      <c r="E40" s="69">
        <v>104200</v>
      </c>
      <c r="F40" s="69">
        <v>3860</v>
      </c>
      <c r="G40" s="70">
        <v>5610201</v>
      </c>
      <c r="H40" s="71">
        <v>12389</v>
      </c>
      <c r="I40" s="72">
        <v>34</v>
      </c>
      <c r="J40" s="73" t="s">
        <v>55</v>
      </c>
      <c r="K40" s="69" t="s">
        <v>185</v>
      </c>
      <c r="M40" s="62"/>
    </row>
    <row r="41" spans="2:13">
      <c r="B41" s="67">
        <v>26</v>
      </c>
      <c r="C41" s="67">
        <v>5610399</v>
      </c>
      <c r="D41" s="68">
        <v>3230</v>
      </c>
      <c r="E41" s="69">
        <v>104200</v>
      </c>
      <c r="F41" s="69">
        <v>3860</v>
      </c>
      <c r="G41" s="70">
        <v>5610399</v>
      </c>
      <c r="H41" s="71">
        <v>117483</v>
      </c>
      <c r="I41" s="72">
        <v>34</v>
      </c>
      <c r="J41" s="73" t="s">
        <v>55</v>
      </c>
      <c r="K41" s="69" t="s">
        <v>186</v>
      </c>
      <c r="M41" s="62"/>
    </row>
    <row r="42" spans="2:13">
      <c r="B42" s="67">
        <v>27</v>
      </c>
      <c r="C42" s="67">
        <v>5610401</v>
      </c>
      <c r="D42" s="68">
        <v>3230</v>
      </c>
      <c r="E42" s="69">
        <v>104200</v>
      </c>
      <c r="F42" s="69">
        <v>3860</v>
      </c>
      <c r="G42" s="70">
        <v>5610401</v>
      </c>
      <c r="H42" s="71">
        <v>122345</v>
      </c>
      <c r="I42" s="72">
        <v>34</v>
      </c>
      <c r="J42" s="73" t="s">
        <v>55</v>
      </c>
      <c r="K42" s="69" t="s">
        <v>211</v>
      </c>
      <c r="M42" s="62"/>
    </row>
    <row r="43" spans="2:13">
      <c r="B43" s="67">
        <v>28</v>
      </c>
      <c r="C43" s="67">
        <v>5610501</v>
      </c>
      <c r="D43" s="68">
        <v>3230</v>
      </c>
      <c r="E43" s="69">
        <v>104200</v>
      </c>
      <c r="F43" s="69">
        <v>3858</v>
      </c>
      <c r="G43" s="70">
        <v>5610501</v>
      </c>
      <c r="H43" s="71">
        <v>-6000000</v>
      </c>
      <c r="I43" s="72">
        <v>34</v>
      </c>
      <c r="J43" s="73" t="s">
        <v>55</v>
      </c>
      <c r="K43" s="69" t="s">
        <v>162</v>
      </c>
      <c r="M43" s="62"/>
    </row>
    <row r="44" spans="2:13">
      <c r="B44" s="67">
        <v>29</v>
      </c>
      <c r="C44" s="67">
        <v>5610601</v>
      </c>
      <c r="D44" s="68">
        <v>3810</v>
      </c>
      <c r="E44" s="69">
        <v>104200</v>
      </c>
      <c r="F44" s="69">
        <v>3858</v>
      </c>
      <c r="G44" s="70">
        <v>5610601</v>
      </c>
      <c r="H44" s="71">
        <v>-73727</v>
      </c>
      <c r="I44" s="72">
        <v>34</v>
      </c>
      <c r="J44" s="73" t="s">
        <v>55</v>
      </c>
      <c r="K44" s="69" t="s">
        <v>187</v>
      </c>
      <c r="M44" s="62"/>
    </row>
    <row r="45" spans="2:13">
      <c r="B45" s="67">
        <v>30</v>
      </c>
      <c r="C45" s="67">
        <v>5610701</v>
      </c>
      <c r="D45" s="68">
        <v>3230</v>
      </c>
      <c r="E45" s="69">
        <v>104200</v>
      </c>
      <c r="F45" s="69">
        <v>3852</v>
      </c>
      <c r="G45" s="70">
        <v>5610701</v>
      </c>
      <c r="H45" s="71">
        <v>73727</v>
      </c>
      <c r="I45" s="72">
        <v>34</v>
      </c>
      <c r="J45" s="73" t="s">
        <v>55</v>
      </c>
      <c r="K45" s="69" t="s">
        <v>188</v>
      </c>
      <c r="M45" s="62"/>
    </row>
    <row r="46" spans="2:13">
      <c r="B46" s="67">
        <v>31</v>
      </c>
      <c r="C46" s="67">
        <v>5610801</v>
      </c>
      <c r="D46" s="68">
        <v>3230</v>
      </c>
      <c r="E46" s="69">
        <v>104200</v>
      </c>
      <c r="F46" s="69">
        <v>3852</v>
      </c>
      <c r="G46" s="70">
        <v>5610801</v>
      </c>
      <c r="H46" s="71">
        <v>-1000000</v>
      </c>
      <c r="I46" s="72">
        <v>34</v>
      </c>
      <c r="J46" s="73" t="s">
        <v>55</v>
      </c>
      <c r="K46" s="69" t="s">
        <v>163</v>
      </c>
      <c r="M46" s="62"/>
    </row>
    <row r="47" spans="2:13">
      <c r="B47" s="67">
        <v>32</v>
      </c>
      <c r="C47" s="67">
        <v>5620799</v>
      </c>
      <c r="D47" s="68">
        <v>3230</v>
      </c>
      <c r="E47" s="69">
        <v>104200</v>
      </c>
      <c r="F47" s="69">
        <v>2650</v>
      </c>
      <c r="G47" s="70">
        <v>5620799</v>
      </c>
      <c r="H47" s="71">
        <v>-9500000</v>
      </c>
      <c r="I47" s="72">
        <v>34</v>
      </c>
      <c r="J47" s="73" t="s">
        <v>55</v>
      </c>
      <c r="K47" s="69" t="s">
        <v>164</v>
      </c>
      <c r="M47" s="62"/>
    </row>
    <row r="48" spans="2:13">
      <c r="B48" s="67">
        <v>33</v>
      </c>
      <c r="C48" s="67">
        <v>5620801</v>
      </c>
      <c r="D48" s="68">
        <v>3230</v>
      </c>
      <c r="E48" s="69">
        <v>104200</v>
      </c>
      <c r="F48" s="69">
        <v>2650</v>
      </c>
      <c r="G48" s="70">
        <v>5620801</v>
      </c>
      <c r="H48" s="71">
        <v>-4400000</v>
      </c>
      <c r="I48" s="72">
        <v>34</v>
      </c>
      <c r="J48" s="73" t="s">
        <v>55</v>
      </c>
      <c r="K48" s="69" t="s">
        <v>155</v>
      </c>
      <c r="M48" s="62"/>
    </row>
    <row r="49" spans="2:13">
      <c r="B49" s="67">
        <v>34</v>
      </c>
      <c r="C49" s="67">
        <v>5620901</v>
      </c>
      <c r="D49" s="68">
        <v>3230</v>
      </c>
      <c r="E49" s="69">
        <v>104200</v>
      </c>
      <c r="F49" s="69">
        <v>2650</v>
      </c>
      <c r="G49" s="70">
        <v>5620901</v>
      </c>
      <c r="H49" s="71">
        <v>-6800000</v>
      </c>
      <c r="I49" s="72">
        <v>34</v>
      </c>
      <c r="J49" s="73" t="s">
        <v>55</v>
      </c>
      <c r="K49" s="69" t="s">
        <v>156</v>
      </c>
      <c r="M49" s="62"/>
    </row>
    <row r="50" spans="2:13">
      <c r="B50" s="67">
        <v>35</v>
      </c>
      <c r="C50" s="67">
        <v>5621101</v>
      </c>
      <c r="D50" s="68">
        <v>3230</v>
      </c>
      <c r="E50" s="69">
        <v>104200</v>
      </c>
      <c r="F50" s="69">
        <v>2653</v>
      </c>
      <c r="G50" s="70">
        <v>5621101</v>
      </c>
      <c r="H50" s="71">
        <v>-800000</v>
      </c>
      <c r="I50" s="72">
        <v>34</v>
      </c>
      <c r="J50" s="73" t="s">
        <v>55</v>
      </c>
      <c r="K50" s="69" t="s">
        <v>213</v>
      </c>
      <c r="M50" s="62"/>
    </row>
    <row r="51" spans="2:13">
      <c r="B51" s="67">
        <v>36</v>
      </c>
      <c r="C51" s="67">
        <v>5621501</v>
      </c>
      <c r="D51" s="68">
        <v>3230</v>
      </c>
      <c r="E51" s="69">
        <v>104300</v>
      </c>
      <c r="F51" s="69">
        <v>2611</v>
      </c>
      <c r="G51" s="70">
        <v>5621501</v>
      </c>
      <c r="H51" s="71">
        <v>1000000</v>
      </c>
      <c r="I51" s="72">
        <v>34</v>
      </c>
      <c r="J51" s="73" t="s">
        <v>55</v>
      </c>
      <c r="K51" s="69" t="s">
        <v>214</v>
      </c>
      <c r="M51" s="62"/>
    </row>
    <row r="52" spans="2:13">
      <c r="B52" s="67">
        <v>37</v>
      </c>
      <c r="C52" s="67">
        <v>5621701</v>
      </c>
      <c r="D52" s="68">
        <v>3230</v>
      </c>
      <c r="E52" s="69">
        <v>104200</v>
      </c>
      <c r="F52" s="69">
        <v>2611</v>
      </c>
      <c r="G52" s="70">
        <v>5621701</v>
      </c>
      <c r="H52" s="71">
        <v>-1250000</v>
      </c>
      <c r="I52" s="72">
        <v>34</v>
      </c>
      <c r="J52" s="73" t="s">
        <v>55</v>
      </c>
      <c r="K52" s="69" t="s">
        <v>215</v>
      </c>
      <c r="M52" s="62"/>
    </row>
    <row r="53" spans="2:13">
      <c r="B53" s="67">
        <v>38</v>
      </c>
      <c r="C53" s="67">
        <v>5621901</v>
      </c>
      <c r="D53" s="68">
        <v>3230</v>
      </c>
      <c r="E53" s="69">
        <v>104200</v>
      </c>
      <c r="F53" s="69">
        <v>2611</v>
      </c>
      <c r="G53" s="70">
        <v>5621901</v>
      </c>
      <c r="H53" s="71">
        <v>1250000</v>
      </c>
      <c r="I53" s="72">
        <v>34</v>
      </c>
      <c r="J53" s="73" t="s">
        <v>55</v>
      </c>
      <c r="K53" s="69" t="s">
        <v>157</v>
      </c>
      <c r="M53" s="62"/>
    </row>
    <row r="54" spans="2:13">
      <c r="B54" s="67">
        <v>39</v>
      </c>
      <c r="C54" s="67">
        <v>5622401</v>
      </c>
      <c r="D54" s="68">
        <v>3230</v>
      </c>
      <c r="E54" s="69">
        <v>104200</v>
      </c>
      <c r="F54" s="69">
        <v>2653</v>
      </c>
      <c r="G54" s="70">
        <v>5622401</v>
      </c>
      <c r="H54" s="71">
        <v>-282434</v>
      </c>
      <c r="I54" s="72">
        <v>34</v>
      </c>
      <c r="J54" s="73" t="s">
        <v>55</v>
      </c>
      <c r="K54" s="69" t="s">
        <v>216</v>
      </c>
      <c r="M54" s="62"/>
    </row>
    <row r="55" spans="2:13">
      <c r="B55" s="67">
        <v>40</v>
      </c>
      <c r="C55" s="67">
        <v>5622501</v>
      </c>
      <c r="D55" s="68">
        <v>3230</v>
      </c>
      <c r="E55" s="69">
        <v>104200</v>
      </c>
      <c r="F55" s="69">
        <v>2611</v>
      </c>
      <c r="G55" s="70">
        <v>5622501</v>
      </c>
      <c r="H55" s="71">
        <v>-1000000</v>
      </c>
      <c r="I55" s="72">
        <v>34</v>
      </c>
      <c r="J55" s="73" t="s">
        <v>55</v>
      </c>
      <c r="K55" s="69" t="s">
        <v>217</v>
      </c>
      <c r="M55" s="62"/>
    </row>
    <row r="56" spans="2:13">
      <c r="B56" s="67">
        <v>41</v>
      </c>
      <c r="C56" s="67">
        <v>5622699</v>
      </c>
      <c r="D56" s="68">
        <v>3230</v>
      </c>
      <c r="E56" s="69">
        <v>104200</v>
      </c>
      <c r="F56" s="69">
        <v>2611</v>
      </c>
      <c r="G56" s="70">
        <v>5622699</v>
      </c>
      <c r="H56" s="71">
        <v>-500000</v>
      </c>
      <c r="I56" s="72">
        <v>34</v>
      </c>
      <c r="J56" s="73" t="s">
        <v>55</v>
      </c>
      <c r="K56" s="69" t="s">
        <v>218</v>
      </c>
      <c r="M56" s="62"/>
    </row>
    <row r="57" spans="2:13">
      <c r="B57" s="67">
        <v>42</v>
      </c>
      <c r="C57" s="67">
        <v>5623001</v>
      </c>
      <c r="D57" s="68">
        <v>3230</v>
      </c>
      <c r="E57" s="69">
        <v>104200</v>
      </c>
      <c r="F57" s="69">
        <v>2533</v>
      </c>
      <c r="G57" s="70">
        <v>5623001</v>
      </c>
      <c r="H57" s="71">
        <v>-121365</v>
      </c>
      <c r="I57" s="72">
        <v>34</v>
      </c>
      <c r="J57" s="73" t="s">
        <v>55</v>
      </c>
      <c r="K57" s="69" t="s">
        <v>158</v>
      </c>
      <c r="M57" s="62"/>
    </row>
    <row r="58" spans="2:13">
      <c r="B58" s="67">
        <v>43</v>
      </c>
      <c r="C58" s="67">
        <v>5623401</v>
      </c>
      <c r="D58" s="68">
        <v>3230</v>
      </c>
      <c r="E58" s="69">
        <v>1120</v>
      </c>
      <c r="F58" s="69">
        <v>2611</v>
      </c>
      <c r="G58" s="70">
        <v>5623401</v>
      </c>
      <c r="H58" s="71">
        <v>-3539682</v>
      </c>
      <c r="I58" s="72">
        <v>34</v>
      </c>
      <c r="J58" s="73" t="s">
        <v>55</v>
      </c>
      <c r="K58" s="69" t="s">
        <v>219</v>
      </c>
      <c r="M58" s="62"/>
    </row>
    <row r="59" spans="2:13">
      <c r="B59" s="67">
        <v>44</v>
      </c>
      <c r="C59" s="67">
        <v>5630501</v>
      </c>
      <c r="D59" s="68">
        <v>3230</v>
      </c>
      <c r="E59" s="69">
        <v>104200</v>
      </c>
      <c r="F59" s="69">
        <v>2222</v>
      </c>
      <c r="G59" s="70">
        <v>5630501</v>
      </c>
      <c r="H59" s="71">
        <v>-2871674</v>
      </c>
      <c r="I59" s="72">
        <v>34</v>
      </c>
      <c r="J59" s="73" t="s">
        <v>55</v>
      </c>
      <c r="K59" s="69" t="s">
        <v>220</v>
      </c>
      <c r="M59" s="62"/>
    </row>
    <row r="60" spans="2:13">
      <c r="B60" s="67">
        <v>45</v>
      </c>
      <c r="C60" s="67">
        <v>5630701</v>
      </c>
      <c r="D60" s="68">
        <v>3230</v>
      </c>
      <c r="E60" s="69">
        <v>104200</v>
      </c>
      <c r="F60" s="69">
        <v>2222</v>
      </c>
      <c r="G60" s="70">
        <v>5630701</v>
      </c>
      <c r="H60" s="71">
        <v>-3423751</v>
      </c>
      <c r="I60" s="72">
        <v>34</v>
      </c>
      <c r="J60" s="73" t="s">
        <v>55</v>
      </c>
      <c r="K60" s="69" t="s">
        <v>189</v>
      </c>
      <c r="M60" s="62"/>
    </row>
    <row r="61" spans="2:13">
      <c r="B61" s="67">
        <v>46</v>
      </c>
      <c r="C61" s="67">
        <v>5630801</v>
      </c>
      <c r="D61" s="68">
        <v>3230</v>
      </c>
      <c r="E61" s="69">
        <v>104200</v>
      </c>
      <c r="F61" s="69">
        <v>2222</v>
      </c>
      <c r="G61" s="70">
        <v>5630801</v>
      </c>
      <c r="H61" s="71">
        <v>-1500000</v>
      </c>
      <c r="I61" s="72">
        <v>34</v>
      </c>
      <c r="J61" s="73" t="s">
        <v>55</v>
      </c>
      <c r="K61" s="69" t="s">
        <v>168</v>
      </c>
      <c r="M61" s="62"/>
    </row>
    <row r="62" spans="2:13">
      <c r="B62" s="67">
        <v>47</v>
      </c>
      <c r="C62" s="67">
        <v>5631799</v>
      </c>
      <c r="D62" s="68">
        <v>3230</v>
      </c>
      <c r="E62" s="69">
        <v>104200</v>
      </c>
      <c r="F62" s="69">
        <v>2222</v>
      </c>
      <c r="G62" s="70">
        <v>5631799</v>
      </c>
      <c r="H62" s="71">
        <v>-928326</v>
      </c>
      <c r="I62" s="72">
        <v>34</v>
      </c>
      <c r="J62" s="73" t="s">
        <v>55</v>
      </c>
      <c r="K62" s="69" t="s">
        <v>221</v>
      </c>
      <c r="M62" s="62"/>
    </row>
    <row r="63" spans="2:13">
      <c r="B63" s="67">
        <v>48</v>
      </c>
      <c r="C63" s="67">
        <v>5631901</v>
      </c>
      <c r="D63" s="68">
        <v>3230</v>
      </c>
      <c r="E63" s="69">
        <v>104200</v>
      </c>
      <c r="F63" s="69">
        <v>2222</v>
      </c>
      <c r="G63" s="70">
        <v>5631901</v>
      </c>
      <c r="H63" s="71">
        <v>39305</v>
      </c>
      <c r="I63" s="72">
        <v>34</v>
      </c>
      <c r="J63" s="73" t="s">
        <v>55</v>
      </c>
      <c r="K63" s="69" t="s">
        <v>166</v>
      </c>
      <c r="M63" s="62"/>
    </row>
    <row r="64" spans="2:13">
      <c r="B64" s="67">
        <v>49</v>
      </c>
      <c r="C64" s="67">
        <v>5640301</v>
      </c>
      <c r="D64" s="68">
        <v>3230</v>
      </c>
      <c r="E64" s="69">
        <v>104200</v>
      </c>
      <c r="F64" s="69">
        <v>2321</v>
      </c>
      <c r="G64" s="70">
        <v>5640301</v>
      </c>
      <c r="H64" s="71">
        <v>-11000000</v>
      </c>
      <c r="I64" s="72">
        <v>34</v>
      </c>
      <c r="J64" s="73" t="s">
        <v>55</v>
      </c>
      <c r="K64" s="69" t="s">
        <v>159</v>
      </c>
      <c r="M64" s="62"/>
    </row>
    <row r="65" spans="2:13">
      <c r="B65" s="67">
        <v>50</v>
      </c>
      <c r="C65" s="67">
        <v>5640401</v>
      </c>
      <c r="D65" s="68">
        <v>3230</v>
      </c>
      <c r="E65" s="69">
        <v>104200</v>
      </c>
      <c r="F65" s="69">
        <v>2212</v>
      </c>
      <c r="G65" s="70">
        <v>5640401</v>
      </c>
      <c r="H65" s="71">
        <v>-400000</v>
      </c>
      <c r="I65" s="72">
        <v>34</v>
      </c>
      <c r="J65" s="73" t="s">
        <v>55</v>
      </c>
      <c r="K65" s="69" t="s">
        <v>222</v>
      </c>
      <c r="M65" s="62"/>
    </row>
    <row r="66" spans="2:13">
      <c r="B66" s="67">
        <v>51</v>
      </c>
      <c r="C66" s="67">
        <v>5650199</v>
      </c>
      <c r="D66" s="68">
        <v>3230</v>
      </c>
      <c r="E66" s="69">
        <v>104200</v>
      </c>
      <c r="F66" s="69">
        <v>1300</v>
      </c>
      <c r="G66" s="70">
        <v>5650199</v>
      </c>
      <c r="H66" s="71">
        <v>29697</v>
      </c>
      <c r="I66" s="72">
        <v>34</v>
      </c>
      <c r="J66" s="73" t="s">
        <v>55</v>
      </c>
      <c r="K66" s="69" t="s">
        <v>165</v>
      </c>
      <c r="M66" s="62"/>
    </row>
    <row r="67" spans="2:13">
      <c r="B67" s="67">
        <v>52</v>
      </c>
      <c r="C67" s="67">
        <v>5651099</v>
      </c>
      <c r="D67" s="68">
        <v>3230</v>
      </c>
      <c r="E67" s="69">
        <v>104200</v>
      </c>
      <c r="F67" s="69">
        <v>3860</v>
      </c>
      <c r="G67" s="70">
        <v>5651099</v>
      </c>
      <c r="H67" s="71">
        <v>821026</v>
      </c>
      <c r="I67" s="72">
        <v>34</v>
      </c>
      <c r="J67" s="73" t="s">
        <v>55</v>
      </c>
      <c r="K67" s="69" t="s">
        <v>223</v>
      </c>
      <c r="M67" s="62"/>
    </row>
    <row r="68" spans="2:13">
      <c r="B68" s="67">
        <v>53</v>
      </c>
      <c r="C68" s="67">
        <v>5652001</v>
      </c>
      <c r="D68" s="68">
        <v>3230</v>
      </c>
      <c r="E68" s="69">
        <v>104200</v>
      </c>
      <c r="F68" s="69">
        <v>1300</v>
      </c>
      <c r="G68" s="70">
        <v>5652001</v>
      </c>
      <c r="H68" s="71">
        <v>-2233493</v>
      </c>
      <c r="I68" s="72">
        <v>34</v>
      </c>
      <c r="J68" s="73" t="s">
        <v>55</v>
      </c>
      <c r="K68" s="69" t="s">
        <v>224</v>
      </c>
      <c r="M68" s="62"/>
    </row>
    <row r="69" spans="2:13">
      <c r="B69" s="67">
        <v>54</v>
      </c>
      <c r="C69" s="67">
        <v>5660401</v>
      </c>
      <c r="D69" s="68">
        <v>3230</v>
      </c>
      <c r="E69" s="69">
        <v>104200</v>
      </c>
      <c r="F69" s="69">
        <v>3811</v>
      </c>
      <c r="G69" s="70">
        <v>5660401</v>
      </c>
      <c r="H69" s="71">
        <v>-2000000</v>
      </c>
      <c r="I69" s="72">
        <v>34</v>
      </c>
      <c r="J69" s="73" t="s">
        <v>55</v>
      </c>
      <c r="K69" s="69" t="s">
        <v>225</v>
      </c>
      <c r="M69" s="62"/>
    </row>
    <row r="70" spans="2:13">
      <c r="B70" s="67">
        <v>55</v>
      </c>
      <c r="C70" s="67">
        <v>5660501</v>
      </c>
      <c r="D70" s="68">
        <v>3230</v>
      </c>
      <c r="E70" s="69">
        <v>104200</v>
      </c>
      <c r="F70" s="69">
        <v>3811</v>
      </c>
      <c r="G70" s="70">
        <v>5660501</v>
      </c>
      <c r="H70" s="71">
        <v>-4000000</v>
      </c>
      <c r="I70" s="72">
        <v>34</v>
      </c>
      <c r="J70" s="73" t="s">
        <v>55</v>
      </c>
      <c r="K70" s="69" t="s">
        <v>167</v>
      </c>
      <c r="M70" s="62"/>
    </row>
    <row r="71" spans="2:13">
      <c r="B71" s="67">
        <v>56</v>
      </c>
      <c r="C71" s="67">
        <v>5660601</v>
      </c>
      <c r="D71" s="68">
        <v>3230</v>
      </c>
      <c r="E71" s="69">
        <v>104200</v>
      </c>
      <c r="F71" s="69">
        <v>1300</v>
      </c>
      <c r="G71" s="70">
        <v>5660601</v>
      </c>
      <c r="H71" s="71">
        <v>-2850000</v>
      </c>
      <c r="I71" s="72">
        <v>34</v>
      </c>
      <c r="J71" s="73" t="s">
        <v>55</v>
      </c>
      <c r="K71" s="69" t="s">
        <v>226</v>
      </c>
      <c r="M71" s="62"/>
    </row>
    <row r="72" spans="2:13">
      <c r="B72" s="67">
        <v>57</v>
      </c>
      <c r="C72" s="67">
        <v>5661201</v>
      </c>
      <c r="D72" s="68">
        <v>3670</v>
      </c>
      <c r="E72" s="69">
        <v>104300</v>
      </c>
      <c r="F72" s="69">
        <v>1300</v>
      </c>
      <c r="G72" s="70">
        <v>5661201</v>
      </c>
      <c r="H72" s="71">
        <v>9775145</v>
      </c>
      <c r="I72" s="72">
        <v>34</v>
      </c>
      <c r="J72" s="73" t="s">
        <v>55</v>
      </c>
      <c r="K72" s="69" t="s">
        <v>190</v>
      </c>
      <c r="M72" s="62"/>
    </row>
    <row r="73" spans="2:13">
      <c r="B73" s="67">
        <v>58</v>
      </c>
      <c r="C73" s="97">
        <v>5661202</v>
      </c>
      <c r="D73" s="68">
        <v>3671</v>
      </c>
      <c r="E73" s="98">
        <v>104300</v>
      </c>
      <c r="F73" s="98">
        <v>3900</v>
      </c>
      <c r="G73" s="99">
        <v>5661202</v>
      </c>
      <c r="H73" s="100">
        <v>4249778</v>
      </c>
      <c r="I73" s="72">
        <v>34</v>
      </c>
      <c r="J73" s="73" t="s">
        <v>55</v>
      </c>
      <c r="K73" s="69" t="s">
        <v>190</v>
      </c>
      <c r="M73" s="62"/>
    </row>
    <row r="74" spans="2:13">
      <c r="B74" s="67">
        <v>59</v>
      </c>
      <c r="C74" s="67">
        <v>6000301</v>
      </c>
      <c r="D74" s="68">
        <v>3230</v>
      </c>
      <c r="E74" s="69">
        <v>1140</v>
      </c>
      <c r="F74" s="69">
        <v>3332</v>
      </c>
      <c r="G74" s="70">
        <v>6000301</v>
      </c>
      <c r="H74" s="71">
        <v>-13860</v>
      </c>
      <c r="I74" s="72">
        <v>34</v>
      </c>
      <c r="J74" s="73" t="s">
        <v>55</v>
      </c>
      <c r="K74" s="69" t="s">
        <v>227</v>
      </c>
      <c r="M74" s="62"/>
    </row>
    <row r="75" spans="2:13">
      <c r="B75" s="103">
        <v>60</v>
      </c>
      <c r="C75" s="102">
        <v>6010180</v>
      </c>
      <c r="D75" s="102">
        <v>3210</v>
      </c>
      <c r="E75" s="94">
        <v>4318</v>
      </c>
      <c r="F75" s="94">
        <v>3332</v>
      </c>
      <c r="G75" s="94">
        <v>6010180</v>
      </c>
      <c r="H75" s="101">
        <v>394000</v>
      </c>
      <c r="I75" s="95">
        <v>34</v>
      </c>
      <c r="J75" s="94" t="s">
        <v>55</v>
      </c>
      <c r="K75" s="96" t="s">
        <v>194</v>
      </c>
      <c r="M75" s="62"/>
    </row>
    <row r="76" spans="2:13">
      <c r="B76" s="103">
        <v>61</v>
      </c>
      <c r="C76" s="102">
        <v>9000199</v>
      </c>
      <c r="D76" s="102">
        <v>3970</v>
      </c>
      <c r="E76" s="94">
        <v>9000</v>
      </c>
      <c r="F76" s="94">
        <v>3332</v>
      </c>
      <c r="G76" s="94">
        <v>9000199</v>
      </c>
      <c r="H76" s="101">
        <v>-394000</v>
      </c>
      <c r="I76" s="95">
        <v>34</v>
      </c>
      <c r="J76" s="94" t="s">
        <v>55</v>
      </c>
      <c r="K76" s="96" t="s">
        <v>195</v>
      </c>
      <c r="M76" s="62"/>
    </row>
    <row r="77" spans="2:13">
      <c r="B77" s="67">
        <v>62</v>
      </c>
      <c r="C77" s="67">
        <v>6202201</v>
      </c>
      <c r="D77" s="68">
        <v>3230</v>
      </c>
      <c r="E77" s="69">
        <v>4208</v>
      </c>
      <c r="F77" s="69">
        <v>3602</v>
      </c>
      <c r="G77" s="70">
        <v>6202201</v>
      </c>
      <c r="H77" s="71">
        <v>-792516</v>
      </c>
      <c r="I77" s="72">
        <v>34</v>
      </c>
      <c r="J77" s="73" t="s">
        <v>55</v>
      </c>
      <c r="K77" s="69" t="s">
        <v>172</v>
      </c>
      <c r="M77" s="62"/>
    </row>
    <row r="78" spans="2:13">
      <c r="B78" s="67">
        <v>63</v>
      </c>
      <c r="C78" s="67">
        <v>6202399</v>
      </c>
      <c r="D78" s="68">
        <v>3230</v>
      </c>
      <c r="E78" s="69">
        <v>4303</v>
      </c>
      <c r="F78" s="69">
        <v>3601</v>
      </c>
      <c r="G78" s="70">
        <v>6202399</v>
      </c>
      <c r="H78" s="71">
        <v>-1459000</v>
      </c>
      <c r="I78" s="72">
        <v>34</v>
      </c>
      <c r="J78" s="73" t="s">
        <v>55</v>
      </c>
      <c r="K78" s="69" t="s">
        <v>191</v>
      </c>
      <c r="M78" s="62"/>
    </row>
    <row r="79" spans="2:13">
      <c r="B79" s="67">
        <v>64</v>
      </c>
      <c r="C79" s="67">
        <v>6304699</v>
      </c>
      <c r="D79" s="68">
        <v>3230</v>
      </c>
      <c r="E79" s="69">
        <v>1099</v>
      </c>
      <c r="F79" s="69">
        <v>3151</v>
      </c>
      <c r="G79" s="70">
        <v>6304699</v>
      </c>
      <c r="H79" s="71">
        <v>13367445</v>
      </c>
      <c r="I79" s="72">
        <v>34</v>
      </c>
      <c r="J79" s="73" t="s">
        <v>55</v>
      </c>
      <c r="K79" s="69" t="s">
        <v>177</v>
      </c>
      <c r="L79" s="65"/>
      <c r="M79" s="62"/>
    </row>
    <row r="80" spans="2:13">
      <c r="B80" s="67">
        <v>65</v>
      </c>
      <c r="C80" s="67">
        <v>6502799</v>
      </c>
      <c r="D80" s="68">
        <v>3230</v>
      </c>
      <c r="E80" s="69">
        <v>4200</v>
      </c>
      <c r="F80" s="69">
        <v>3151</v>
      </c>
      <c r="G80" s="70">
        <v>6502799</v>
      </c>
      <c r="H80" s="71">
        <v>-296335</v>
      </c>
      <c r="I80" s="72">
        <v>34</v>
      </c>
      <c r="J80" s="73" t="s">
        <v>55</v>
      </c>
      <c r="K80" s="69" t="s">
        <v>90</v>
      </c>
      <c r="L80" s="65"/>
      <c r="M80" s="62"/>
    </row>
    <row r="81" spans="2:13">
      <c r="B81" s="67">
        <v>66</v>
      </c>
      <c r="C81" s="67">
        <v>6504099</v>
      </c>
      <c r="D81" s="68">
        <v>3230</v>
      </c>
      <c r="E81" s="69">
        <v>4305</v>
      </c>
      <c r="F81" s="69">
        <v>3340</v>
      </c>
      <c r="G81" s="70">
        <v>6504099</v>
      </c>
      <c r="H81" s="71">
        <v>-39530</v>
      </c>
      <c r="I81" s="72">
        <v>34</v>
      </c>
      <c r="J81" s="73" t="s">
        <v>55</v>
      </c>
      <c r="K81" s="69" t="s">
        <v>229</v>
      </c>
      <c r="L81" s="65"/>
      <c r="M81" s="62"/>
    </row>
    <row r="82" spans="2:13">
      <c r="B82" s="67">
        <v>67</v>
      </c>
      <c r="C82" s="67">
        <v>6504699</v>
      </c>
      <c r="D82" s="68">
        <v>3230</v>
      </c>
      <c r="E82" s="69">
        <v>4305</v>
      </c>
      <c r="F82" s="69">
        <v>3340</v>
      </c>
      <c r="G82" s="70">
        <v>6504699</v>
      </c>
      <c r="H82" s="71">
        <v>-340747</v>
      </c>
      <c r="I82" s="72">
        <v>34</v>
      </c>
      <c r="J82" s="73" t="s">
        <v>55</v>
      </c>
      <c r="K82" s="69" t="s">
        <v>175</v>
      </c>
      <c r="L82" s="65"/>
      <c r="M82" s="62"/>
    </row>
    <row r="83" spans="2:13">
      <c r="B83" s="67">
        <v>68</v>
      </c>
      <c r="C83" s="67">
        <v>6505117</v>
      </c>
      <c r="D83" s="68">
        <v>3230</v>
      </c>
      <c r="E83" s="69">
        <v>4200</v>
      </c>
      <c r="F83" s="69">
        <v>3151</v>
      </c>
      <c r="G83" s="70">
        <v>6505117</v>
      </c>
      <c r="H83" s="71">
        <v>-7500000</v>
      </c>
      <c r="I83" s="72">
        <v>34</v>
      </c>
      <c r="J83" s="73" t="s">
        <v>55</v>
      </c>
      <c r="K83" s="69" t="s">
        <v>246</v>
      </c>
      <c r="L83" s="65"/>
      <c r="M83" s="62"/>
    </row>
    <row r="84" spans="2:13">
      <c r="B84" s="67">
        <v>69</v>
      </c>
      <c r="C84" s="67">
        <v>6505599</v>
      </c>
      <c r="D84" s="68">
        <v>3230</v>
      </c>
      <c r="E84" s="69">
        <v>4200</v>
      </c>
      <c r="F84" s="69">
        <v>3151</v>
      </c>
      <c r="G84" s="70">
        <v>6505599</v>
      </c>
      <c r="H84" s="71">
        <v>-2500000</v>
      </c>
      <c r="I84" s="72">
        <v>34</v>
      </c>
      <c r="J84" s="73" t="s">
        <v>55</v>
      </c>
      <c r="K84" s="69" t="s">
        <v>171</v>
      </c>
      <c r="L84" s="65"/>
      <c r="M84" s="62"/>
    </row>
    <row r="85" spans="2:13">
      <c r="B85" s="67">
        <v>70</v>
      </c>
      <c r="C85" s="67">
        <v>6506599</v>
      </c>
      <c r="D85" s="68">
        <v>3230</v>
      </c>
      <c r="E85" s="69">
        <v>1099</v>
      </c>
      <c r="F85" s="69">
        <v>3151</v>
      </c>
      <c r="G85" s="70">
        <v>6506599</v>
      </c>
      <c r="H85" s="71">
        <v>-4838155</v>
      </c>
      <c r="I85" s="72">
        <v>34</v>
      </c>
      <c r="J85" s="73" t="s">
        <v>55</v>
      </c>
      <c r="K85" s="69" t="s">
        <v>169</v>
      </c>
      <c r="L85" s="65"/>
      <c r="M85" s="62"/>
    </row>
    <row r="86" spans="2:13">
      <c r="B86" s="67">
        <v>71</v>
      </c>
      <c r="C86" s="67">
        <v>6508099</v>
      </c>
      <c r="D86" s="68">
        <v>3230</v>
      </c>
      <c r="E86" s="69">
        <v>4305</v>
      </c>
      <c r="F86" s="69">
        <v>3340</v>
      </c>
      <c r="G86" s="70">
        <v>6508099</v>
      </c>
      <c r="H86" s="71">
        <v>-1900403</v>
      </c>
      <c r="I86" s="72">
        <v>34</v>
      </c>
      <c r="J86" s="73" t="s">
        <v>55</v>
      </c>
      <c r="K86" s="69" t="s">
        <v>230</v>
      </c>
      <c r="L86" s="65"/>
      <c r="M86" s="62"/>
    </row>
    <row r="87" spans="2:13">
      <c r="B87" s="67">
        <v>72</v>
      </c>
      <c r="C87" s="67">
        <v>6510999</v>
      </c>
      <c r="D87" s="68">
        <v>3230</v>
      </c>
      <c r="E87" s="69">
        <v>4305</v>
      </c>
      <c r="F87" s="69">
        <v>3340</v>
      </c>
      <c r="G87" s="70">
        <v>6510999</v>
      </c>
      <c r="H87" s="71">
        <v>-5400000</v>
      </c>
      <c r="I87" s="72">
        <v>34</v>
      </c>
      <c r="J87" s="73" t="s">
        <v>55</v>
      </c>
      <c r="K87" s="69" t="s">
        <v>231</v>
      </c>
      <c r="L87" s="65"/>
      <c r="M87" s="62"/>
    </row>
    <row r="88" spans="2:13">
      <c r="B88" s="67">
        <v>73</v>
      </c>
      <c r="C88" s="67">
        <v>6805199</v>
      </c>
      <c r="D88" s="68">
        <v>3230</v>
      </c>
      <c r="E88" s="69">
        <v>4302</v>
      </c>
      <c r="F88" s="69">
        <v>3811</v>
      </c>
      <c r="G88" s="70">
        <v>6805199</v>
      </c>
      <c r="H88" s="71">
        <v>-1727000</v>
      </c>
      <c r="I88" s="72">
        <v>34</v>
      </c>
      <c r="J88" s="73" t="s">
        <v>55</v>
      </c>
      <c r="K88" s="69" t="s">
        <v>249</v>
      </c>
      <c r="L88" s="65"/>
      <c r="M88" s="62"/>
    </row>
    <row r="89" spans="2:13">
      <c r="B89" s="67">
        <v>74</v>
      </c>
      <c r="C89" s="67">
        <v>6806899</v>
      </c>
      <c r="D89" s="68">
        <v>3230</v>
      </c>
      <c r="E89" s="69">
        <v>4302</v>
      </c>
      <c r="F89" s="69">
        <v>3811</v>
      </c>
      <c r="G89" s="70">
        <v>6806899</v>
      </c>
      <c r="H89" s="71">
        <v>300000</v>
      </c>
      <c r="I89" s="72">
        <v>34</v>
      </c>
      <c r="J89" s="73" t="s">
        <v>55</v>
      </c>
      <c r="K89" s="69" t="s">
        <v>232</v>
      </c>
      <c r="L89" s="65"/>
      <c r="M89" s="62"/>
    </row>
    <row r="90" spans="2:13">
      <c r="B90" s="67">
        <v>75</v>
      </c>
      <c r="C90" s="67">
        <v>6806999</v>
      </c>
      <c r="D90" s="68">
        <v>3230</v>
      </c>
      <c r="E90" s="69">
        <v>4300</v>
      </c>
      <c r="F90" s="69">
        <v>3350</v>
      </c>
      <c r="G90" s="70">
        <v>6806999</v>
      </c>
      <c r="H90" s="71">
        <v>-58454</v>
      </c>
      <c r="I90" s="72">
        <v>34</v>
      </c>
      <c r="J90" s="73" t="s">
        <v>55</v>
      </c>
      <c r="K90" s="69" t="s">
        <v>233</v>
      </c>
      <c r="L90" s="65"/>
      <c r="M90" s="62"/>
    </row>
    <row r="91" spans="2:13">
      <c r="B91" s="67">
        <v>76</v>
      </c>
      <c r="C91" s="67">
        <v>6807101</v>
      </c>
      <c r="D91" s="68">
        <v>3230</v>
      </c>
      <c r="E91" s="69">
        <v>4302</v>
      </c>
      <c r="F91" s="69">
        <v>3811</v>
      </c>
      <c r="G91" s="70">
        <v>6807101</v>
      </c>
      <c r="H91" s="71">
        <v>-300000</v>
      </c>
      <c r="I91" s="72">
        <v>34</v>
      </c>
      <c r="J91" s="73" t="s">
        <v>55</v>
      </c>
      <c r="K91" s="69" t="s">
        <v>234</v>
      </c>
      <c r="L91" s="65"/>
      <c r="M91" s="62"/>
    </row>
    <row r="92" spans="2:13">
      <c r="B92" s="67">
        <v>77</v>
      </c>
      <c r="C92" s="67">
        <v>6861399</v>
      </c>
      <c r="D92" s="68">
        <v>3230</v>
      </c>
      <c r="E92" s="69">
        <v>4304</v>
      </c>
      <c r="F92" s="69">
        <v>3930</v>
      </c>
      <c r="G92" s="70">
        <v>6861399</v>
      </c>
      <c r="H92" s="71">
        <v>20087</v>
      </c>
      <c r="I92" s="72">
        <v>34</v>
      </c>
      <c r="J92" s="73" t="s">
        <v>55</v>
      </c>
      <c r="K92" s="69" t="s">
        <v>235</v>
      </c>
      <c r="L92" s="65"/>
      <c r="M92" s="62"/>
    </row>
    <row r="93" spans="2:13">
      <c r="B93" s="67">
        <v>78</v>
      </c>
      <c r="C93" s="67">
        <v>6861599</v>
      </c>
      <c r="D93" s="68">
        <v>3230</v>
      </c>
      <c r="E93" s="69">
        <v>1140</v>
      </c>
      <c r="F93" s="69">
        <v>3811</v>
      </c>
      <c r="G93" s="70">
        <v>6861599</v>
      </c>
      <c r="H93" s="71">
        <v>-160516</v>
      </c>
      <c r="I93" s="72">
        <v>34</v>
      </c>
      <c r="J93" s="73" t="s">
        <v>55</v>
      </c>
      <c r="K93" s="69" t="s">
        <v>236</v>
      </c>
      <c r="L93" s="65"/>
      <c r="M93" s="62"/>
    </row>
    <row r="94" spans="2:13">
      <c r="B94" s="67">
        <v>79</v>
      </c>
      <c r="C94" s="67">
        <v>6862202</v>
      </c>
      <c r="D94" s="68">
        <v>3230</v>
      </c>
      <c r="E94" s="69">
        <v>4304</v>
      </c>
      <c r="F94" s="69">
        <v>3930</v>
      </c>
      <c r="G94" s="70">
        <v>6862202</v>
      </c>
      <c r="H94" s="71">
        <v>-20087</v>
      </c>
      <c r="I94" s="72">
        <v>34</v>
      </c>
      <c r="J94" s="73" t="s">
        <v>55</v>
      </c>
      <c r="K94" s="69" t="s">
        <v>248</v>
      </c>
      <c r="L94" s="65"/>
      <c r="M94" s="62"/>
    </row>
    <row r="95" spans="2:13">
      <c r="B95" s="67">
        <v>80</v>
      </c>
      <c r="C95" s="67">
        <v>6863399</v>
      </c>
      <c r="D95" s="68">
        <v>3230</v>
      </c>
      <c r="E95" s="69">
        <v>4304</v>
      </c>
      <c r="F95" s="69">
        <v>3930</v>
      </c>
      <c r="G95" s="70">
        <v>6863399</v>
      </c>
      <c r="H95" s="71">
        <v>-90086</v>
      </c>
      <c r="I95" s="72">
        <v>34</v>
      </c>
      <c r="J95" s="73" t="s">
        <v>55</v>
      </c>
      <c r="K95" s="69" t="s">
        <v>237</v>
      </c>
      <c r="L95" s="65"/>
      <c r="M95" s="62"/>
    </row>
    <row r="96" spans="2:13">
      <c r="B96" s="67">
        <v>81</v>
      </c>
      <c r="C96" s="67">
        <v>6910002</v>
      </c>
      <c r="D96" s="68">
        <v>3230</v>
      </c>
      <c r="E96" s="69">
        <v>4152</v>
      </c>
      <c r="F96" s="69">
        <v>3332</v>
      </c>
      <c r="G96" s="70">
        <v>6910002</v>
      </c>
      <c r="H96" s="71">
        <v>-3027</v>
      </c>
      <c r="I96" s="72">
        <v>34</v>
      </c>
      <c r="J96" s="73" t="s">
        <v>55</v>
      </c>
      <c r="K96" s="69" t="s">
        <v>247</v>
      </c>
      <c r="L96" s="65"/>
      <c r="M96" s="62"/>
    </row>
    <row r="97" spans="2:13">
      <c r="B97" s="67">
        <v>82</v>
      </c>
      <c r="C97" s="67">
        <v>7502950</v>
      </c>
      <c r="D97" s="68">
        <v>3770</v>
      </c>
      <c r="E97" s="69">
        <v>4152</v>
      </c>
      <c r="F97" s="69">
        <v>3530</v>
      </c>
      <c r="G97" s="70">
        <v>7502950</v>
      </c>
      <c r="H97" s="71">
        <v>-200000</v>
      </c>
      <c r="I97" s="72">
        <v>34</v>
      </c>
      <c r="J97" s="73" t="s">
        <v>55</v>
      </c>
      <c r="K97" s="69" t="s">
        <v>154</v>
      </c>
      <c r="L97" s="65"/>
      <c r="M97" s="62"/>
    </row>
    <row r="98" spans="2:13">
      <c r="B98" s="67">
        <v>83</v>
      </c>
      <c r="C98" s="67">
        <v>7503961</v>
      </c>
      <c r="D98" s="68">
        <v>3770</v>
      </c>
      <c r="E98" s="69">
        <v>4152</v>
      </c>
      <c r="F98" s="69">
        <v>3151</v>
      </c>
      <c r="G98" s="70">
        <v>7503961</v>
      </c>
      <c r="H98" s="71">
        <v>-5189250</v>
      </c>
      <c r="I98" s="72">
        <v>34</v>
      </c>
      <c r="J98" s="73" t="s">
        <v>55</v>
      </c>
      <c r="K98" s="69" t="s">
        <v>192</v>
      </c>
      <c r="L98" s="65"/>
      <c r="M98" s="62"/>
    </row>
    <row r="99" spans="2:13">
      <c r="B99" s="67">
        <v>84</v>
      </c>
      <c r="C99" s="67">
        <v>7504199</v>
      </c>
      <c r="D99" s="68">
        <v>3230</v>
      </c>
      <c r="E99" s="69">
        <v>4203</v>
      </c>
      <c r="F99" s="69">
        <v>3450</v>
      </c>
      <c r="G99" s="70">
        <v>7504199</v>
      </c>
      <c r="H99" s="71">
        <v>-8578940</v>
      </c>
      <c r="I99" s="72">
        <v>34</v>
      </c>
      <c r="J99" s="73" t="s">
        <v>55</v>
      </c>
      <c r="K99" s="69" t="s">
        <v>238</v>
      </c>
      <c r="L99" s="65"/>
      <c r="M99" s="62"/>
    </row>
    <row r="100" spans="2:13">
      <c r="B100" s="67">
        <v>85</v>
      </c>
      <c r="C100" s="67">
        <v>7506201</v>
      </c>
      <c r="D100" s="68">
        <v>3230</v>
      </c>
      <c r="E100" s="69">
        <v>4200</v>
      </c>
      <c r="F100" s="69">
        <v>3332</v>
      </c>
      <c r="G100" s="70">
        <v>7506201</v>
      </c>
      <c r="H100" s="71">
        <v>-244000</v>
      </c>
      <c r="I100" s="72">
        <v>34</v>
      </c>
      <c r="J100" s="73" t="s">
        <v>55</v>
      </c>
      <c r="K100" s="69" t="s">
        <v>239</v>
      </c>
      <c r="L100" s="65"/>
      <c r="M100" s="62"/>
    </row>
    <row r="101" spans="2:13">
      <c r="B101" s="67">
        <v>86</v>
      </c>
      <c r="C101" s="67">
        <v>7507799</v>
      </c>
      <c r="D101" s="68">
        <v>3230</v>
      </c>
      <c r="E101" s="69">
        <v>4202</v>
      </c>
      <c r="F101" s="69">
        <v>3530</v>
      </c>
      <c r="G101" s="70">
        <v>7507799</v>
      </c>
      <c r="H101" s="71">
        <v>-500000</v>
      </c>
      <c r="I101" s="72">
        <v>34</v>
      </c>
      <c r="J101" s="73" t="s">
        <v>55</v>
      </c>
      <c r="K101" s="69" t="s">
        <v>131</v>
      </c>
      <c r="L101" s="65"/>
      <c r="M101" s="62"/>
    </row>
    <row r="102" spans="2:13">
      <c r="B102" s="67">
        <v>87</v>
      </c>
      <c r="C102" s="67">
        <v>7507899</v>
      </c>
      <c r="D102" s="68">
        <v>3230</v>
      </c>
      <c r="E102" s="69">
        <v>4203</v>
      </c>
      <c r="F102" s="69">
        <v>3450</v>
      </c>
      <c r="G102" s="70">
        <v>7507899</v>
      </c>
      <c r="H102" s="71">
        <v>-556336</v>
      </c>
      <c r="I102" s="72">
        <v>34</v>
      </c>
      <c r="J102" s="73" t="s">
        <v>55</v>
      </c>
      <c r="K102" s="69" t="s">
        <v>174</v>
      </c>
      <c r="L102" s="65"/>
      <c r="M102" s="62"/>
    </row>
    <row r="103" spans="2:13">
      <c r="B103" s="67">
        <v>88</v>
      </c>
      <c r="C103" s="67">
        <v>7508599</v>
      </c>
      <c r="D103" s="68">
        <v>3230</v>
      </c>
      <c r="E103" s="69">
        <v>4202</v>
      </c>
      <c r="F103" s="69">
        <v>3530</v>
      </c>
      <c r="G103" s="70">
        <v>7508599</v>
      </c>
      <c r="H103" s="71">
        <v>-500000</v>
      </c>
      <c r="I103" s="72">
        <v>34</v>
      </c>
      <c r="J103" s="73" t="s">
        <v>55</v>
      </c>
      <c r="K103" s="69" t="s">
        <v>240</v>
      </c>
      <c r="L103" s="65"/>
      <c r="M103" s="62"/>
    </row>
    <row r="104" spans="2:13">
      <c r="B104" s="67">
        <v>89</v>
      </c>
      <c r="C104" s="67">
        <v>7509502</v>
      </c>
      <c r="D104" s="68">
        <v>3230</v>
      </c>
      <c r="E104" s="69">
        <v>4203</v>
      </c>
      <c r="F104" s="69">
        <v>3530</v>
      </c>
      <c r="G104" s="70">
        <v>7509502</v>
      </c>
      <c r="H104" s="71">
        <v>-10000000</v>
      </c>
      <c r="I104" s="72">
        <v>34</v>
      </c>
      <c r="J104" s="73" t="s">
        <v>55</v>
      </c>
      <c r="K104" s="69" t="s">
        <v>241</v>
      </c>
      <c r="L104" s="65"/>
      <c r="M104" s="62"/>
    </row>
    <row r="105" spans="2:13">
      <c r="B105" s="67">
        <v>90</v>
      </c>
      <c r="C105" s="67">
        <v>7509601</v>
      </c>
      <c r="D105" s="68">
        <v>3230</v>
      </c>
      <c r="E105" s="69">
        <v>4302</v>
      </c>
      <c r="F105" s="69">
        <v>3601</v>
      </c>
      <c r="G105" s="70">
        <v>7509601</v>
      </c>
      <c r="H105" s="71">
        <v>58454</v>
      </c>
      <c r="I105" s="72">
        <v>34</v>
      </c>
      <c r="J105" s="73" t="s">
        <v>55</v>
      </c>
      <c r="K105" s="69" t="s">
        <v>242</v>
      </c>
      <c r="L105" s="65"/>
      <c r="M105" s="62"/>
    </row>
    <row r="106" spans="2:13">
      <c r="B106" s="67">
        <v>91</v>
      </c>
      <c r="C106" s="67">
        <v>7509999</v>
      </c>
      <c r="D106" s="68">
        <v>3230</v>
      </c>
      <c r="E106" s="69">
        <v>4203</v>
      </c>
      <c r="F106" s="69">
        <v>3530</v>
      </c>
      <c r="G106" s="70">
        <v>7509999</v>
      </c>
      <c r="H106" s="71">
        <v>-1500000</v>
      </c>
      <c r="I106" s="72">
        <v>34</v>
      </c>
      <c r="J106" s="73" t="s">
        <v>55</v>
      </c>
      <c r="K106" s="69" t="s">
        <v>243</v>
      </c>
      <c r="L106" s="65"/>
      <c r="M106" s="62"/>
    </row>
    <row r="107" spans="2:13">
      <c r="B107" s="67">
        <v>92</v>
      </c>
      <c r="C107" s="67">
        <v>7580099</v>
      </c>
      <c r="D107" s="68">
        <v>3230</v>
      </c>
      <c r="E107" s="69">
        <v>4200</v>
      </c>
      <c r="F107" s="69">
        <v>3151</v>
      </c>
      <c r="G107" s="70">
        <v>7580099</v>
      </c>
      <c r="H107" s="71">
        <v>-14139088</v>
      </c>
      <c r="I107" s="72">
        <v>34</v>
      </c>
      <c r="J107" s="73" t="s">
        <v>55</v>
      </c>
      <c r="K107" s="69" t="s">
        <v>173</v>
      </c>
      <c r="L107" s="65"/>
      <c r="M107" s="62"/>
    </row>
    <row r="108" spans="2:13">
      <c r="B108" s="67">
        <v>93</v>
      </c>
      <c r="C108" s="67">
        <v>7580050</v>
      </c>
      <c r="D108" s="68">
        <v>3770</v>
      </c>
      <c r="E108" s="69">
        <v>4203</v>
      </c>
      <c r="F108" s="69">
        <v>3151</v>
      </c>
      <c r="G108" s="70">
        <v>7580050</v>
      </c>
      <c r="H108" s="71">
        <v>-2000000</v>
      </c>
      <c r="I108" s="72">
        <v>34</v>
      </c>
      <c r="J108" s="73" t="s">
        <v>55</v>
      </c>
      <c r="K108" s="69" t="s">
        <v>173</v>
      </c>
      <c r="L108" s="65"/>
      <c r="M108" s="62"/>
    </row>
    <row r="109" spans="2:13">
      <c r="B109" s="67">
        <v>94</v>
      </c>
      <c r="C109" s="67">
        <v>7602199</v>
      </c>
      <c r="D109" s="68">
        <v>3230</v>
      </c>
      <c r="E109" s="69">
        <v>4200</v>
      </c>
      <c r="F109" s="69">
        <v>3151</v>
      </c>
      <c r="G109" s="70">
        <v>7602199</v>
      </c>
      <c r="H109" s="71">
        <v>200000</v>
      </c>
      <c r="I109" s="72">
        <v>34</v>
      </c>
      <c r="J109" s="73" t="s">
        <v>55</v>
      </c>
      <c r="K109" s="69" t="s">
        <v>250</v>
      </c>
      <c r="L109" s="65"/>
      <c r="M109" s="62"/>
    </row>
    <row r="110" spans="2:13">
      <c r="B110" s="67">
        <v>95</v>
      </c>
      <c r="C110" s="67">
        <v>7702125</v>
      </c>
      <c r="D110" s="68">
        <v>3230</v>
      </c>
      <c r="E110" s="69">
        <v>4202</v>
      </c>
      <c r="F110" s="69">
        <v>3450</v>
      </c>
      <c r="G110" s="70">
        <v>7702125</v>
      </c>
      <c r="H110" s="71">
        <v>-4434785</v>
      </c>
      <c r="I110" s="72">
        <v>34</v>
      </c>
      <c r="J110" s="73" t="s">
        <v>55</v>
      </c>
      <c r="K110" s="69" t="s">
        <v>193</v>
      </c>
      <c r="L110" s="65"/>
      <c r="M110" s="62"/>
    </row>
    <row r="111" spans="2:13">
      <c r="B111" s="67">
        <v>96</v>
      </c>
      <c r="C111" s="67">
        <v>7702199</v>
      </c>
      <c r="D111" s="68">
        <v>3230</v>
      </c>
      <c r="E111" s="69">
        <v>4203</v>
      </c>
      <c r="F111" s="69">
        <v>3533</v>
      </c>
      <c r="G111" s="70">
        <v>7702199</v>
      </c>
      <c r="H111" s="71">
        <v>-8565215</v>
      </c>
      <c r="I111" s="72">
        <v>34</v>
      </c>
      <c r="J111" s="73" t="s">
        <v>55</v>
      </c>
      <c r="K111" s="69" t="s">
        <v>193</v>
      </c>
      <c r="L111" s="65"/>
      <c r="M111" s="62"/>
    </row>
    <row r="112" spans="2:13">
      <c r="B112" s="67">
        <v>97</v>
      </c>
      <c r="C112" s="67">
        <v>7702399</v>
      </c>
      <c r="D112" s="68">
        <v>3230</v>
      </c>
      <c r="E112" s="69">
        <v>4202</v>
      </c>
      <c r="F112" s="69">
        <v>3530</v>
      </c>
      <c r="G112" s="70">
        <v>7702399</v>
      </c>
      <c r="H112" s="71">
        <v>13000000</v>
      </c>
      <c r="I112" s="72">
        <v>34</v>
      </c>
      <c r="J112" s="73" t="s">
        <v>55</v>
      </c>
      <c r="K112" s="69" t="s">
        <v>144</v>
      </c>
      <c r="L112" s="65"/>
      <c r="M112" s="62"/>
    </row>
    <row r="113" spans="2:13">
      <c r="B113" s="67">
        <v>98</v>
      </c>
      <c r="C113" s="67">
        <v>7702401</v>
      </c>
      <c r="D113" s="68">
        <v>3230</v>
      </c>
      <c r="E113" s="69">
        <v>4202</v>
      </c>
      <c r="F113" s="69">
        <v>3530</v>
      </c>
      <c r="G113" s="70">
        <v>7702401</v>
      </c>
      <c r="H113" s="71">
        <v>-1700000</v>
      </c>
      <c r="I113" s="72">
        <v>34</v>
      </c>
      <c r="J113" s="73" t="s">
        <v>55</v>
      </c>
      <c r="K113" s="69" t="s">
        <v>244</v>
      </c>
      <c r="L113" s="65"/>
      <c r="M113" s="62"/>
    </row>
    <row r="114" spans="2:13">
      <c r="B114" s="67">
        <v>99</v>
      </c>
      <c r="C114" s="67">
        <v>7806599</v>
      </c>
      <c r="D114" s="68">
        <v>3230</v>
      </c>
      <c r="E114" s="69">
        <v>4204</v>
      </c>
      <c r="F114" s="69">
        <v>3550</v>
      </c>
      <c r="G114" s="70">
        <v>7806599</v>
      </c>
      <c r="H114" s="71">
        <v>-1500000</v>
      </c>
      <c r="I114" s="72">
        <v>34</v>
      </c>
      <c r="J114" s="73" t="s">
        <v>55</v>
      </c>
      <c r="K114" s="69" t="s">
        <v>252</v>
      </c>
      <c r="L114" s="65"/>
      <c r="M114" s="62"/>
    </row>
    <row r="115" spans="2:13">
      <c r="B115" s="67">
        <v>100</v>
      </c>
      <c r="C115" s="67">
        <v>7806950</v>
      </c>
      <c r="D115" s="68">
        <v>3770</v>
      </c>
      <c r="E115" s="69">
        <v>4204</v>
      </c>
      <c r="F115" s="69">
        <v>3550</v>
      </c>
      <c r="G115" s="70">
        <v>7806950</v>
      </c>
      <c r="H115" s="71">
        <v>-17250</v>
      </c>
      <c r="I115" s="72">
        <v>34</v>
      </c>
      <c r="J115" s="73" t="s">
        <v>55</v>
      </c>
      <c r="K115" s="69" t="s">
        <v>251</v>
      </c>
      <c r="L115" s="65"/>
      <c r="M115" s="62"/>
    </row>
    <row r="116" spans="2:13">
      <c r="B116" s="67">
        <v>101</v>
      </c>
      <c r="C116" s="67">
        <v>7807799</v>
      </c>
      <c r="D116" s="68">
        <v>3230</v>
      </c>
      <c r="E116" s="69">
        <v>4204</v>
      </c>
      <c r="F116" s="69">
        <v>3550</v>
      </c>
      <c r="G116" s="70">
        <v>7807799</v>
      </c>
      <c r="H116" s="71">
        <v>-1600000</v>
      </c>
      <c r="I116" s="72">
        <v>34</v>
      </c>
      <c r="J116" s="73" t="s">
        <v>55</v>
      </c>
      <c r="K116" s="69" t="s">
        <v>149</v>
      </c>
      <c r="L116" s="65"/>
      <c r="M116" s="62"/>
    </row>
    <row r="117" spans="2:13">
      <c r="B117" s="67">
        <v>102</v>
      </c>
      <c r="C117" s="67">
        <v>8100401</v>
      </c>
      <c r="D117" s="68">
        <v>3230</v>
      </c>
      <c r="E117" s="69">
        <v>4200</v>
      </c>
      <c r="F117" s="69">
        <v>3151</v>
      </c>
      <c r="G117" s="70">
        <v>8100401</v>
      </c>
      <c r="H117" s="71">
        <v>1348938</v>
      </c>
      <c r="I117" s="72">
        <v>34</v>
      </c>
      <c r="J117" s="73" t="s">
        <v>55</v>
      </c>
      <c r="K117" s="69" t="s">
        <v>150</v>
      </c>
      <c r="L117" s="65"/>
      <c r="M117" s="62"/>
    </row>
    <row r="118" spans="2:13">
      <c r="B118" s="67">
        <v>103</v>
      </c>
      <c r="C118" s="97">
        <v>6804099</v>
      </c>
      <c r="D118" s="68">
        <v>3230</v>
      </c>
      <c r="E118" s="98">
        <v>4305</v>
      </c>
      <c r="F118" s="98">
        <v>3332</v>
      </c>
      <c r="G118" s="99">
        <v>6804099</v>
      </c>
      <c r="H118" s="100">
        <v>13860</v>
      </c>
      <c r="I118" s="72">
        <v>34</v>
      </c>
      <c r="J118" s="73" t="s">
        <v>55</v>
      </c>
      <c r="K118" s="98" t="s">
        <v>106</v>
      </c>
      <c r="L118" s="65"/>
      <c r="M118" s="62"/>
    </row>
    <row r="119" spans="2:13">
      <c r="B119" s="67">
        <v>104</v>
      </c>
      <c r="C119" s="97">
        <v>6503828</v>
      </c>
      <c r="D119" s="68">
        <v>3230</v>
      </c>
      <c r="E119" s="98">
        <v>4305</v>
      </c>
      <c r="F119" s="98">
        <v>3340</v>
      </c>
      <c r="G119" s="99">
        <v>6503828</v>
      </c>
      <c r="H119" s="100">
        <v>39530</v>
      </c>
      <c r="I119" s="72">
        <v>34</v>
      </c>
      <c r="J119" s="73" t="s">
        <v>55</v>
      </c>
      <c r="K119" s="98" t="s">
        <v>228</v>
      </c>
      <c r="L119" s="65"/>
      <c r="M119" s="62"/>
    </row>
    <row r="120" spans="2:13">
      <c r="B120" s="67">
        <v>105</v>
      </c>
      <c r="C120" s="97">
        <v>1205399</v>
      </c>
      <c r="D120" s="68">
        <v>3230</v>
      </c>
      <c r="E120" s="98">
        <v>1099</v>
      </c>
      <c r="F120" s="98">
        <v>1200</v>
      </c>
      <c r="G120" s="97">
        <v>1205399</v>
      </c>
      <c r="H120" s="100">
        <v>-400000</v>
      </c>
      <c r="I120" s="72">
        <v>34</v>
      </c>
      <c r="J120" s="73" t="s">
        <v>55</v>
      </c>
      <c r="K120" s="98" t="s">
        <v>203</v>
      </c>
      <c r="L120" s="65"/>
      <c r="M120" s="62"/>
    </row>
    <row r="121" spans="2:13">
      <c r="B121" s="67">
        <v>106</v>
      </c>
      <c r="C121" s="97">
        <v>5611301</v>
      </c>
      <c r="D121" s="68">
        <v>3230</v>
      </c>
      <c r="E121" s="98">
        <v>9000</v>
      </c>
      <c r="F121" s="98">
        <v>3858</v>
      </c>
      <c r="G121" s="97">
        <v>5611301</v>
      </c>
      <c r="H121" s="100">
        <v>1900000</v>
      </c>
      <c r="I121" s="72">
        <v>34</v>
      </c>
      <c r="J121" s="73" t="s">
        <v>55</v>
      </c>
      <c r="K121" s="98" t="s">
        <v>212</v>
      </c>
      <c r="L121" s="65"/>
      <c r="M121" s="62"/>
    </row>
    <row r="122" spans="2:13">
      <c r="B122" s="80">
        <v>107</v>
      </c>
      <c r="C122" s="80">
        <v>9000099</v>
      </c>
      <c r="D122" s="75">
        <v>3729</v>
      </c>
      <c r="E122" s="76">
        <v>9000</v>
      </c>
      <c r="F122" s="76">
        <v>8410</v>
      </c>
      <c r="G122" s="74">
        <v>9000099</v>
      </c>
      <c r="H122" s="77">
        <f>-K131</f>
        <v>18197891.999999985</v>
      </c>
      <c r="I122" s="78">
        <v>34</v>
      </c>
      <c r="J122" s="79" t="s">
        <v>55</v>
      </c>
      <c r="K122" s="76" t="s">
        <v>196</v>
      </c>
      <c r="L122" s="65"/>
      <c r="M122" s="62"/>
    </row>
    <row r="123" spans="2:13">
      <c r="B123" s="80">
        <v>108</v>
      </c>
      <c r="C123" s="80">
        <v>9000099</v>
      </c>
      <c r="D123" s="75">
        <v>3910</v>
      </c>
      <c r="E123" s="76">
        <v>9000</v>
      </c>
      <c r="F123" s="76">
        <v>8700</v>
      </c>
      <c r="G123" s="74">
        <v>9000099</v>
      </c>
      <c r="H123" s="77">
        <f>-SUM(H16:H121)-H122-H124</f>
        <v>175606280</v>
      </c>
      <c r="I123" s="78">
        <v>34</v>
      </c>
      <c r="J123" s="79" t="s">
        <v>55</v>
      </c>
      <c r="K123" s="76" t="s">
        <v>178</v>
      </c>
      <c r="L123" s="65"/>
      <c r="M123" s="62"/>
    </row>
    <row r="124" spans="2:13">
      <c r="B124" s="80">
        <v>109</v>
      </c>
      <c r="C124" s="80">
        <v>9000099</v>
      </c>
      <c r="D124" s="75">
        <v>3970</v>
      </c>
      <c r="E124" s="76">
        <v>9000</v>
      </c>
      <c r="F124" s="76">
        <v>8700</v>
      </c>
      <c r="G124" s="74">
        <v>9000099</v>
      </c>
      <c r="H124" s="77">
        <v>-54287000</v>
      </c>
      <c r="I124" s="78">
        <v>34</v>
      </c>
      <c r="J124" s="79" t="s">
        <v>55</v>
      </c>
      <c r="K124" s="76" t="s">
        <v>179</v>
      </c>
      <c r="L124" s="65"/>
      <c r="M124" s="62"/>
    </row>
    <row r="125" spans="2:13">
      <c r="B125" s="51" t="s">
        <v>48</v>
      </c>
      <c r="C125" s="51"/>
      <c r="D125" s="50"/>
      <c r="E125" s="50"/>
      <c r="F125" s="50"/>
      <c r="G125" s="50"/>
      <c r="H125" s="61">
        <f>SUM(H16:H124)</f>
        <v>0</v>
      </c>
      <c r="I125" s="46"/>
      <c r="J125" s="46"/>
      <c r="K125" s="63"/>
      <c r="L125" s="65"/>
      <c r="M125" s="62"/>
    </row>
    <row r="128" spans="2:13">
      <c r="K128" t="s">
        <v>160</v>
      </c>
    </row>
    <row r="129" spans="8:16">
      <c r="K129" s="62">
        <f>SUM(H16:H121)</f>
        <v>-139517172</v>
      </c>
    </row>
    <row r="130" spans="8:16">
      <c r="K130" s="62">
        <f>K129/1.15</f>
        <v>-121319280.00000001</v>
      </c>
    </row>
    <row r="131" spans="8:16">
      <c r="K131" s="62">
        <f>K129-K130</f>
        <v>-18197891.999999985</v>
      </c>
    </row>
    <row r="132" spans="8:16">
      <c r="J132" s="81"/>
      <c r="K132" s="65"/>
      <c r="L132" s="65"/>
      <c r="M132" s="65"/>
      <c r="N132" s="65"/>
      <c r="O132" s="65"/>
      <c r="P132" s="65"/>
    </row>
    <row r="133" spans="8:16">
      <c r="J133" s="81"/>
      <c r="K133" s="65"/>
      <c r="L133" s="65"/>
      <c r="M133" s="65"/>
      <c r="N133" s="65"/>
      <c r="O133" s="65"/>
      <c r="P133" s="65"/>
    </row>
    <row r="134" spans="8:16">
      <c r="J134" s="81"/>
      <c r="K134" s="65"/>
      <c r="L134" s="65"/>
      <c r="M134" s="65"/>
      <c r="N134" s="65"/>
      <c r="O134" s="65"/>
      <c r="P134" s="65"/>
    </row>
    <row r="135" spans="8:16">
      <c r="J135" s="81"/>
      <c r="K135" s="82"/>
      <c r="L135" s="65"/>
      <c r="M135" s="65"/>
      <c r="N135" s="65"/>
      <c r="O135" s="65"/>
      <c r="P135" s="65"/>
    </row>
    <row r="136" spans="8:16">
      <c r="J136" s="81"/>
      <c r="K136" s="82"/>
      <c r="L136" s="65"/>
      <c r="M136" s="65"/>
      <c r="N136" s="65"/>
      <c r="O136" s="65"/>
      <c r="P136" s="65"/>
    </row>
    <row r="137" spans="8:16">
      <c r="J137" s="81"/>
      <c r="K137" s="82"/>
      <c r="L137" s="65"/>
      <c r="M137" s="65"/>
      <c r="N137" s="65"/>
      <c r="O137" s="65"/>
      <c r="P137" s="65"/>
    </row>
    <row r="138" spans="8:16">
      <c r="J138" s="81"/>
      <c r="K138" s="82"/>
      <c r="L138" s="65"/>
      <c r="M138" s="65"/>
      <c r="N138" s="65"/>
      <c r="O138" s="65"/>
      <c r="P138" s="65"/>
    </row>
    <row r="139" spans="8:16">
      <c r="H139"/>
      <c r="J139" s="81"/>
      <c r="K139" s="82"/>
      <c r="L139" s="65"/>
      <c r="M139" s="65"/>
      <c r="N139" s="65"/>
      <c r="O139" s="65"/>
      <c r="P139" s="65"/>
    </row>
    <row r="140" spans="8:16">
      <c r="J140" s="81"/>
      <c r="K140" s="82"/>
      <c r="L140" s="65"/>
      <c r="M140" s="65"/>
      <c r="N140" s="65"/>
      <c r="O140" s="65"/>
      <c r="P140" s="65"/>
    </row>
    <row r="141" spans="8:16">
      <c r="J141" s="81"/>
      <c r="K141" s="83"/>
      <c r="L141" s="65"/>
      <c r="M141" s="65"/>
      <c r="N141" s="65"/>
      <c r="O141" s="65"/>
      <c r="P141" s="65"/>
    </row>
    <row r="142" spans="8:16">
      <c r="J142" s="81"/>
      <c r="K142" s="65"/>
      <c r="L142" s="65"/>
      <c r="M142" s="65"/>
      <c r="N142" s="65"/>
      <c r="O142" s="65"/>
      <c r="P142" s="65"/>
    </row>
    <row r="143" spans="8:16">
      <c r="J143" s="81"/>
      <c r="K143" s="65"/>
      <c r="L143" s="65"/>
      <c r="M143" s="65"/>
      <c r="N143" s="65"/>
      <c r="O143" s="65"/>
      <c r="P143" s="65"/>
    </row>
    <row r="144" spans="8:16">
      <c r="J144" s="81"/>
      <c r="K144" s="65"/>
      <c r="L144" s="65"/>
      <c r="M144" s="65"/>
      <c r="N144" s="65"/>
      <c r="O144" s="65"/>
      <c r="P144" s="65"/>
    </row>
    <row r="145" spans="10:16">
      <c r="J145" s="81"/>
      <c r="K145" s="65"/>
      <c r="L145" s="65"/>
      <c r="M145" s="65"/>
      <c r="N145" s="65"/>
      <c r="O145" s="65"/>
      <c r="P145" s="65"/>
    </row>
    <row r="146" spans="10:16">
      <c r="J146" s="81"/>
      <c r="K146" s="65"/>
      <c r="L146" s="65"/>
      <c r="M146" s="65"/>
      <c r="N146" s="65"/>
      <c r="O146" s="65"/>
      <c r="P146" s="65"/>
    </row>
  </sheetData>
  <autoFilter ref="B15:K124" xr:uid="{00000000-0009-0000-0000-000000000000}">
    <sortState xmlns:xlrd2="http://schemas.microsoft.com/office/spreadsheetml/2017/richdata2" ref="B16:K124">
      <sortCondition ref="G15:G124"/>
    </sortState>
  </autoFilter>
  <mergeCells count="6">
    <mergeCell ref="D7:F7"/>
    <mergeCell ref="D4:F4"/>
    <mergeCell ref="D5:F5"/>
    <mergeCell ref="G6:H6"/>
    <mergeCell ref="G4:H4"/>
    <mergeCell ref="G5:H5"/>
  </mergeCells>
  <phoneticPr fontId="0" type="noConversion"/>
  <pageMargins left="0.59055118110236227" right="0.23622047244094491" top="0.35433070866141736" bottom="0.31496062992125984" header="0.23622047244094491" footer="0.27559055118110237"/>
  <pageSetup paperSize="9" scale="60" fitToHeight="5" orientation="portrait" r:id="rId1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12"/>
  <sheetViews>
    <sheetView topLeftCell="E54" workbookViewId="0">
      <selection activeCell="E112" sqref="E112:AC112"/>
    </sheetView>
  </sheetViews>
  <sheetFormatPr baseColWidth="10" defaultRowHeight="12.75"/>
  <cols>
    <col min="1" max="1" width="7.7109375" bestFit="1" customWidth="1"/>
    <col min="2" max="2" width="6.7109375" bestFit="1" customWidth="1"/>
    <col min="3" max="4" width="5" bestFit="1" customWidth="1"/>
    <col min="5" max="5" width="7.42578125" customWidth="1"/>
    <col min="6" max="7" width="8" bestFit="1" customWidth="1"/>
    <col min="8" max="8" width="7.5703125" bestFit="1" customWidth="1"/>
    <col min="9" max="13" width="5.28515625" bestFit="1" customWidth="1"/>
    <col min="14" max="14" width="12.85546875" customWidth="1"/>
    <col min="15" max="15" width="3.85546875" bestFit="1" customWidth="1"/>
    <col min="16" max="17" width="4.140625" bestFit="1" customWidth="1"/>
    <col min="18" max="18" width="3.85546875" bestFit="1" customWidth="1"/>
    <col min="19" max="19" width="4" bestFit="1" customWidth="1"/>
    <col min="20" max="20" width="3.85546875" bestFit="1" customWidth="1"/>
    <col min="21" max="21" width="3.28515625" bestFit="1" customWidth="1"/>
    <col min="22" max="23" width="4.28515625" bestFit="1" customWidth="1"/>
    <col min="24" max="25" width="4" bestFit="1" customWidth="1"/>
    <col min="26" max="26" width="4.28515625" bestFit="1" customWidth="1"/>
    <col min="27" max="27" width="21.5703125" bestFit="1" customWidth="1"/>
    <col min="28" max="28" width="10.7109375" bestFit="1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3" spans="1:28" ht="14.25" customHeight="1">
      <c r="A3">
        <v>1</v>
      </c>
      <c r="B3">
        <v>0</v>
      </c>
      <c r="C3">
        <f>[1]Skjema!$G$2</f>
        <v>2020</v>
      </c>
      <c r="D3">
        <f>[1]Skjema!C16</f>
        <v>3230</v>
      </c>
      <c r="E3">
        <f>Skjema!E16</f>
        <v>1140</v>
      </c>
      <c r="F3">
        <f>Skjema!F16</f>
        <v>2850</v>
      </c>
      <c r="G3">
        <f>Skjema!G16</f>
        <v>1000401</v>
      </c>
      <c r="N3" s="52">
        <f>Skjema!H16</f>
        <v>-5801867</v>
      </c>
      <c r="AA3" t="str">
        <f>Skjema!$D$6</f>
        <v xml:space="preserve">BJ 2.perioderapport </v>
      </c>
      <c r="AB3">
        <f>Skjema!I16</f>
        <v>34</v>
      </c>
    </row>
    <row r="4" spans="1:28" ht="14.25" customHeight="1">
      <c r="A4">
        <v>1</v>
      </c>
      <c r="B4">
        <v>0</v>
      </c>
      <c r="C4">
        <f>Skjema!$H$2</f>
        <v>2021</v>
      </c>
      <c r="D4" t="e">
        <f>Skjema!#REF!</f>
        <v>#REF!</v>
      </c>
      <c r="E4">
        <f>Skjema!E17</f>
        <v>1425</v>
      </c>
      <c r="F4">
        <f>Skjema!F17</f>
        <v>1229</v>
      </c>
      <c r="G4">
        <f>Skjema!G17</f>
        <v>1200999</v>
      </c>
      <c r="N4" s="52">
        <f>Skjema!H17</f>
        <v>-1670208</v>
      </c>
      <c r="AA4" t="str">
        <f>Skjema!$D$6</f>
        <v xml:space="preserve">BJ 2.perioderapport </v>
      </c>
      <c r="AB4">
        <f>Skjema!I17</f>
        <v>34</v>
      </c>
    </row>
    <row r="5" spans="1:28" ht="14.25" customHeight="1">
      <c r="A5">
        <v>1</v>
      </c>
      <c r="B5">
        <v>0</v>
      </c>
      <c r="C5">
        <f>Skjema!$H$2</f>
        <v>2021</v>
      </c>
      <c r="D5" t="e">
        <f>Skjema!#REF!</f>
        <v>#REF!</v>
      </c>
      <c r="E5">
        <f>Skjema!E18</f>
        <v>1425</v>
      </c>
      <c r="F5">
        <f>Skjema!F18</f>
        <v>1229</v>
      </c>
      <c r="G5">
        <f>Skjema!G18</f>
        <v>1200943</v>
      </c>
      <c r="N5" s="52">
        <f>Skjema!H18</f>
        <v>-1600000</v>
      </c>
      <c r="AA5" t="str">
        <f>Skjema!$D$6</f>
        <v xml:space="preserve">BJ 2.perioderapport </v>
      </c>
      <c r="AB5">
        <f>Skjema!I18</f>
        <v>34</v>
      </c>
    </row>
    <row r="6" spans="1:28" ht="14.25" customHeight="1">
      <c r="A6">
        <v>1</v>
      </c>
      <c r="B6">
        <v>0</v>
      </c>
      <c r="C6">
        <f>Skjema!$H$2</f>
        <v>2021</v>
      </c>
      <c r="D6" t="e">
        <f>Skjema!#REF!</f>
        <v>#REF!</v>
      </c>
      <c r="E6">
        <f>Skjema!E19</f>
        <v>1099</v>
      </c>
      <c r="F6">
        <f>Skjema!F19</f>
        <v>1229</v>
      </c>
      <c r="G6">
        <f>Skjema!G19</f>
        <v>1200949</v>
      </c>
      <c r="N6" s="52">
        <f>Skjema!H19</f>
        <v>3025619</v>
      </c>
      <c r="AA6" t="str">
        <f>Skjema!$D$6</f>
        <v xml:space="preserve">BJ 2.perioderapport </v>
      </c>
      <c r="AB6">
        <f>Skjema!I19</f>
        <v>34</v>
      </c>
    </row>
    <row r="7" spans="1:28" ht="14.25" customHeight="1">
      <c r="A7">
        <v>1</v>
      </c>
      <c r="B7">
        <v>0</v>
      </c>
      <c r="C7">
        <f>Skjema!$H$2</f>
        <v>2021</v>
      </c>
      <c r="D7" t="e">
        <f>Skjema!#REF!</f>
        <v>#REF!</v>
      </c>
      <c r="E7">
        <f>Skjema!E20</f>
        <v>1425</v>
      </c>
      <c r="F7">
        <f>Skjema!F20</f>
        <v>1229</v>
      </c>
      <c r="G7">
        <f>Skjema!G20</f>
        <v>1201302</v>
      </c>
      <c r="N7" s="52">
        <f>Skjema!H20</f>
        <v>-280000</v>
      </c>
      <c r="AA7" t="str">
        <f>Skjema!$D$6</f>
        <v xml:space="preserve">BJ 2.perioderapport </v>
      </c>
      <c r="AB7">
        <f>Skjema!I20</f>
        <v>34</v>
      </c>
    </row>
    <row r="8" spans="1:28" ht="14.25" customHeight="1">
      <c r="A8">
        <v>1</v>
      </c>
      <c r="B8">
        <v>0</v>
      </c>
      <c r="C8">
        <f>Skjema!$H$2</f>
        <v>2021</v>
      </c>
      <c r="D8" t="e">
        <f>Skjema!#REF!</f>
        <v>#REF!</v>
      </c>
      <c r="E8">
        <f>Skjema!E21</f>
        <v>1425</v>
      </c>
      <c r="F8">
        <f>Skjema!F21</f>
        <v>1229</v>
      </c>
      <c r="G8">
        <f>Skjema!G21</f>
        <v>1202199</v>
      </c>
      <c r="N8" s="52">
        <f>Skjema!H21</f>
        <v>-2321306</v>
      </c>
      <c r="AA8" t="str">
        <f>Skjema!$D$6</f>
        <v xml:space="preserve">BJ 2.perioderapport </v>
      </c>
      <c r="AB8">
        <f>Skjema!I21</f>
        <v>34</v>
      </c>
    </row>
    <row r="9" spans="1:28" ht="14.25" customHeight="1">
      <c r="A9">
        <v>1</v>
      </c>
      <c r="B9">
        <v>0</v>
      </c>
      <c r="C9">
        <f>Skjema!$H$2</f>
        <v>2021</v>
      </c>
      <c r="D9" t="e">
        <f>Skjema!#REF!</f>
        <v>#REF!</v>
      </c>
      <c r="E9">
        <f>Skjema!E22</f>
        <v>1430</v>
      </c>
      <c r="F9">
        <f>Skjema!F22</f>
        <v>1232</v>
      </c>
      <c r="G9">
        <f>Skjema!G22</f>
        <v>1203999</v>
      </c>
      <c r="N9" s="52">
        <f>Skjema!H22</f>
        <v>-14000</v>
      </c>
      <c r="AA9" t="str">
        <f>Skjema!$D$6</f>
        <v xml:space="preserve">BJ 2.perioderapport </v>
      </c>
      <c r="AB9">
        <f>Skjema!I22</f>
        <v>34</v>
      </c>
    </row>
    <row r="10" spans="1:28" ht="14.25" customHeight="1">
      <c r="A10">
        <v>1</v>
      </c>
      <c r="B10">
        <v>0</v>
      </c>
      <c r="C10">
        <f>Skjema!$H$2</f>
        <v>2021</v>
      </c>
      <c r="D10" t="e">
        <f>Skjema!#REF!</f>
        <v>#REF!</v>
      </c>
      <c r="E10">
        <f>Skjema!E23</f>
        <v>1425</v>
      </c>
      <c r="F10">
        <f>Skjema!F23</f>
        <v>1000</v>
      </c>
      <c r="G10">
        <f>Skjema!G23</f>
        <v>1204699</v>
      </c>
      <c r="N10" s="52">
        <f>Skjema!H23</f>
        <v>-116310</v>
      </c>
      <c r="AA10" t="str">
        <f>Skjema!$D$6</f>
        <v xml:space="preserve">BJ 2.perioderapport </v>
      </c>
      <c r="AB10">
        <f>Skjema!I23</f>
        <v>34</v>
      </c>
    </row>
    <row r="11" spans="1:28" ht="14.25" customHeight="1">
      <c r="A11">
        <v>1</v>
      </c>
      <c r="B11">
        <v>0</v>
      </c>
      <c r="C11">
        <f>Skjema!$H$2</f>
        <v>2021</v>
      </c>
      <c r="D11" t="e">
        <f>Skjema!#REF!</f>
        <v>#REF!</v>
      </c>
      <c r="E11">
        <f>Skjema!E24</f>
        <v>1425</v>
      </c>
      <c r="F11">
        <f>Skjema!F24</f>
        <v>1000</v>
      </c>
      <c r="G11">
        <f>Skjema!G24</f>
        <v>1204799</v>
      </c>
      <c r="N11" s="52">
        <f>Skjema!H24</f>
        <v>-500000</v>
      </c>
      <c r="AA11" t="str">
        <f>Skjema!$D$6</f>
        <v xml:space="preserve">BJ 2.perioderapport </v>
      </c>
      <c r="AB11">
        <f>Skjema!I24</f>
        <v>34</v>
      </c>
    </row>
    <row r="12" spans="1:28" ht="14.25" customHeight="1">
      <c r="A12">
        <v>1</v>
      </c>
      <c r="B12">
        <v>0</v>
      </c>
      <c r="C12">
        <f>Skjema!$H$2</f>
        <v>2021</v>
      </c>
      <c r="D12" t="e">
        <f>Skjema!#REF!</f>
        <v>#REF!</v>
      </c>
      <c r="E12">
        <f>Skjema!E25</f>
        <v>1425</v>
      </c>
      <c r="F12">
        <f>Skjema!F25</f>
        <v>1229</v>
      </c>
      <c r="G12">
        <f>Skjema!G25</f>
        <v>1205199</v>
      </c>
      <c r="N12" s="52">
        <f>Skjema!H25</f>
        <v>-192659</v>
      </c>
      <c r="AA12" t="str">
        <f>Skjema!$D$6</f>
        <v xml:space="preserve">BJ 2.perioderapport </v>
      </c>
      <c r="AB12">
        <f>Skjema!I25</f>
        <v>34</v>
      </c>
    </row>
    <row r="13" spans="1:28" ht="14.25" customHeight="1">
      <c r="A13">
        <v>1</v>
      </c>
      <c r="B13">
        <v>0</v>
      </c>
      <c r="C13">
        <f>Skjema!$H$2</f>
        <v>2021</v>
      </c>
      <c r="D13" t="e">
        <f>Skjema!#REF!</f>
        <v>#REF!</v>
      </c>
      <c r="E13">
        <f>Skjema!E26</f>
        <v>1450</v>
      </c>
      <c r="F13">
        <f>Skjema!F26</f>
        <v>1229</v>
      </c>
      <c r="G13">
        <f>Skjema!G26</f>
        <v>1205501</v>
      </c>
      <c r="N13" s="52">
        <f>Skjema!H26</f>
        <v>-1000000</v>
      </c>
      <c r="AA13" t="str">
        <f>Skjema!$D$6</f>
        <v xml:space="preserve">BJ 2.perioderapport </v>
      </c>
      <c r="AB13">
        <f>Skjema!I26</f>
        <v>34</v>
      </c>
    </row>
    <row r="14" spans="1:28" ht="14.25" customHeight="1">
      <c r="A14">
        <v>1</v>
      </c>
      <c r="B14">
        <v>0</v>
      </c>
      <c r="C14">
        <f>Skjema!$H$2</f>
        <v>2021</v>
      </c>
      <c r="D14" t="e">
        <f>Skjema!#REF!</f>
        <v>#REF!</v>
      </c>
      <c r="E14">
        <f>Skjema!E27</f>
        <v>5040</v>
      </c>
      <c r="F14">
        <f>Skjema!F27</f>
        <v>2311</v>
      </c>
      <c r="G14">
        <f>Skjema!G27</f>
        <v>1500401</v>
      </c>
      <c r="N14" s="52">
        <f>Skjema!H27</f>
        <v>-72525</v>
      </c>
      <c r="AA14" t="str">
        <f>Skjema!$D$6</f>
        <v xml:space="preserve">BJ 2.perioderapport </v>
      </c>
      <c r="AB14">
        <f>Skjema!I27</f>
        <v>34</v>
      </c>
    </row>
    <row r="15" spans="1:28" ht="14.25" customHeight="1">
      <c r="A15">
        <v>1</v>
      </c>
      <c r="B15">
        <v>0</v>
      </c>
      <c r="C15">
        <f>Skjema!$H$2</f>
        <v>2021</v>
      </c>
      <c r="D15" t="e">
        <f>Skjema!#REF!</f>
        <v>#REF!</v>
      </c>
      <c r="E15">
        <f>Skjema!E28</f>
        <v>5020</v>
      </c>
      <c r="F15">
        <f>Skjema!F28</f>
        <v>3700</v>
      </c>
      <c r="G15">
        <f>Skjema!G28</f>
        <v>1500501</v>
      </c>
      <c r="N15" s="52">
        <f>Skjema!H28</f>
        <v>19157</v>
      </c>
      <c r="AA15" t="str">
        <f>Skjema!$D$6</f>
        <v xml:space="preserve">BJ 2.perioderapport </v>
      </c>
      <c r="AB15">
        <f>Skjema!I28</f>
        <v>34</v>
      </c>
    </row>
    <row r="16" spans="1:28" ht="14.25" customHeight="1">
      <c r="A16">
        <v>1</v>
      </c>
      <c r="B16">
        <v>0</v>
      </c>
      <c r="C16">
        <f>Skjema!$H$2</f>
        <v>2021</v>
      </c>
      <c r="D16" t="e">
        <f>Skjema!#REF!</f>
        <v>#REF!</v>
      </c>
      <c r="E16">
        <f>Skjema!E29</f>
        <v>1140</v>
      </c>
      <c r="F16">
        <f>Skjema!F29</f>
        <v>2222</v>
      </c>
      <c r="G16">
        <f>Skjema!G29</f>
        <v>3338001</v>
      </c>
      <c r="N16" s="52">
        <f>Skjema!H29</f>
        <v>3825</v>
      </c>
      <c r="AA16" t="str">
        <f>Skjema!$D$6</f>
        <v xml:space="preserve">BJ 2.perioderapport </v>
      </c>
      <c r="AB16">
        <f>Skjema!I29</f>
        <v>34</v>
      </c>
    </row>
    <row r="17" spans="1:28" ht="14.25" customHeight="1">
      <c r="A17">
        <v>1</v>
      </c>
      <c r="B17">
        <v>0</v>
      </c>
      <c r="C17">
        <f>Skjema!$H$2</f>
        <v>2021</v>
      </c>
      <c r="D17" t="e">
        <f>Skjema!#REF!</f>
        <v>#REF!</v>
      </c>
      <c r="E17">
        <f>Skjema!E30</f>
        <v>1100</v>
      </c>
      <c r="F17">
        <f>Skjema!F30</f>
        <v>2222</v>
      </c>
      <c r="G17">
        <f>Skjema!G30</f>
        <v>3338201</v>
      </c>
      <c r="N17" s="52">
        <f>Skjema!H30</f>
        <v>2000</v>
      </c>
      <c r="AA17" t="str">
        <f>Skjema!$D$6</f>
        <v xml:space="preserve">BJ 2.perioderapport </v>
      </c>
      <c r="AB17">
        <f>Skjema!I30</f>
        <v>34</v>
      </c>
    </row>
    <row r="18" spans="1:28" ht="14.25" customHeight="1">
      <c r="A18">
        <v>1</v>
      </c>
      <c r="B18">
        <v>0</v>
      </c>
      <c r="C18">
        <f>Skjema!$H$2</f>
        <v>2021</v>
      </c>
      <c r="D18" t="e">
        <f>Skjema!#REF!</f>
        <v>#REF!</v>
      </c>
      <c r="E18">
        <f>Skjema!E31</f>
        <v>104300</v>
      </c>
      <c r="F18">
        <f>Skjema!F31</f>
        <v>1300</v>
      </c>
      <c r="G18">
        <f>Skjema!G31</f>
        <v>4007152</v>
      </c>
      <c r="N18" s="52">
        <f>Skjema!H31</f>
        <v>-6923625</v>
      </c>
      <c r="AA18" t="str">
        <f>Skjema!$D$6</f>
        <v xml:space="preserve">BJ 2.perioderapport </v>
      </c>
      <c r="AB18">
        <f>Skjema!I31</f>
        <v>34</v>
      </c>
    </row>
    <row r="19" spans="1:28" ht="14.25" customHeight="1">
      <c r="A19">
        <v>1</v>
      </c>
      <c r="B19">
        <v>0</v>
      </c>
      <c r="C19">
        <f>Skjema!$H$2</f>
        <v>2021</v>
      </c>
      <c r="D19" t="e">
        <f>Skjema!#REF!</f>
        <v>#REF!</v>
      </c>
      <c r="E19">
        <f>Skjema!E32</f>
        <v>1099</v>
      </c>
      <c r="F19">
        <f>Skjema!F32</f>
        <v>3151</v>
      </c>
      <c r="G19">
        <f>Skjema!G32</f>
        <v>4007152</v>
      </c>
      <c r="N19" s="52">
        <f>Skjema!H32</f>
        <v>60500</v>
      </c>
      <c r="AA19" t="str">
        <f>Skjema!$D$6</f>
        <v xml:space="preserve">BJ 2.perioderapport </v>
      </c>
      <c r="AB19">
        <f>Skjema!I32</f>
        <v>34</v>
      </c>
    </row>
    <row r="20" spans="1:28" ht="14.25" customHeight="1">
      <c r="A20">
        <v>1</v>
      </c>
      <c r="B20">
        <v>0</v>
      </c>
      <c r="C20">
        <f>Skjema!$H$2</f>
        <v>2021</v>
      </c>
      <c r="D20" t="e">
        <f>Skjema!#REF!</f>
        <v>#REF!</v>
      </c>
      <c r="E20">
        <f>Skjema!E33</f>
        <v>1099</v>
      </c>
      <c r="F20">
        <f>Skjema!F33</f>
        <v>3151</v>
      </c>
      <c r="G20">
        <f>Skjema!G33</f>
        <v>4007299</v>
      </c>
      <c r="N20" s="52">
        <f>Skjema!H33</f>
        <v>-9300000</v>
      </c>
      <c r="AA20" t="str">
        <f>Skjema!$D$6</f>
        <v xml:space="preserve">BJ 2.perioderapport </v>
      </c>
      <c r="AB20">
        <f>Skjema!I33</f>
        <v>34</v>
      </c>
    </row>
    <row r="21" spans="1:28" ht="14.25" customHeight="1">
      <c r="A21">
        <v>1</v>
      </c>
      <c r="B21">
        <v>0</v>
      </c>
      <c r="C21">
        <f>Skjema!$H$2</f>
        <v>2021</v>
      </c>
      <c r="D21" t="e">
        <f>Skjema!#REF!</f>
        <v>#REF!</v>
      </c>
      <c r="E21">
        <f>Skjema!E34</f>
        <v>1099</v>
      </c>
      <c r="F21">
        <f>Skjema!F34</f>
        <v>3151</v>
      </c>
      <c r="G21">
        <f>Skjema!G34</f>
        <v>4007499</v>
      </c>
      <c r="N21" s="52">
        <f>Skjema!H34</f>
        <v>1</v>
      </c>
      <c r="AA21" t="str">
        <f>Skjema!$D$6</f>
        <v xml:space="preserve">BJ 2.perioderapport </v>
      </c>
      <c r="AB21">
        <f>Skjema!I34</f>
        <v>34</v>
      </c>
    </row>
    <row r="22" spans="1:28" ht="14.25" customHeight="1">
      <c r="A22">
        <v>1</v>
      </c>
      <c r="B22">
        <v>0</v>
      </c>
      <c r="C22">
        <f>Skjema!$H$2</f>
        <v>2021</v>
      </c>
      <c r="D22" t="e">
        <f>Skjema!#REF!</f>
        <v>#REF!</v>
      </c>
      <c r="E22">
        <f>Skjema!E35</f>
        <v>1100</v>
      </c>
      <c r="F22">
        <f>Skjema!F35</f>
        <v>2222</v>
      </c>
      <c r="G22">
        <f>Skjema!G35</f>
        <v>4240099</v>
      </c>
      <c r="N22" s="52">
        <f>Skjema!H35</f>
        <v>-67317</v>
      </c>
      <c r="AA22" t="str">
        <f>Skjema!$D$6</f>
        <v xml:space="preserve">BJ 2.perioderapport </v>
      </c>
      <c r="AB22">
        <f>Skjema!I35</f>
        <v>34</v>
      </c>
    </row>
    <row r="23" spans="1:28" ht="14.25" customHeight="1">
      <c r="A23">
        <v>1</v>
      </c>
      <c r="B23">
        <v>0</v>
      </c>
      <c r="C23">
        <f>Skjema!$H$2</f>
        <v>2021</v>
      </c>
      <c r="D23" t="e">
        <f>Skjema!#REF!</f>
        <v>#REF!</v>
      </c>
      <c r="E23">
        <f>Skjema!E36</f>
        <v>1100</v>
      </c>
      <c r="F23">
        <f>Skjema!F36</f>
        <v>2222</v>
      </c>
      <c r="G23">
        <f>Skjema!G36</f>
        <v>4240199</v>
      </c>
      <c r="N23" s="52">
        <f>Skjema!H36</f>
        <v>-3446976</v>
      </c>
      <c r="AA23" t="str">
        <f>Skjema!$D$6</f>
        <v xml:space="preserve">BJ 2.perioderapport </v>
      </c>
      <c r="AB23">
        <f>Skjema!I36</f>
        <v>34</v>
      </c>
    </row>
    <row r="24" spans="1:28" ht="14.25" customHeight="1">
      <c r="A24">
        <v>1</v>
      </c>
      <c r="B24">
        <v>0</v>
      </c>
      <c r="C24">
        <f>Skjema!$H$2</f>
        <v>2021</v>
      </c>
      <c r="D24" t="e">
        <f>Skjema!#REF!</f>
        <v>#REF!</v>
      </c>
      <c r="E24">
        <f>Skjema!E37</f>
        <v>1110</v>
      </c>
      <c r="F24">
        <f>Skjema!F37</f>
        <v>2212</v>
      </c>
      <c r="G24">
        <f>Skjema!G37</f>
        <v>4354199</v>
      </c>
      <c r="N24" s="52">
        <f>Skjema!H37</f>
        <v>-450065</v>
      </c>
      <c r="AA24" t="str">
        <f>Skjema!$D$6</f>
        <v xml:space="preserve">BJ 2.perioderapport </v>
      </c>
      <c r="AB24">
        <f>Skjema!I37</f>
        <v>34</v>
      </c>
    </row>
    <row r="25" spans="1:28" ht="14.25" customHeight="1">
      <c r="A25">
        <v>1</v>
      </c>
      <c r="B25">
        <v>0</v>
      </c>
      <c r="C25">
        <f>Skjema!$H$2</f>
        <v>2021</v>
      </c>
      <c r="D25" t="e">
        <f>Skjema!#REF!</f>
        <v>#REF!</v>
      </c>
      <c r="E25">
        <f>Skjema!E38</f>
        <v>104200</v>
      </c>
      <c r="F25">
        <f>Skjema!F38</f>
        <v>3858</v>
      </c>
      <c r="G25">
        <f>Skjema!G38</f>
        <v>5461401</v>
      </c>
      <c r="N25" s="52">
        <f>Skjema!H38</f>
        <v>1650</v>
      </c>
      <c r="AA25" t="str">
        <f>Skjema!$D$6</f>
        <v xml:space="preserve">BJ 2.perioderapport </v>
      </c>
      <c r="AB25">
        <f>Skjema!I38</f>
        <v>34</v>
      </c>
    </row>
    <row r="26" spans="1:28" ht="14.25" customHeight="1">
      <c r="A26">
        <v>1</v>
      </c>
      <c r="B26">
        <v>0</v>
      </c>
      <c r="C26">
        <f>Skjema!$H$2</f>
        <v>2021</v>
      </c>
      <c r="D26" t="e">
        <f>Skjema!#REF!</f>
        <v>#REF!</v>
      </c>
      <c r="E26">
        <f>Skjema!E39</f>
        <v>104200</v>
      </c>
      <c r="F26">
        <f>Skjema!F39</f>
        <v>3858</v>
      </c>
      <c r="G26">
        <f>Skjema!G39</f>
        <v>5610199</v>
      </c>
      <c r="N26" s="52">
        <f>Skjema!H39</f>
        <v>-1073243</v>
      </c>
      <c r="AA26" t="str">
        <f>Skjema!$D$6</f>
        <v xml:space="preserve">BJ 2.perioderapport </v>
      </c>
      <c r="AB26">
        <f>Skjema!I39</f>
        <v>34</v>
      </c>
    </row>
    <row r="27" spans="1:28" ht="14.25" customHeight="1">
      <c r="A27">
        <v>1</v>
      </c>
      <c r="B27">
        <v>0</v>
      </c>
      <c r="C27">
        <f>Skjema!$H$2</f>
        <v>2021</v>
      </c>
      <c r="D27" t="e">
        <f>Skjema!#REF!</f>
        <v>#REF!</v>
      </c>
      <c r="E27">
        <f>Skjema!E40</f>
        <v>104200</v>
      </c>
      <c r="F27">
        <f>Skjema!F40</f>
        <v>3860</v>
      </c>
      <c r="G27">
        <f>Skjema!G40</f>
        <v>5610201</v>
      </c>
      <c r="N27" s="52">
        <f>Skjema!H40</f>
        <v>12389</v>
      </c>
      <c r="AA27" t="str">
        <f>Skjema!$D$6</f>
        <v xml:space="preserve">BJ 2.perioderapport </v>
      </c>
      <c r="AB27">
        <f>Skjema!I40</f>
        <v>34</v>
      </c>
    </row>
    <row r="28" spans="1:28" ht="14.25" customHeight="1">
      <c r="A28">
        <v>1</v>
      </c>
      <c r="B28">
        <v>0</v>
      </c>
      <c r="C28">
        <f>Skjema!$H$2</f>
        <v>2021</v>
      </c>
      <c r="D28" t="e">
        <f>Skjema!#REF!</f>
        <v>#REF!</v>
      </c>
      <c r="E28">
        <f>Skjema!E41</f>
        <v>104200</v>
      </c>
      <c r="F28">
        <f>Skjema!F41</f>
        <v>3860</v>
      </c>
      <c r="G28">
        <f>Skjema!G41</f>
        <v>5610399</v>
      </c>
      <c r="N28" s="52">
        <f>Skjema!H41</f>
        <v>117483</v>
      </c>
      <c r="AA28" t="str">
        <f>Skjema!$D$6</f>
        <v xml:space="preserve">BJ 2.perioderapport </v>
      </c>
      <c r="AB28">
        <f>Skjema!I41</f>
        <v>34</v>
      </c>
    </row>
    <row r="29" spans="1:28" ht="14.25" customHeight="1">
      <c r="A29">
        <v>1</v>
      </c>
      <c r="B29">
        <v>0</v>
      </c>
      <c r="C29">
        <f>Skjema!$H$2</f>
        <v>2021</v>
      </c>
      <c r="D29" t="e">
        <f>Skjema!#REF!</f>
        <v>#REF!</v>
      </c>
      <c r="E29">
        <f>Skjema!E42</f>
        <v>104200</v>
      </c>
      <c r="F29">
        <f>Skjema!F42</f>
        <v>3860</v>
      </c>
      <c r="G29">
        <f>Skjema!G42</f>
        <v>5610401</v>
      </c>
      <c r="N29" s="52">
        <f>Skjema!H42</f>
        <v>122345</v>
      </c>
      <c r="AA29" t="str">
        <f>Skjema!$D$6</f>
        <v xml:space="preserve">BJ 2.perioderapport </v>
      </c>
      <c r="AB29">
        <f>Skjema!I42</f>
        <v>34</v>
      </c>
    </row>
    <row r="30" spans="1:28" ht="14.25" customHeight="1">
      <c r="A30">
        <v>1</v>
      </c>
      <c r="B30">
        <v>0</v>
      </c>
      <c r="C30">
        <f>Skjema!$H$2</f>
        <v>2021</v>
      </c>
      <c r="D30" t="e">
        <f>Skjema!#REF!</f>
        <v>#REF!</v>
      </c>
      <c r="E30">
        <f>Skjema!E43</f>
        <v>104200</v>
      </c>
      <c r="F30">
        <f>Skjema!F43</f>
        <v>3858</v>
      </c>
      <c r="G30">
        <f>Skjema!G43</f>
        <v>5610501</v>
      </c>
      <c r="N30" s="52">
        <f>Skjema!H43</f>
        <v>-6000000</v>
      </c>
      <c r="AA30" t="str">
        <f>Skjema!$D$6</f>
        <v xml:space="preserve">BJ 2.perioderapport </v>
      </c>
      <c r="AB30">
        <f>Skjema!I43</f>
        <v>34</v>
      </c>
    </row>
    <row r="31" spans="1:28" ht="14.25" customHeight="1">
      <c r="A31">
        <v>1</v>
      </c>
      <c r="B31">
        <v>0</v>
      </c>
      <c r="C31">
        <f>Skjema!$H$2</f>
        <v>2021</v>
      </c>
      <c r="D31" t="e">
        <f>Skjema!#REF!</f>
        <v>#REF!</v>
      </c>
      <c r="E31">
        <f>Skjema!E44</f>
        <v>104200</v>
      </c>
      <c r="F31">
        <f>Skjema!F44</f>
        <v>3858</v>
      </c>
      <c r="G31">
        <f>Skjema!G44</f>
        <v>5610601</v>
      </c>
      <c r="N31" s="52">
        <f>Skjema!H44</f>
        <v>-73727</v>
      </c>
      <c r="AA31" t="str">
        <f>Skjema!$D$6</f>
        <v xml:space="preserve">BJ 2.perioderapport </v>
      </c>
      <c r="AB31">
        <f>Skjema!I44</f>
        <v>34</v>
      </c>
    </row>
    <row r="32" spans="1:28" ht="14.25" customHeight="1">
      <c r="A32">
        <v>1</v>
      </c>
      <c r="B32">
        <v>0</v>
      </c>
      <c r="C32">
        <f>Skjema!$H$2</f>
        <v>2021</v>
      </c>
      <c r="D32" t="e">
        <f>Skjema!#REF!</f>
        <v>#REF!</v>
      </c>
      <c r="E32">
        <f>Skjema!E45</f>
        <v>104200</v>
      </c>
      <c r="F32">
        <f>Skjema!F45</f>
        <v>3852</v>
      </c>
      <c r="G32">
        <f>Skjema!G45</f>
        <v>5610701</v>
      </c>
      <c r="N32" s="52">
        <f>Skjema!H45</f>
        <v>73727</v>
      </c>
      <c r="AA32" t="str">
        <f>Skjema!$D$6</f>
        <v xml:space="preserve">BJ 2.perioderapport </v>
      </c>
      <c r="AB32">
        <f>Skjema!I45</f>
        <v>34</v>
      </c>
    </row>
    <row r="33" spans="1:28" ht="14.25" customHeight="1">
      <c r="A33">
        <v>1</v>
      </c>
      <c r="B33">
        <v>0</v>
      </c>
      <c r="C33">
        <f>Skjema!$H$2</f>
        <v>2021</v>
      </c>
      <c r="D33" t="e">
        <f>Skjema!#REF!</f>
        <v>#REF!</v>
      </c>
      <c r="E33">
        <f>Skjema!E46</f>
        <v>104200</v>
      </c>
      <c r="F33">
        <f>Skjema!F46</f>
        <v>3852</v>
      </c>
      <c r="G33">
        <f>Skjema!G46</f>
        <v>5610801</v>
      </c>
      <c r="N33" s="52">
        <f>Skjema!H46</f>
        <v>-1000000</v>
      </c>
      <c r="AA33" t="str">
        <f>Skjema!$D$6</f>
        <v xml:space="preserve">BJ 2.perioderapport </v>
      </c>
      <c r="AB33">
        <f>Skjema!I46</f>
        <v>34</v>
      </c>
    </row>
    <row r="34" spans="1:28" ht="14.25" customHeight="1">
      <c r="A34">
        <v>1</v>
      </c>
      <c r="B34">
        <v>0</v>
      </c>
      <c r="C34">
        <f>Skjema!$H$2</f>
        <v>2021</v>
      </c>
      <c r="D34" t="e">
        <f>Skjema!#REF!</f>
        <v>#REF!</v>
      </c>
      <c r="E34">
        <f>Skjema!E47</f>
        <v>104200</v>
      </c>
      <c r="F34">
        <f>Skjema!F47</f>
        <v>2650</v>
      </c>
      <c r="G34">
        <f>Skjema!G47</f>
        <v>5620799</v>
      </c>
      <c r="N34" s="52">
        <f>Skjema!H47</f>
        <v>-9500000</v>
      </c>
      <c r="AA34" t="str">
        <f>Skjema!$D$6</f>
        <v xml:space="preserve">BJ 2.perioderapport </v>
      </c>
      <c r="AB34">
        <f>Skjema!I47</f>
        <v>34</v>
      </c>
    </row>
    <row r="35" spans="1:28" ht="14.25" customHeight="1">
      <c r="A35">
        <v>1</v>
      </c>
      <c r="B35">
        <v>0</v>
      </c>
      <c r="C35">
        <f>Skjema!$H$2</f>
        <v>2021</v>
      </c>
      <c r="D35" t="e">
        <f>Skjema!#REF!</f>
        <v>#REF!</v>
      </c>
      <c r="E35">
        <f>Skjema!E48</f>
        <v>104200</v>
      </c>
      <c r="F35">
        <f>Skjema!F48</f>
        <v>2650</v>
      </c>
      <c r="G35">
        <f>Skjema!G48</f>
        <v>5620801</v>
      </c>
      <c r="N35" s="52">
        <f>Skjema!H48</f>
        <v>-4400000</v>
      </c>
      <c r="AA35" t="str">
        <f>Skjema!$D$6</f>
        <v xml:space="preserve">BJ 2.perioderapport </v>
      </c>
      <c r="AB35">
        <f>Skjema!I48</f>
        <v>34</v>
      </c>
    </row>
    <row r="36" spans="1:28" ht="14.25" customHeight="1">
      <c r="A36">
        <v>1</v>
      </c>
      <c r="B36">
        <v>0</v>
      </c>
      <c r="C36">
        <f>Skjema!$H$2</f>
        <v>2021</v>
      </c>
      <c r="D36" t="e">
        <f>Skjema!#REF!</f>
        <v>#REF!</v>
      </c>
      <c r="E36">
        <f>Skjema!E49</f>
        <v>104200</v>
      </c>
      <c r="F36">
        <f>Skjema!F49</f>
        <v>2650</v>
      </c>
      <c r="G36">
        <f>Skjema!G49</f>
        <v>5620901</v>
      </c>
      <c r="N36" s="52">
        <f>Skjema!H49</f>
        <v>-6800000</v>
      </c>
      <c r="AA36" t="str">
        <f>Skjema!$D$6</f>
        <v xml:space="preserve">BJ 2.perioderapport </v>
      </c>
      <c r="AB36">
        <f>Skjema!I49</f>
        <v>34</v>
      </c>
    </row>
    <row r="37" spans="1:28" ht="14.25" customHeight="1">
      <c r="A37">
        <v>1</v>
      </c>
      <c r="B37">
        <v>0</v>
      </c>
      <c r="C37">
        <f>Skjema!$H$2</f>
        <v>2021</v>
      </c>
      <c r="D37" t="e">
        <f>Skjema!#REF!</f>
        <v>#REF!</v>
      </c>
      <c r="E37">
        <f>Skjema!E50</f>
        <v>104200</v>
      </c>
      <c r="F37">
        <f>Skjema!F50</f>
        <v>2653</v>
      </c>
      <c r="G37">
        <f>Skjema!G50</f>
        <v>5621101</v>
      </c>
      <c r="N37" s="52">
        <f>Skjema!H50</f>
        <v>-800000</v>
      </c>
      <c r="AA37" t="str">
        <f>Skjema!$D$6</f>
        <v xml:space="preserve">BJ 2.perioderapport </v>
      </c>
      <c r="AB37">
        <f>Skjema!I50</f>
        <v>34</v>
      </c>
    </row>
    <row r="38" spans="1:28" ht="14.25" customHeight="1">
      <c r="A38">
        <v>1</v>
      </c>
      <c r="B38">
        <v>0</v>
      </c>
      <c r="C38">
        <f>Skjema!$H$2</f>
        <v>2021</v>
      </c>
      <c r="D38" t="e">
        <f>Skjema!#REF!</f>
        <v>#REF!</v>
      </c>
      <c r="E38">
        <f>Skjema!E51</f>
        <v>104300</v>
      </c>
      <c r="F38">
        <f>Skjema!F51</f>
        <v>2611</v>
      </c>
      <c r="G38">
        <f>Skjema!G51</f>
        <v>5621501</v>
      </c>
      <c r="N38" s="52">
        <f>Skjema!H51</f>
        <v>1000000</v>
      </c>
      <c r="AA38" t="str">
        <f>Skjema!$D$6</f>
        <v xml:space="preserve">BJ 2.perioderapport </v>
      </c>
      <c r="AB38">
        <f>Skjema!I51</f>
        <v>34</v>
      </c>
    </row>
    <row r="39" spans="1:28" ht="14.25" customHeight="1">
      <c r="A39">
        <v>1</v>
      </c>
      <c r="B39">
        <v>0</v>
      </c>
      <c r="C39">
        <f>Skjema!$H$2</f>
        <v>2021</v>
      </c>
      <c r="D39" t="e">
        <f>Skjema!#REF!</f>
        <v>#REF!</v>
      </c>
      <c r="E39">
        <f>Skjema!E52</f>
        <v>104200</v>
      </c>
      <c r="F39">
        <f>Skjema!F52</f>
        <v>2611</v>
      </c>
      <c r="G39">
        <f>Skjema!G52</f>
        <v>5621701</v>
      </c>
      <c r="N39" s="52">
        <f>Skjema!H52</f>
        <v>-1250000</v>
      </c>
      <c r="AA39" t="str">
        <f>Skjema!$D$6</f>
        <v xml:space="preserve">BJ 2.perioderapport </v>
      </c>
      <c r="AB39">
        <f>Skjema!I52</f>
        <v>34</v>
      </c>
    </row>
    <row r="40" spans="1:28" ht="14.25" customHeight="1">
      <c r="A40">
        <v>1</v>
      </c>
      <c r="B40">
        <v>0</v>
      </c>
      <c r="C40">
        <f>Skjema!$H$2</f>
        <v>2021</v>
      </c>
      <c r="D40" t="e">
        <f>Skjema!#REF!</f>
        <v>#REF!</v>
      </c>
      <c r="E40">
        <f>Skjema!E53</f>
        <v>104200</v>
      </c>
      <c r="F40">
        <f>Skjema!F53</f>
        <v>2611</v>
      </c>
      <c r="G40">
        <f>Skjema!G53</f>
        <v>5621901</v>
      </c>
      <c r="N40" s="52">
        <f>Skjema!H53</f>
        <v>1250000</v>
      </c>
      <c r="AA40" t="str">
        <f>Skjema!$D$6</f>
        <v xml:space="preserve">BJ 2.perioderapport </v>
      </c>
      <c r="AB40">
        <f>Skjema!I53</f>
        <v>34</v>
      </c>
    </row>
    <row r="41" spans="1:28" ht="14.25" customHeight="1">
      <c r="A41">
        <v>1</v>
      </c>
      <c r="B41">
        <v>0</v>
      </c>
      <c r="C41">
        <f>Skjema!$H$2</f>
        <v>2021</v>
      </c>
      <c r="D41" t="e">
        <f>Skjema!#REF!</f>
        <v>#REF!</v>
      </c>
      <c r="E41">
        <f>Skjema!E54</f>
        <v>104200</v>
      </c>
      <c r="F41">
        <f>Skjema!F54</f>
        <v>2653</v>
      </c>
      <c r="G41">
        <f>Skjema!G54</f>
        <v>5622401</v>
      </c>
      <c r="N41" s="52">
        <f>Skjema!H54</f>
        <v>-282434</v>
      </c>
      <c r="AA41" t="str">
        <f>Skjema!$D$6</f>
        <v xml:space="preserve">BJ 2.perioderapport </v>
      </c>
      <c r="AB41">
        <f>Skjema!I54</f>
        <v>34</v>
      </c>
    </row>
    <row r="42" spans="1:28" ht="14.25" customHeight="1">
      <c r="A42">
        <v>1</v>
      </c>
      <c r="B42">
        <v>0</v>
      </c>
      <c r="C42">
        <f>Skjema!$H$2</f>
        <v>2021</v>
      </c>
      <c r="D42" t="e">
        <f>Skjema!#REF!</f>
        <v>#REF!</v>
      </c>
      <c r="E42">
        <f>Skjema!E55</f>
        <v>104200</v>
      </c>
      <c r="F42">
        <f>Skjema!F55</f>
        <v>2611</v>
      </c>
      <c r="G42">
        <f>Skjema!G55</f>
        <v>5622501</v>
      </c>
      <c r="N42" s="52">
        <f>Skjema!H55</f>
        <v>-1000000</v>
      </c>
      <c r="AA42" t="str">
        <f>Skjema!$D$6</f>
        <v xml:space="preserve">BJ 2.perioderapport </v>
      </c>
      <c r="AB42">
        <f>Skjema!I55</f>
        <v>34</v>
      </c>
    </row>
    <row r="43" spans="1:28" ht="14.25" customHeight="1">
      <c r="A43">
        <v>1</v>
      </c>
      <c r="B43">
        <v>0</v>
      </c>
      <c r="C43">
        <f>Skjema!$H$2</f>
        <v>2021</v>
      </c>
      <c r="D43" t="e">
        <f>Skjema!#REF!</f>
        <v>#REF!</v>
      </c>
      <c r="E43">
        <f>Skjema!E56</f>
        <v>104200</v>
      </c>
      <c r="F43">
        <f>Skjema!F56</f>
        <v>2611</v>
      </c>
      <c r="G43">
        <f>Skjema!G56</f>
        <v>5622699</v>
      </c>
      <c r="N43" s="52">
        <f>Skjema!H56</f>
        <v>-500000</v>
      </c>
      <c r="AA43" t="str">
        <f>Skjema!$D$6</f>
        <v xml:space="preserve">BJ 2.perioderapport </v>
      </c>
      <c r="AB43">
        <f>Skjema!I56</f>
        <v>34</v>
      </c>
    </row>
    <row r="44" spans="1:28" ht="14.25" customHeight="1">
      <c r="A44">
        <v>1</v>
      </c>
      <c r="B44">
        <v>0</v>
      </c>
      <c r="C44">
        <f>Skjema!$H$2</f>
        <v>2021</v>
      </c>
      <c r="D44" t="e">
        <f>Skjema!#REF!</f>
        <v>#REF!</v>
      </c>
      <c r="E44">
        <f>Skjema!E57</f>
        <v>104200</v>
      </c>
      <c r="F44">
        <f>Skjema!F57</f>
        <v>2533</v>
      </c>
      <c r="G44">
        <f>Skjema!G57</f>
        <v>5623001</v>
      </c>
      <c r="N44" s="52">
        <f>Skjema!H57</f>
        <v>-121365</v>
      </c>
      <c r="AA44" t="str">
        <f>Skjema!$D$6</f>
        <v xml:space="preserve">BJ 2.perioderapport </v>
      </c>
      <c r="AB44">
        <f>Skjema!I57</f>
        <v>34</v>
      </c>
    </row>
    <row r="45" spans="1:28" ht="14.25" customHeight="1">
      <c r="A45">
        <v>1</v>
      </c>
      <c r="B45">
        <v>0</v>
      </c>
      <c r="C45">
        <f>Skjema!$H$2</f>
        <v>2021</v>
      </c>
      <c r="D45" t="e">
        <f>Skjema!#REF!</f>
        <v>#REF!</v>
      </c>
      <c r="E45">
        <f>Skjema!E58</f>
        <v>1120</v>
      </c>
      <c r="F45">
        <f>Skjema!F58</f>
        <v>2611</v>
      </c>
      <c r="G45">
        <f>Skjema!G58</f>
        <v>5623401</v>
      </c>
      <c r="N45" s="52">
        <f>Skjema!H58</f>
        <v>-3539682</v>
      </c>
      <c r="AA45" t="str">
        <f>Skjema!$D$6</f>
        <v xml:space="preserve">BJ 2.perioderapport </v>
      </c>
      <c r="AB45">
        <f>Skjema!I58</f>
        <v>34</v>
      </c>
    </row>
    <row r="46" spans="1:28" ht="14.25" customHeight="1">
      <c r="A46">
        <v>1</v>
      </c>
      <c r="B46">
        <v>0</v>
      </c>
      <c r="C46">
        <f>Skjema!$H$2</f>
        <v>2021</v>
      </c>
      <c r="D46" t="e">
        <f>Skjema!#REF!</f>
        <v>#REF!</v>
      </c>
      <c r="E46">
        <f>Skjema!E59</f>
        <v>104200</v>
      </c>
      <c r="F46">
        <f>Skjema!F59</f>
        <v>2222</v>
      </c>
      <c r="G46">
        <f>Skjema!G59</f>
        <v>5630501</v>
      </c>
      <c r="N46" s="52">
        <f>Skjema!H59</f>
        <v>-2871674</v>
      </c>
      <c r="AA46" t="str">
        <f>Skjema!$D$6</f>
        <v xml:space="preserve">BJ 2.perioderapport </v>
      </c>
      <c r="AB46">
        <f>Skjema!I59</f>
        <v>34</v>
      </c>
    </row>
    <row r="47" spans="1:28" ht="14.25" customHeight="1">
      <c r="A47">
        <v>1</v>
      </c>
      <c r="B47">
        <v>0</v>
      </c>
      <c r="C47">
        <f>Skjema!$H$2</f>
        <v>2021</v>
      </c>
      <c r="D47" t="e">
        <f>Skjema!#REF!</f>
        <v>#REF!</v>
      </c>
      <c r="E47">
        <f>Skjema!E60</f>
        <v>104200</v>
      </c>
      <c r="F47">
        <f>Skjema!F60</f>
        <v>2222</v>
      </c>
      <c r="G47">
        <f>Skjema!G60</f>
        <v>5630701</v>
      </c>
      <c r="N47" s="52">
        <f>Skjema!H60</f>
        <v>-3423751</v>
      </c>
      <c r="AA47" t="str">
        <f>Skjema!$D$6</f>
        <v xml:space="preserve">BJ 2.perioderapport </v>
      </c>
      <c r="AB47">
        <f>Skjema!I60</f>
        <v>34</v>
      </c>
    </row>
    <row r="48" spans="1:28" ht="14.25" customHeight="1">
      <c r="A48">
        <v>1</v>
      </c>
      <c r="B48">
        <v>0</v>
      </c>
      <c r="C48">
        <f>Skjema!$H$2</f>
        <v>2021</v>
      </c>
      <c r="D48" t="e">
        <f>Skjema!#REF!</f>
        <v>#REF!</v>
      </c>
      <c r="E48">
        <f>Skjema!E61</f>
        <v>104200</v>
      </c>
      <c r="F48">
        <f>Skjema!F61</f>
        <v>2222</v>
      </c>
      <c r="G48">
        <f>Skjema!G61</f>
        <v>5630801</v>
      </c>
      <c r="N48" s="52">
        <f>Skjema!H61</f>
        <v>-1500000</v>
      </c>
      <c r="AA48" t="str">
        <f>Skjema!$D$6</f>
        <v xml:space="preserve">BJ 2.perioderapport </v>
      </c>
      <c r="AB48">
        <f>Skjema!I61</f>
        <v>34</v>
      </c>
    </row>
    <row r="49" spans="1:28" ht="14.25" customHeight="1">
      <c r="A49">
        <v>1</v>
      </c>
      <c r="B49">
        <v>0</v>
      </c>
      <c r="C49">
        <f>Skjema!$H$2</f>
        <v>2021</v>
      </c>
      <c r="D49" t="e">
        <f>Skjema!#REF!</f>
        <v>#REF!</v>
      </c>
      <c r="E49">
        <f>Skjema!E62</f>
        <v>104200</v>
      </c>
      <c r="F49">
        <f>Skjema!F62</f>
        <v>2222</v>
      </c>
      <c r="G49">
        <f>Skjema!G62</f>
        <v>5631799</v>
      </c>
      <c r="N49" s="52">
        <f>Skjema!H62</f>
        <v>-928326</v>
      </c>
      <c r="AA49" t="str">
        <f>Skjema!$D$6</f>
        <v xml:space="preserve">BJ 2.perioderapport </v>
      </c>
      <c r="AB49">
        <f>Skjema!I62</f>
        <v>34</v>
      </c>
    </row>
    <row r="50" spans="1:28" ht="14.25" customHeight="1">
      <c r="A50">
        <v>1</v>
      </c>
      <c r="B50">
        <v>0</v>
      </c>
      <c r="C50">
        <f>Skjema!$H$2</f>
        <v>2021</v>
      </c>
      <c r="D50" t="e">
        <f>Skjema!#REF!</f>
        <v>#REF!</v>
      </c>
      <c r="E50">
        <f>Skjema!E63</f>
        <v>104200</v>
      </c>
      <c r="F50">
        <f>Skjema!F63</f>
        <v>2222</v>
      </c>
      <c r="G50">
        <f>Skjema!G63</f>
        <v>5631901</v>
      </c>
      <c r="N50" s="52">
        <f>Skjema!H63</f>
        <v>39305</v>
      </c>
      <c r="AA50" t="str">
        <f>Skjema!$D$6</f>
        <v xml:space="preserve">BJ 2.perioderapport </v>
      </c>
      <c r="AB50">
        <f>Skjema!I63</f>
        <v>34</v>
      </c>
    </row>
    <row r="51" spans="1:28">
      <c r="A51">
        <v>1</v>
      </c>
      <c r="B51">
        <v>0</v>
      </c>
      <c r="C51">
        <f>Skjema!$H$2</f>
        <v>2021</v>
      </c>
      <c r="D51" t="e">
        <f>Skjema!#REF!</f>
        <v>#REF!</v>
      </c>
      <c r="E51">
        <f>Skjema!E64</f>
        <v>104200</v>
      </c>
      <c r="F51">
        <f>Skjema!F64</f>
        <v>2321</v>
      </c>
      <c r="G51">
        <f>Skjema!G64</f>
        <v>5640301</v>
      </c>
      <c r="N51" s="52">
        <f>Skjema!H64</f>
        <v>-11000000</v>
      </c>
      <c r="AA51" t="str">
        <f>Skjema!$D$6</f>
        <v xml:space="preserve">BJ 2.perioderapport </v>
      </c>
      <c r="AB51">
        <f>Skjema!I64</f>
        <v>34</v>
      </c>
    </row>
    <row r="52" spans="1:28">
      <c r="A52">
        <v>1</v>
      </c>
      <c r="B52">
        <v>0</v>
      </c>
      <c r="C52">
        <f>Skjema!$H$2</f>
        <v>2021</v>
      </c>
      <c r="D52" t="e">
        <f>Skjema!#REF!</f>
        <v>#REF!</v>
      </c>
      <c r="E52">
        <f>Skjema!E65</f>
        <v>104200</v>
      </c>
      <c r="F52">
        <f>Skjema!F65</f>
        <v>2212</v>
      </c>
      <c r="G52">
        <f>Skjema!G65</f>
        <v>5640401</v>
      </c>
      <c r="N52" s="52">
        <f>Skjema!H65</f>
        <v>-400000</v>
      </c>
      <c r="AA52" t="str">
        <f>Skjema!$D$6</f>
        <v xml:space="preserve">BJ 2.perioderapport </v>
      </c>
      <c r="AB52">
        <f>Skjema!I65</f>
        <v>34</v>
      </c>
    </row>
    <row r="53" spans="1:28">
      <c r="A53">
        <v>1</v>
      </c>
      <c r="B53">
        <v>0</v>
      </c>
      <c r="C53">
        <f>Skjema!$H$2</f>
        <v>2021</v>
      </c>
      <c r="D53" t="e">
        <f>Skjema!#REF!</f>
        <v>#REF!</v>
      </c>
      <c r="E53">
        <f>Skjema!E66</f>
        <v>104200</v>
      </c>
      <c r="F53">
        <f>Skjema!F66</f>
        <v>1300</v>
      </c>
      <c r="G53">
        <f>Skjema!G66</f>
        <v>5650199</v>
      </c>
      <c r="N53" s="52">
        <f>Skjema!H66</f>
        <v>29697</v>
      </c>
      <c r="AA53" t="str">
        <f>Skjema!$D$6</f>
        <v xml:space="preserve">BJ 2.perioderapport </v>
      </c>
      <c r="AB53">
        <f>Skjema!I66</f>
        <v>34</v>
      </c>
    </row>
    <row r="54" spans="1:28">
      <c r="A54">
        <v>1</v>
      </c>
      <c r="B54">
        <v>0</v>
      </c>
      <c r="C54">
        <f>Skjema!$H$2</f>
        <v>2021</v>
      </c>
      <c r="D54" t="e">
        <f>Skjema!#REF!</f>
        <v>#REF!</v>
      </c>
      <c r="E54">
        <f>Skjema!E67</f>
        <v>104200</v>
      </c>
      <c r="F54">
        <f>Skjema!F67</f>
        <v>3860</v>
      </c>
      <c r="G54">
        <f>Skjema!G67</f>
        <v>5651099</v>
      </c>
      <c r="N54" s="52">
        <f>Skjema!H67</f>
        <v>821026</v>
      </c>
      <c r="AA54" t="str">
        <f>Skjema!$D$6</f>
        <v xml:space="preserve">BJ 2.perioderapport </v>
      </c>
      <c r="AB54">
        <f>Skjema!I67</f>
        <v>34</v>
      </c>
    </row>
    <row r="55" spans="1:28">
      <c r="A55">
        <v>1</v>
      </c>
      <c r="B55">
        <v>0</v>
      </c>
      <c r="C55">
        <f>Skjema!$H$2</f>
        <v>2021</v>
      </c>
      <c r="D55" t="e">
        <f>Skjema!#REF!</f>
        <v>#REF!</v>
      </c>
      <c r="E55">
        <f>Skjema!E68</f>
        <v>104200</v>
      </c>
      <c r="F55">
        <f>Skjema!F68</f>
        <v>1300</v>
      </c>
      <c r="G55">
        <f>Skjema!G68</f>
        <v>5652001</v>
      </c>
      <c r="N55" s="52">
        <f>Skjema!H68</f>
        <v>-2233493</v>
      </c>
      <c r="AA55" t="str">
        <f>Skjema!$D$6</f>
        <v xml:space="preserve">BJ 2.perioderapport </v>
      </c>
      <c r="AB55">
        <f>Skjema!I68</f>
        <v>34</v>
      </c>
    </row>
    <row r="56" spans="1:28">
      <c r="E56">
        <f>Skjema!E69</f>
        <v>104200</v>
      </c>
      <c r="F56">
        <f>Skjema!F69</f>
        <v>3811</v>
      </c>
      <c r="G56">
        <f>Skjema!G69</f>
        <v>5660401</v>
      </c>
      <c r="N56" s="52">
        <f>Skjema!H69</f>
        <v>-2000000</v>
      </c>
      <c r="AA56" t="str">
        <f>Skjema!$D$6</f>
        <v xml:space="preserve">BJ 2.perioderapport </v>
      </c>
      <c r="AB56">
        <f>Skjema!I69</f>
        <v>34</v>
      </c>
    </row>
    <row r="57" spans="1:28">
      <c r="E57">
        <f>Skjema!E70</f>
        <v>104200</v>
      </c>
      <c r="F57">
        <f>Skjema!F70</f>
        <v>3811</v>
      </c>
      <c r="G57">
        <f>Skjema!G70</f>
        <v>5660501</v>
      </c>
      <c r="N57" s="52">
        <f>Skjema!H70</f>
        <v>-4000000</v>
      </c>
      <c r="AA57" t="str">
        <f>Skjema!$D$6</f>
        <v xml:space="preserve">BJ 2.perioderapport </v>
      </c>
      <c r="AB57">
        <f>Skjema!I70</f>
        <v>34</v>
      </c>
    </row>
    <row r="58" spans="1:28">
      <c r="E58">
        <f>Skjema!E71</f>
        <v>104200</v>
      </c>
      <c r="F58">
        <f>Skjema!F71</f>
        <v>1300</v>
      </c>
      <c r="G58">
        <f>Skjema!G71</f>
        <v>5660601</v>
      </c>
      <c r="N58" s="52">
        <f>Skjema!H71</f>
        <v>-2850000</v>
      </c>
      <c r="AA58" t="str">
        <f>Skjema!$D$6</f>
        <v xml:space="preserve">BJ 2.perioderapport </v>
      </c>
      <c r="AB58">
        <f>Skjema!I71</f>
        <v>34</v>
      </c>
    </row>
    <row r="59" spans="1:28">
      <c r="E59">
        <f>Skjema!E72</f>
        <v>104300</v>
      </c>
      <c r="F59">
        <f>Skjema!F72</f>
        <v>1300</v>
      </c>
      <c r="G59">
        <f>Skjema!G72</f>
        <v>5661201</v>
      </c>
      <c r="N59" s="52">
        <f>Skjema!H72</f>
        <v>9775145</v>
      </c>
      <c r="AA59" t="str">
        <f>Skjema!$D$6</f>
        <v xml:space="preserve">BJ 2.perioderapport </v>
      </c>
      <c r="AB59">
        <f>Skjema!I72</f>
        <v>34</v>
      </c>
    </row>
    <row r="60" spans="1:28">
      <c r="E60">
        <f>Skjema!E73</f>
        <v>104300</v>
      </c>
      <c r="F60">
        <f>Skjema!F73</f>
        <v>3900</v>
      </c>
      <c r="G60">
        <f>Skjema!G73</f>
        <v>5661202</v>
      </c>
      <c r="N60" s="52">
        <f>Skjema!H73</f>
        <v>4249778</v>
      </c>
      <c r="AA60" t="str">
        <f>Skjema!$D$6</f>
        <v xml:space="preserve">BJ 2.perioderapport </v>
      </c>
      <c r="AB60">
        <f>Skjema!I73</f>
        <v>34</v>
      </c>
    </row>
    <row r="61" spans="1:28">
      <c r="E61">
        <f>Skjema!E74</f>
        <v>1140</v>
      </c>
      <c r="F61">
        <f>Skjema!F74</f>
        <v>3332</v>
      </c>
      <c r="G61">
        <f>Skjema!G74</f>
        <v>6000301</v>
      </c>
      <c r="N61" s="52">
        <f>Skjema!H74</f>
        <v>-13860</v>
      </c>
      <c r="AA61" t="str">
        <f>Skjema!$D$6</f>
        <v xml:space="preserve">BJ 2.perioderapport </v>
      </c>
      <c r="AB61">
        <f>Skjema!I74</f>
        <v>34</v>
      </c>
    </row>
    <row r="62" spans="1:28">
      <c r="E62">
        <f>Skjema!E75</f>
        <v>4318</v>
      </c>
      <c r="F62">
        <f>Skjema!F75</f>
        <v>3332</v>
      </c>
      <c r="G62">
        <f>Skjema!G75</f>
        <v>6010180</v>
      </c>
      <c r="N62" s="52">
        <f>Skjema!H75</f>
        <v>394000</v>
      </c>
      <c r="AA62" t="str">
        <f>Skjema!$D$6</f>
        <v xml:space="preserve">BJ 2.perioderapport </v>
      </c>
      <c r="AB62">
        <f>Skjema!I75</f>
        <v>34</v>
      </c>
    </row>
    <row r="63" spans="1:28">
      <c r="E63">
        <f>Skjema!E76</f>
        <v>9000</v>
      </c>
      <c r="F63">
        <f>Skjema!F76</f>
        <v>3332</v>
      </c>
      <c r="G63">
        <f>Skjema!G76</f>
        <v>9000199</v>
      </c>
      <c r="N63" s="52">
        <f>Skjema!H76</f>
        <v>-394000</v>
      </c>
      <c r="AA63" t="str">
        <f>Skjema!$D$6</f>
        <v xml:space="preserve">BJ 2.perioderapport </v>
      </c>
      <c r="AB63">
        <f>Skjema!I76</f>
        <v>34</v>
      </c>
    </row>
    <row r="64" spans="1:28">
      <c r="E64">
        <f>Skjema!E77</f>
        <v>4208</v>
      </c>
      <c r="F64">
        <f>Skjema!F77</f>
        <v>3602</v>
      </c>
      <c r="G64">
        <f>Skjema!G77</f>
        <v>6202201</v>
      </c>
      <c r="N64" s="52">
        <f>Skjema!H77</f>
        <v>-792516</v>
      </c>
      <c r="AA64" t="str">
        <f>Skjema!$D$6</f>
        <v xml:space="preserve">BJ 2.perioderapport </v>
      </c>
      <c r="AB64">
        <f>Skjema!I77</f>
        <v>34</v>
      </c>
    </row>
    <row r="65" spans="5:28">
      <c r="E65">
        <f>Skjema!E78</f>
        <v>4303</v>
      </c>
      <c r="F65">
        <f>Skjema!F78</f>
        <v>3601</v>
      </c>
      <c r="G65">
        <f>Skjema!G78</f>
        <v>6202399</v>
      </c>
      <c r="N65" s="52">
        <f>Skjema!H78</f>
        <v>-1459000</v>
      </c>
      <c r="AA65" t="str">
        <f>Skjema!$D$6</f>
        <v xml:space="preserve">BJ 2.perioderapport </v>
      </c>
      <c r="AB65">
        <f>Skjema!I78</f>
        <v>34</v>
      </c>
    </row>
    <row r="66" spans="5:28">
      <c r="E66">
        <f>Skjema!E79</f>
        <v>1099</v>
      </c>
      <c r="F66">
        <f>Skjema!F79</f>
        <v>3151</v>
      </c>
      <c r="G66">
        <f>Skjema!G79</f>
        <v>6304699</v>
      </c>
      <c r="N66" s="52">
        <f>Skjema!H79</f>
        <v>13367445</v>
      </c>
      <c r="AA66" t="str">
        <f>Skjema!$D$6</f>
        <v xml:space="preserve">BJ 2.perioderapport </v>
      </c>
      <c r="AB66">
        <f>Skjema!I79</f>
        <v>34</v>
      </c>
    </row>
    <row r="67" spans="5:28">
      <c r="E67">
        <f>Skjema!E80</f>
        <v>4200</v>
      </c>
      <c r="F67">
        <f>Skjema!F80</f>
        <v>3151</v>
      </c>
      <c r="G67">
        <f>Skjema!G80</f>
        <v>6502799</v>
      </c>
      <c r="N67" s="52">
        <f>Skjema!H80</f>
        <v>-296335</v>
      </c>
      <c r="AA67" t="str">
        <f>Skjema!$D$6</f>
        <v xml:space="preserve">BJ 2.perioderapport </v>
      </c>
      <c r="AB67">
        <f>Skjema!I80</f>
        <v>34</v>
      </c>
    </row>
    <row r="68" spans="5:28">
      <c r="E68">
        <f>Skjema!E81</f>
        <v>4305</v>
      </c>
      <c r="F68">
        <f>Skjema!F81</f>
        <v>3340</v>
      </c>
      <c r="G68">
        <f>Skjema!G81</f>
        <v>6504099</v>
      </c>
      <c r="N68" s="52">
        <f>Skjema!H81</f>
        <v>-39530</v>
      </c>
      <c r="AA68" t="str">
        <f>Skjema!$D$6</f>
        <v xml:space="preserve">BJ 2.perioderapport </v>
      </c>
      <c r="AB68">
        <f>Skjema!I81</f>
        <v>34</v>
      </c>
    </row>
    <row r="69" spans="5:28">
      <c r="E69">
        <f>Skjema!E82</f>
        <v>4305</v>
      </c>
      <c r="F69">
        <f>Skjema!F82</f>
        <v>3340</v>
      </c>
      <c r="G69">
        <f>Skjema!G82</f>
        <v>6504699</v>
      </c>
      <c r="N69" s="52">
        <f>Skjema!H82</f>
        <v>-340747</v>
      </c>
      <c r="AA69" t="str">
        <f>Skjema!$D$6</f>
        <v xml:space="preserve">BJ 2.perioderapport </v>
      </c>
      <c r="AB69">
        <f>Skjema!I82</f>
        <v>34</v>
      </c>
    </row>
    <row r="70" spans="5:28">
      <c r="E70">
        <f>Skjema!E83</f>
        <v>4200</v>
      </c>
      <c r="F70">
        <f>Skjema!F83</f>
        <v>3151</v>
      </c>
      <c r="G70">
        <f>Skjema!G83</f>
        <v>6505117</v>
      </c>
      <c r="N70" s="52">
        <f>Skjema!H83</f>
        <v>-7500000</v>
      </c>
      <c r="AA70" t="str">
        <f>Skjema!$D$6</f>
        <v xml:space="preserve">BJ 2.perioderapport </v>
      </c>
      <c r="AB70">
        <f>Skjema!I83</f>
        <v>34</v>
      </c>
    </row>
    <row r="71" spans="5:28">
      <c r="E71">
        <f>Skjema!E84</f>
        <v>4200</v>
      </c>
      <c r="F71">
        <f>Skjema!F84</f>
        <v>3151</v>
      </c>
      <c r="G71">
        <f>Skjema!G84</f>
        <v>6505599</v>
      </c>
      <c r="N71" s="52">
        <f>Skjema!H84</f>
        <v>-2500000</v>
      </c>
      <c r="AA71" t="str">
        <f>Skjema!$D$6</f>
        <v xml:space="preserve">BJ 2.perioderapport </v>
      </c>
      <c r="AB71">
        <f>Skjema!I84</f>
        <v>34</v>
      </c>
    </row>
    <row r="72" spans="5:28">
      <c r="E72">
        <f>Skjema!E85</f>
        <v>1099</v>
      </c>
      <c r="F72">
        <f>Skjema!F85</f>
        <v>3151</v>
      </c>
      <c r="G72">
        <f>Skjema!G85</f>
        <v>6506599</v>
      </c>
      <c r="N72" s="52">
        <f>Skjema!H85</f>
        <v>-4838155</v>
      </c>
      <c r="AA72" t="str">
        <f>Skjema!$D$6</f>
        <v xml:space="preserve">BJ 2.perioderapport </v>
      </c>
      <c r="AB72">
        <f>Skjema!I85</f>
        <v>34</v>
      </c>
    </row>
    <row r="73" spans="5:28">
      <c r="E73">
        <f>Skjema!E86</f>
        <v>4305</v>
      </c>
      <c r="F73">
        <f>Skjema!F86</f>
        <v>3340</v>
      </c>
      <c r="G73">
        <f>Skjema!G86</f>
        <v>6508099</v>
      </c>
      <c r="N73" s="52">
        <f>Skjema!H86</f>
        <v>-1900403</v>
      </c>
      <c r="AA73" t="str">
        <f>Skjema!$D$6</f>
        <v xml:space="preserve">BJ 2.perioderapport </v>
      </c>
      <c r="AB73">
        <f>Skjema!I86</f>
        <v>34</v>
      </c>
    </row>
    <row r="74" spans="5:28">
      <c r="E74">
        <f>Skjema!E87</f>
        <v>4305</v>
      </c>
      <c r="F74">
        <f>Skjema!F87</f>
        <v>3340</v>
      </c>
      <c r="G74">
        <f>Skjema!G87</f>
        <v>6510999</v>
      </c>
      <c r="N74" s="52">
        <f>Skjema!H87</f>
        <v>-5400000</v>
      </c>
      <c r="AA74" t="str">
        <f>Skjema!$D$6</f>
        <v xml:space="preserve">BJ 2.perioderapport </v>
      </c>
      <c r="AB74">
        <f>Skjema!I87</f>
        <v>34</v>
      </c>
    </row>
    <row r="75" spans="5:28">
      <c r="E75">
        <f>Skjema!E88</f>
        <v>4302</v>
      </c>
      <c r="F75">
        <f>Skjema!F88</f>
        <v>3811</v>
      </c>
      <c r="G75">
        <f>Skjema!G88</f>
        <v>6805199</v>
      </c>
      <c r="N75" s="52">
        <f>Skjema!H88</f>
        <v>-1727000</v>
      </c>
      <c r="AA75" t="str">
        <f>Skjema!$D$6</f>
        <v xml:space="preserve">BJ 2.perioderapport </v>
      </c>
      <c r="AB75">
        <f>Skjema!I88</f>
        <v>34</v>
      </c>
    </row>
    <row r="76" spans="5:28">
      <c r="E76">
        <f>Skjema!E89</f>
        <v>4302</v>
      </c>
      <c r="F76">
        <f>Skjema!F89</f>
        <v>3811</v>
      </c>
      <c r="G76">
        <f>Skjema!G89</f>
        <v>6806899</v>
      </c>
      <c r="N76" s="52">
        <f>Skjema!H89</f>
        <v>300000</v>
      </c>
      <c r="AA76" t="str">
        <f>Skjema!$D$6</f>
        <v xml:space="preserve">BJ 2.perioderapport </v>
      </c>
      <c r="AB76">
        <f>Skjema!I89</f>
        <v>34</v>
      </c>
    </row>
    <row r="77" spans="5:28">
      <c r="E77">
        <f>Skjema!E90</f>
        <v>4300</v>
      </c>
      <c r="F77">
        <f>Skjema!F90</f>
        <v>3350</v>
      </c>
      <c r="G77">
        <f>Skjema!G90</f>
        <v>6806999</v>
      </c>
      <c r="N77" s="52">
        <f>Skjema!H90</f>
        <v>-58454</v>
      </c>
      <c r="AA77" t="str">
        <f>Skjema!$D$6</f>
        <v xml:space="preserve">BJ 2.perioderapport </v>
      </c>
      <c r="AB77">
        <f>Skjema!I90</f>
        <v>34</v>
      </c>
    </row>
    <row r="78" spans="5:28">
      <c r="E78">
        <f>Skjema!E91</f>
        <v>4302</v>
      </c>
      <c r="F78">
        <f>Skjema!F91</f>
        <v>3811</v>
      </c>
      <c r="G78">
        <f>Skjema!G91</f>
        <v>6807101</v>
      </c>
      <c r="N78" s="52">
        <f>Skjema!H91</f>
        <v>-300000</v>
      </c>
      <c r="AA78" t="str">
        <f>Skjema!$D$6</f>
        <v xml:space="preserve">BJ 2.perioderapport </v>
      </c>
      <c r="AB78">
        <f>Skjema!I91</f>
        <v>34</v>
      </c>
    </row>
    <row r="79" spans="5:28">
      <c r="E79">
        <f>Skjema!E92</f>
        <v>4304</v>
      </c>
      <c r="F79">
        <f>Skjema!F92</f>
        <v>3930</v>
      </c>
      <c r="G79">
        <f>Skjema!G92</f>
        <v>6861399</v>
      </c>
      <c r="N79" s="52">
        <f>Skjema!H92</f>
        <v>20087</v>
      </c>
      <c r="AA79" t="str">
        <f>Skjema!$D$6</f>
        <v xml:space="preserve">BJ 2.perioderapport </v>
      </c>
      <c r="AB79">
        <f>Skjema!I92</f>
        <v>34</v>
      </c>
    </row>
    <row r="80" spans="5:28">
      <c r="E80">
        <f>Skjema!E93</f>
        <v>1140</v>
      </c>
      <c r="F80">
        <f>Skjema!F93</f>
        <v>3811</v>
      </c>
      <c r="G80">
        <f>Skjema!G93</f>
        <v>6861599</v>
      </c>
      <c r="N80" s="52">
        <f>Skjema!H93</f>
        <v>-160516</v>
      </c>
      <c r="AA80" t="str">
        <f>Skjema!$D$6</f>
        <v xml:space="preserve">BJ 2.perioderapport </v>
      </c>
      <c r="AB80">
        <f>Skjema!I93</f>
        <v>34</v>
      </c>
    </row>
    <row r="81" spans="5:28">
      <c r="E81">
        <f>Skjema!E94</f>
        <v>4304</v>
      </c>
      <c r="F81">
        <f>Skjema!F94</f>
        <v>3930</v>
      </c>
      <c r="G81">
        <f>Skjema!G94</f>
        <v>6862202</v>
      </c>
      <c r="N81" s="52">
        <f>Skjema!H94</f>
        <v>-20087</v>
      </c>
      <c r="AA81" t="str">
        <f>Skjema!$D$6</f>
        <v xml:space="preserve">BJ 2.perioderapport </v>
      </c>
      <c r="AB81">
        <f>Skjema!I94</f>
        <v>34</v>
      </c>
    </row>
    <row r="82" spans="5:28">
      <c r="E82">
        <f>Skjema!E95</f>
        <v>4304</v>
      </c>
      <c r="F82">
        <f>Skjema!F95</f>
        <v>3930</v>
      </c>
      <c r="G82">
        <f>Skjema!G95</f>
        <v>6863399</v>
      </c>
      <c r="N82" s="52">
        <f>Skjema!H95</f>
        <v>-90086</v>
      </c>
      <c r="AA82" t="str">
        <f>Skjema!$D$6</f>
        <v xml:space="preserve">BJ 2.perioderapport </v>
      </c>
      <c r="AB82">
        <f>Skjema!I95</f>
        <v>34</v>
      </c>
    </row>
    <row r="83" spans="5:28">
      <c r="E83">
        <f>Skjema!E96</f>
        <v>4152</v>
      </c>
      <c r="F83">
        <f>Skjema!F96</f>
        <v>3332</v>
      </c>
      <c r="G83">
        <f>Skjema!G96</f>
        <v>6910002</v>
      </c>
      <c r="N83" s="52">
        <f>Skjema!H96</f>
        <v>-3027</v>
      </c>
      <c r="AA83" t="str">
        <f>Skjema!$D$6</f>
        <v xml:space="preserve">BJ 2.perioderapport </v>
      </c>
      <c r="AB83">
        <f>Skjema!I96</f>
        <v>34</v>
      </c>
    </row>
    <row r="84" spans="5:28">
      <c r="E84">
        <f>Skjema!E97</f>
        <v>4152</v>
      </c>
      <c r="F84">
        <f>Skjema!F97</f>
        <v>3530</v>
      </c>
      <c r="G84">
        <f>Skjema!G97</f>
        <v>7502950</v>
      </c>
      <c r="N84" s="52">
        <f>Skjema!H97</f>
        <v>-200000</v>
      </c>
      <c r="AA84" t="str">
        <f>Skjema!$D$6</f>
        <v xml:space="preserve">BJ 2.perioderapport </v>
      </c>
      <c r="AB84">
        <f>Skjema!I97</f>
        <v>34</v>
      </c>
    </row>
    <row r="85" spans="5:28">
      <c r="E85">
        <f>Skjema!E98</f>
        <v>4152</v>
      </c>
      <c r="F85">
        <f>Skjema!F98</f>
        <v>3151</v>
      </c>
      <c r="G85">
        <f>Skjema!G98</f>
        <v>7503961</v>
      </c>
      <c r="N85" s="52">
        <f>Skjema!H98</f>
        <v>-5189250</v>
      </c>
      <c r="AA85" t="str">
        <f>Skjema!$D$6</f>
        <v xml:space="preserve">BJ 2.perioderapport </v>
      </c>
      <c r="AB85">
        <f>Skjema!I98</f>
        <v>34</v>
      </c>
    </row>
    <row r="86" spans="5:28">
      <c r="E86">
        <f>Skjema!E99</f>
        <v>4203</v>
      </c>
      <c r="F86">
        <f>Skjema!F99</f>
        <v>3450</v>
      </c>
      <c r="G86">
        <f>Skjema!G99</f>
        <v>7504199</v>
      </c>
      <c r="N86" s="52">
        <f>Skjema!H99</f>
        <v>-8578940</v>
      </c>
      <c r="AA86" t="str">
        <f>Skjema!$D$6</f>
        <v xml:space="preserve">BJ 2.perioderapport </v>
      </c>
      <c r="AB86">
        <f>Skjema!I99</f>
        <v>34</v>
      </c>
    </row>
    <row r="87" spans="5:28">
      <c r="E87">
        <f>Skjema!E100</f>
        <v>4200</v>
      </c>
      <c r="F87">
        <f>Skjema!F100</f>
        <v>3332</v>
      </c>
      <c r="G87">
        <f>Skjema!G100</f>
        <v>7506201</v>
      </c>
      <c r="N87" s="52">
        <f>Skjema!H100</f>
        <v>-244000</v>
      </c>
      <c r="AA87" t="str">
        <f>Skjema!$D$6</f>
        <v xml:space="preserve">BJ 2.perioderapport </v>
      </c>
      <c r="AB87">
        <f>Skjema!I100</f>
        <v>34</v>
      </c>
    </row>
    <row r="88" spans="5:28">
      <c r="E88">
        <f>Skjema!E101</f>
        <v>4202</v>
      </c>
      <c r="F88">
        <f>Skjema!F101</f>
        <v>3530</v>
      </c>
      <c r="G88">
        <f>Skjema!G101</f>
        <v>7507799</v>
      </c>
      <c r="N88" s="52">
        <f>Skjema!H101</f>
        <v>-500000</v>
      </c>
      <c r="AA88" t="str">
        <f>Skjema!$D$6</f>
        <v xml:space="preserve">BJ 2.perioderapport </v>
      </c>
      <c r="AB88">
        <f>Skjema!I101</f>
        <v>34</v>
      </c>
    </row>
    <row r="89" spans="5:28">
      <c r="E89">
        <f>Skjema!E102</f>
        <v>4203</v>
      </c>
      <c r="F89">
        <f>Skjema!F102</f>
        <v>3450</v>
      </c>
      <c r="G89">
        <f>Skjema!G102</f>
        <v>7507899</v>
      </c>
      <c r="N89" s="52">
        <f>Skjema!H102</f>
        <v>-556336</v>
      </c>
      <c r="AA89" t="str">
        <f>Skjema!$D$6</f>
        <v xml:space="preserve">BJ 2.perioderapport </v>
      </c>
      <c r="AB89">
        <f>Skjema!I102</f>
        <v>34</v>
      </c>
    </row>
    <row r="90" spans="5:28">
      <c r="E90">
        <f>Skjema!E103</f>
        <v>4202</v>
      </c>
      <c r="F90">
        <f>Skjema!F103</f>
        <v>3530</v>
      </c>
      <c r="G90">
        <f>Skjema!G103</f>
        <v>7508599</v>
      </c>
      <c r="N90" s="52">
        <f>Skjema!H103</f>
        <v>-500000</v>
      </c>
      <c r="AA90" t="str">
        <f>Skjema!$D$6</f>
        <v xml:space="preserve">BJ 2.perioderapport </v>
      </c>
      <c r="AB90">
        <f>Skjema!I103</f>
        <v>34</v>
      </c>
    </row>
    <row r="91" spans="5:28">
      <c r="E91">
        <f>Skjema!E104</f>
        <v>4203</v>
      </c>
      <c r="F91">
        <f>Skjema!F104</f>
        <v>3530</v>
      </c>
      <c r="G91">
        <f>Skjema!G104</f>
        <v>7509502</v>
      </c>
      <c r="N91" s="52">
        <f>Skjema!H104</f>
        <v>-10000000</v>
      </c>
      <c r="AA91" t="str">
        <f>Skjema!$D$6</f>
        <v xml:space="preserve">BJ 2.perioderapport </v>
      </c>
      <c r="AB91">
        <f>Skjema!I104</f>
        <v>34</v>
      </c>
    </row>
    <row r="92" spans="5:28">
      <c r="E92">
        <f>Skjema!E105</f>
        <v>4302</v>
      </c>
      <c r="F92">
        <f>Skjema!F105</f>
        <v>3601</v>
      </c>
      <c r="G92">
        <f>Skjema!G105</f>
        <v>7509601</v>
      </c>
      <c r="N92" s="52">
        <f>Skjema!H105</f>
        <v>58454</v>
      </c>
      <c r="AA92" t="str">
        <f>Skjema!$D$6</f>
        <v xml:space="preserve">BJ 2.perioderapport </v>
      </c>
      <c r="AB92">
        <f>Skjema!I105</f>
        <v>34</v>
      </c>
    </row>
    <row r="93" spans="5:28">
      <c r="E93">
        <f>Skjema!E106</f>
        <v>4203</v>
      </c>
      <c r="F93">
        <f>Skjema!F106</f>
        <v>3530</v>
      </c>
      <c r="G93">
        <f>Skjema!G106</f>
        <v>7509999</v>
      </c>
      <c r="N93" s="52">
        <f>Skjema!H106</f>
        <v>-1500000</v>
      </c>
      <c r="AA93" t="str">
        <f>Skjema!$D$6</f>
        <v xml:space="preserve">BJ 2.perioderapport </v>
      </c>
      <c r="AB93">
        <f>Skjema!I106</f>
        <v>34</v>
      </c>
    </row>
    <row r="94" spans="5:28">
      <c r="E94">
        <f>Skjema!E107</f>
        <v>4200</v>
      </c>
      <c r="F94">
        <f>Skjema!F107</f>
        <v>3151</v>
      </c>
      <c r="G94">
        <f>Skjema!G107</f>
        <v>7580099</v>
      </c>
      <c r="N94" s="52">
        <f>Skjema!H107</f>
        <v>-14139088</v>
      </c>
      <c r="AA94" t="str">
        <f>Skjema!$D$6</f>
        <v xml:space="preserve">BJ 2.perioderapport </v>
      </c>
      <c r="AB94">
        <f>Skjema!I107</f>
        <v>34</v>
      </c>
    </row>
    <row r="95" spans="5:28">
      <c r="E95">
        <f>Skjema!E108</f>
        <v>4203</v>
      </c>
      <c r="F95">
        <f>Skjema!F108</f>
        <v>3151</v>
      </c>
      <c r="G95">
        <f>Skjema!G108</f>
        <v>7580050</v>
      </c>
      <c r="N95" s="52">
        <f>Skjema!H108</f>
        <v>-2000000</v>
      </c>
      <c r="AA95" t="str">
        <f>Skjema!$D$6</f>
        <v xml:space="preserve">BJ 2.perioderapport </v>
      </c>
      <c r="AB95">
        <f>Skjema!I108</f>
        <v>34</v>
      </c>
    </row>
    <row r="96" spans="5:28">
      <c r="E96">
        <f>Skjema!E109</f>
        <v>4200</v>
      </c>
      <c r="F96">
        <f>Skjema!F109</f>
        <v>3151</v>
      </c>
      <c r="G96">
        <f>Skjema!G109</f>
        <v>7602199</v>
      </c>
      <c r="N96" s="52">
        <f>Skjema!H109</f>
        <v>200000</v>
      </c>
      <c r="AA96" t="str">
        <f>Skjema!$D$6</f>
        <v xml:space="preserve">BJ 2.perioderapport </v>
      </c>
      <c r="AB96">
        <f>Skjema!I109</f>
        <v>34</v>
      </c>
    </row>
    <row r="97" spans="5:28">
      <c r="E97">
        <f>Skjema!E110</f>
        <v>4202</v>
      </c>
      <c r="F97">
        <f>Skjema!F110</f>
        <v>3450</v>
      </c>
      <c r="G97">
        <f>Skjema!G110</f>
        <v>7702125</v>
      </c>
      <c r="N97" s="52">
        <f>Skjema!H110</f>
        <v>-4434785</v>
      </c>
      <c r="AA97" t="str">
        <f>Skjema!$D$6</f>
        <v xml:space="preserve">BJ 2.perioderapport </v>
      </c>
      <c r="AB97">
        <f>Skjema!I110</f>
        <v>34</v>
      </c>
    </row>
    <row r="98" spans="5:28">
      <c r="E98">
        <f>Skjema!E111</f>
        <v>4203</v>
      </c>
      <c r="F98">
        <f>Skjema!F111</f>
        <v>3533</v>
      </c>
      <c r="G98">
        <f>Skjema!G111</f>
        <v>7702199</v>
      </c>
      <c r="N98" s="52">
        <f>Skjema!H111</f>
        <v>-8565215</v>
      </c>
      <c r="AA98" t="str">
        <f>Skjema!$D$6</f>
        <v xml:space="preserve">BJ 2.perioderapport </v>
      </c>
      <c r="AB98">
        <f>Skjema!I111</f>
        <v>34</v>
      </c>
    </row>
    <row r="99" spans="5:28">
      <c r="E99">
        <f>Skjema!E112</f>
        <v>4202</v>
      </c>
      <c r="F99">
        <f>Skjema!F112</f>
        <v>3530</v>
      </c>
      <c r="G99">
        <f>Skjema!G112</f>
        <v>7702399</v>
      </c>
      <c r="N99" s="52">
        <f>Skjema!H112</f>
        <v>13000000</v>
      </c>
      <c r="AA99" t="str">
        <f>Skjema!$D$6</f>
        <v xml:space="preserve">BJ 2.perioderapport </v>
      </c>
      <c r="AB99">
        <f>Skjema!I112</f>
        <v>34</v>
      </c>
    </row>
    <row r="100" spans="5:28">
      <c r="E100">
        <f>Skjema!E113</f>
        <v>4202</v>
      </c>
      <c r="F100">
        <f>Skjema!F113</f>
        <v>3530</v>
      </c>
      <c r="G100">
        <f>Skjema!G113</f>
        <v>7702401</v>
      </c>
      <c r="N100" s="52">
        <f>Skjema!H113</f>
        <v>-1700000</v>
      </c>
      <c r="AA100" t="str">
        <f>Skjema!$D$6</f>
        <v xml:space="preserve">BJ 2.perioderapport </v>
      </c>
      <c r="AB100">
        <f>Skjema!I113</f>
        <v>34</v>
      </c>
    </row>
    <row r="101" spans="5:28">
      <c r="E101">
        <f>Skjema!E114</f>
        <v>4204</v>
      </c>
      <c r="F101">
        <f>Skjema!F114</f>
        <v>3550</v>
      </c>
      <c r="G101">
        <f>Skjema!G114</f>
        <v>7806599</v>
      </c>
      <c r="N101" s="52">
        <f>Skjema!H114</f>
        <v>-1500000</v>
      </c>
      <c r="AA101" t="str">
        <f>Skjema!$D$6</f>
        <v xml:space="preserve">BJ 2.perioderapport </v>
      </c>
      <c r="AB101">
        <f>Skjema!I114</f>
        <v>34</v>
      </c>
    </row>
    <row r="102" spans="5:28">
      <c r="E102">
        <f>Skjema!E115</f>
        <v>4204</v>
      </c>
      <c r="F102">
        <f>Skjema!F115</f>
        <v>3550</v>
      </c>
      <c r="G102">
        <f>Skjema!G115</f>
        <v>7806950</v>
      </c>
      <c r="N102" s="52">
        <f>Skjema!H115</f>
        <v>-17250</v>
      </c>
      <c r="AA102" t="str">
        <f>Skjema!$D$6</f>
        <v xml:space="preserve">BJ 2.perioderapport </v>
      </c>
      <c r="AB102">
        <f>Skjema!I115</f>
        <v>34</v>
      </c>
    </row>
    <row r="103" spans="5:28">
      <c r="E103">
        <f>Skjema!E116</f>
        <v>4204</v>
      </c>
      <c r="F103">
        <f>Skjema!F116</f>
        <v>3550</v>
      </c>
      <c r="G103">
        <f>Skjema!G116</f>
        <v>7807799</v>
      </c>
      <c r="N103" s="52">
        <f>Skjema!H116</f>
        <v>-1600000</v>
      </c>
      <c r="AA103" t="str">
        <f>Skjema!$D$6</f>
        <v xml:space="preserve">BJ 2.perioderapport </v>
      </c>
      <c r="AB103">
        <f>Skjema!I116</f>
        <v>34</v>
      </c>
    </row>
    <row r="104" spans="5:28">
      <c r="E104">
        <f>Skjema!E117</f>
        <v>4200</v>
      </c>
      <c r="F104">
        <f>Skjema!F117</f>
        <v>3151</v>
      </c>
      <c r="G104">
        <f>Skjema!G117</f>
        <v>8100401</v>
      </c>
      <c r="N104" s="52">
        <f>Skjema!H117</f>
        <v>1348938</v>
      </c>
      <c r="AA104" t="str">
        <f>Skjema!$D$6</f>
        <v xml:space="preserve">BJ 2.perioderapport </v>
      </c>
      <c r="AB104">
        <f>Skjema!I117</f>
        <v>34</v>
      </c>
    </row>
    <row r="105" spans="5:28">
      <c r="E105">
        <f>Skjema!E118</f>
        <v>4305</v>
      </c>
      <c r="F105">
        <f>Skjema!F118</f>
        <v>3332</v>
      </c>
      <c r="G105">
        <f>Skjema!G118</f>
        <v>6804099</v>
      </c>
      <c r="N105" s="52">
        <f>Skjema!H118</f>
        <v>13860</v>
      </c>
      <c r="AA105" t="str">
        <f>Skjema!$D$6</f>
        <v xml:space="preserve">BJ 2.perioderapport </v>
      </c>
      <c r="AB105">
        <f>Skjema!I118</f>
        <v>34</v>
      </c>
    </row>
    <row r="106" spans="5:28">
      <c r="E106">
        <f>Skjema!E119</f>
        <v>4305</v>
      </c>
      <c r="F106">
        <f>Skjema!F119</f>
        <v>3340</v>
      </c>
      <c r="G106">
        <f>Skjema!G119</f>
        <v>6503828</v>
      </c>
      <c r="N106" s="52">
        <f>Skjema!H119</f>
        <v>39530</v>
      </c>
      <c r="AA106" t="str">
        <f>Skjema!$D$6</f>
        <v xml:space="preserve">BJ 2.perioderapport </v>
      </c>
      <c r="AB106">
        <f>Skjema!I119</f>
        <v>34</v>
      </c>
    </row>
    <row r="107" spans="5:28">
      <c r="E107">
        <f>Skjema!E120</f>
        <v>1099</v>
      </c>
      <c r="F107">
        <f>Skjema!F120</f>
        <v>1200</v>
      </c>
      <c r="G107">
        <f>Skjema!G120</f>
        <v>1205399</v>
      </c>
      <c r="N107" s="52">
        <f>Skjema!H120</f>
        <v>-400000</v>
      </c>
      <c r="AA107" t="str">
        <f>Skjema!$D$6</f>
        <v xml:space="preserve">BJ 2.perioderapport </v>
      </c>
      <c r="AB107">
        <f>Skjema!I120</f>
        <v>34</v>
      </c>
    </row>
    <row r="108" spans="5:28">
      <c r="E108">
        <f>Skjema!E121</f>
        <v>9000</v>
      </c>
      <c r="F108">
        <f>Skjema!F121</f>
        <v>3858</v>
      </c>
      <c r="G108">
        <f>Skjema!G121</f>
        <v>5611301</v>
      </c>
      <c r="N108" s="52">
        <f>Skjema!H121</f>
        <v>1900000</v>
      </c>
      <c r="AA108" t="str">
        <f>Skjema!$D$6</f>
        <v xml:space="preserve">BJ 2.perioderapport </v>
      </c>
      <c r="AB108">
        <f>Skjema!I121</f>
        <v>34</v>
      </c>
    </row>
    <row r="109" spans="5:28">
      <c r="E109">
        <f>Skjema!E122</f>
        <v>9000</v>
      </c>
      <c r="F109">
        <f>Skjema!F122</f>
        <v>8410</v>
      </c>
      <c r="G109">
        <f>Skjema!G122</f>
        <v>9000099</v>
      </c>
      <c r="N109" s="52">
        <f>Skjema!H122</f>
        <v>18197891.999999985</v>
      </c>
      <c r="AA109" t="str">
        <f>Skjema!$D$6</f>
        <v xml:space="preserve">BJ 2.perioderapport </v>
      </c>
      <c r="AB109">
        <f>Skjema!I122</f>
        <v>34</v>
      </c>
    </row>
    <row r="110" spans="5:28">
      <c r="E110">
        <f>Skjema!E123</f>
        <v>9000</v>
      </c>
      <c r="F110">
        <f>Skjema!F123</f>
        <v>8700</v>
      </c>
      <c r="G110">
        <f>Skjema!G123</f>
        <v>9000099</v>
      </c>
      <c r="N110" s="52">
        <f>Skjema!H123</f>
        <v>175606280</v>
      </c>
      <c r="AA110" t="str">
        <f>Skjema!$D$6</f>
        <v xml:space="preserve">BJ 2.perioderapport </v>
      </c>
      <c r="AB110">
        <f>Skjema!I123</f>
        <v>34</v>
      </c>
    </row>
    <row r="111" spans="5:28">
      <c r="E111">
        <f>Skjema!E124</f>
        <v>9000</v>
      </c>
      <c r="F111">
        <f>Skjema!F124</f>
        <v>8700</v>
      </c>
      <c r="G111">
        <f>Skjema!G124</f>
        <v>9000099</v>
      </c>
      <c r="N111" s="52">
        <f>Skjema!H124</f>
        <v>-54287000</v>
      </c>
      <c r="AA111" t="str">
        <f>Skjema!$D$6</f>
        <v xml:space="preserve">BJ 2.perioderapport </v>
      </c>
      <c r="AB111">
        <f>Skjema!I124</f>
        <v>34</v>
      </c>
    </row>
    <row r="112" spans="5:28">
      <c r="N112" s="52"/>
    </row>
  </sheetData>
  <phoneticPr fontId="0" type="noConversion"/>
  <printOptions gridLines="1"/>
  <pageMargins left="0.52" right="0.25" top="0.61" bottom="0.28000000000000003" header="0.5" footer="0.21"/>
  <pageSetup paperSize="9" scale="81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workbookViewId="0">
      <selection activeCell="D2" sqref="D2"/>
    </sheetView>
  </sheetViews>
  <sheetFormatPr baseColWidth="10" defaultRowHeight="12.75"/>
  <cols>
    <col min="2" max="2" width="70.28515625" bestFit="1" customWidth="1"/>
  </cols>
  <sheetData>
    <row r="1" spans="1:5">
      <c r="A1" t="s">
        <v>6</v>
      </c>
      <c r="B1" t="s">
        <v>153</v>
      </c>
      <c r="C1" t="s">
        <v>3</v>
      </c>
      <c r="D1" t="s">
        <v>4</v>
      </c>
      <c r="E1" t="s">
        <v>5</v>
      </c>
    </row>
    <row r="2" spans="1:5">
      <c r="A2" s="64">
        <v>1100799</v>
      </c>
      <c r="B2" t="s">
        <v>65</v>
      </c>
      <c r="C2">
        <v>3521</v>
      </c>
      <c r="D2">
        <v>9000</v>
      </c>
      <c r="E2">
        <v>2831</v>
      </c>
    </row>
    <row r="3" spans="1:5">
      <c r="A3" s="64">
        <v>1100799</v>
      </c>
      <c r="B3" t="s">
        <v>65</v>
      </c>
      <c r="C3">
        <v>3921</v>
      </c>
      <c r="D3">
        <v>9000</v>
      </c>
      <c r="E3">
        <v>2831</v>
      </c>
    </row>
    <row r="4" spans="1:5">
      <c r="A4" s="64">
        <v>1105199</v>
      </c>
      <c r="B4" t="s">
        <v>66</v>
      </c>
      <c r="C4">
        <v>3529</v>
      </c>
      <c r="D4">
        <v>1099</v>
      </c>
      <c r="E4">
        <v>1200</v>
      </c>
    </row>
    <row r="5" spans="1:5">
      <c r="A5" s="64">
        <v>1200943</v>
      </c>
      <c r="B5" t="s">
        <v>67</v>
      </c>
      <c r="C5">
        <v>3230</v>
      </c>
      <c r="D5">
        <v>1425</v>
      </c>
      <c r="E5">
        <v>1229</v>
      </c>
    </row>
    <row r="6" spans="1:5">
      <c r="A6" s="64">
        <v>1200999</v>
      </c>
      <c r="B6" t="s">
        <v>68</v>
      </c>
      <c r="C6">
        <v>3230</v>
      </c>
      <c r="D6">
        <v>1425</v>
      </c>
      <c r="E6">
        <v>1229</v>
      </c>
    </row>
    <row r="7" spans="1:5">
      <c r="A7" s="64">
        <v>1202199</v>
      </c>
      <c r="B7" t="s">
        <v>69</v>
      </c>
      <c r="C7">
        <v>3230</v>
      </c>
      <c r="D7">
        <v>1425</v>
      </c>
      <c r="E7">
        <v>1229</v>
      </c>
    </row>
    <row r="8" spans="1:5">
      <c r="A8" s="64">
        <v>1204699</v>
      </c>
      <c r="B8" t="s">
        <v>70</v>
      </c>
      <c r="C8">
        <v>3230</v>
      </c>
      <c r="D8">
        <v>1425</v>
      </c>
      <c r="E8">
        <v>1229</v>
      </c>
    </row>
    <row r="9" spans="1:5">
      <c r="A9" s="64">
        <v>1204799</v>
      </c>
      <c r="B9" t="s">
        <v>71</v>
      </c>
      <c r="C9">
        <v>3230</v>
      </c>
      <c r="D9">
        <v>1425</v>
      </c>
      <c r="E9">
        <v>1000</v>
      </c>
    </row>
    <row r="10" spans="1:5">
      <c r="A10" s="64">
        <v>1204899</v>
      </c>
      <c r="B10" t="s">
        <v>72</v>
      </c>
      <c r="C10">
        <v>3230</v>
      </c>
      <c r="D10">
        <v>1425</v>
      </c>
      <c r="E10">
        <v>1000</v>
      </c>
    </row>
    <row r="11" spans="1:5">
      <c r="A11" s="64">
        <v>2003599</v>
      </c>
      <c r="B11" t="s">
        <v>73</v>
      </c>
      <c r="C11">
        <v>3230</v>
      </c>
      <c r="D11">
        <v>1120</v>
      </c>
      <c r="E11">
        <v>2530</v>
      </c>
    </row>
    <row r="12" spans="1:5">
      <c r="A12" s="64">
        <v>2003599</v>
      </c>
      <c r="B12" t="s">
        <v>73</v>
      </c>
      <c r="C12">
        <v>3810</v>
      </c>
      <c r="D12">
        <v>1120</v>
      </c>
      <c r="E12">
        <v>2530</v>
      </c>
    </row>
    <row r="13" spans="1:5">
      <c r="A13" s="64">
        <v>4007104</v>
      </c>
      <c r="B13" t="s">
        <v>56</v>
      </c>
      <c r="C13">
        <v>3230</v>
      </c>
      <c r="D13">
        <v>1099</v>
      </c>
      <c r="E13">
        <v>1300</v>
      </c>
    </row>
    <row r="14" spans="1:5">
      <c r="A14" s="64">
        <v>4007151</v>
      </c>
      <c r="B14" t="s">
        <v>74</v>
      </c>
      <c r="C14">
        <v>3671</v>
      </c>
      <c r="D14">
        <v>1099</v>
      </c>
      <c r="E14">
        <v>1300</v>
      </c>
    </row>
    <row r="15" spans="1:5">
      <c r="A15" s="64">
        <v>4007299</v>
      </c>
      <c r="B15" t="s">
        <v>75</v>
      </c>
      <c r="C15">
        <v>3230</v>
      </c>
      <c r="D15">
        <v>1099</v>
      </c>
      <c r="E15">
        <v>3151</v>
      </c>
    </row>
    <row r="16" spans="1:5">
      <c r="A16" s="64">
        <v>4240099</v>
      </c>
      <c r="B16" t="s">
        <v>76</v>
      </c>
      <c r="C16">
        <v>3230</v>
      </c>
      <c r="D16">
        <v>1100</v>
      </c>
      <c r="E16">
        <v>2222</v>
      </c>
    </row>
    <row r="17" spans="1:5">
      <c r="A17" s="64">
        <v>4240199</v>
      </c>
      <c r="B17" t="s">
        <v>64</v>
      </c>
      <c r="C17">
        <v>3230</v>
      </c>
      <c r="D17">
        <v>1100</v>
      </c>
      <c r="E17">
        <v>2222</v>
      </c>
    </row>
    <row r="18" spans="1:5">
      <c r="A18" s="64">
        <v>4540401</v>
      </c>
      <c r="B18" t="s">
        <v>77</v>
      </c>
      <c r="C18">
        <v>3480</v>
      </c>
      <c r="D18">
        <v>5040</v>
      </c>
      <c r="E18">
        <v>3858</v>
      </c>
    </row>
    <row r="19" spans="1:5">
      <c r="A19" s="64">
        <v>4540799</v>
      </c>
      <c r="B19" t="s">
        <v>78</v>
      </c>
      <c r="C19">
        <v>3480</v>
      </c>
      <c r="D19">
        <v>5040</v>
      </c>
      <c r="E19">
        <v>3858</v>
      </c>
    </row>
    <row r="20" spans="1:5">
      <c r="A20" s="64">
        <v>4570799</v>
      </c>
      <c r="B20" t="s">
        <v>79</v>
      </c>
      <c r="C20">
        <v>3230</v>
      </c>
      <c r="D20">
        <v>5020</v>
      </c>
      <c r="E20">
        <v>3700</v>
      </c>
    </row>
    <row r="21" spans="1:5">
      <c r="A21" s="64">
        <v>4630101</v>
      </c>
      <c r="B21" t="s">
        <v>80</v>
      </c>
      <c r="C21">
        <v>3230</v>
      </c>
      <c r="D21">
        <v>5040</v>
      </c>
      <c r="E21">
        <v>3857</v>
      </c>
    </row>
    <row r="22" spans="1:5">
      <c r="A22" s="64">
        <v>6001199</v>
      </c>
      <c r="B22" t="s">
        <v>57</v>
      </c>
      <c r="C22">
        <v>3670</v>
      </c>
      <c r="D22">
        <v>1099</v>
      </c>
      <c r="E22">
        <v>3020</v>
      </c>
    </row>
    <row r="23" spans="1:5">
      <c r="A23" s="64">
        <v>6001499</v>
      </c>
      <c r="B23" t="s">
        <v>81</v>
      </c>
      <c r="C23">
        <v>3670</v>
      </c>
      <c r="D23">
        <v>1099</v>
      </c>
      <c r="E23">
        <v>3391</v>
      </c>
    </row>
    <row r="24" spans="1:5">
      <c r="A24" s="64">
        <v>6010199</v>
      </c>
      <c r="B24" t="s">
        <v>82</v>
      </c>
      <c r="C24">
        <v>3210</v>
      </c>
      <c r="D24">
        <v>4208</v>
      </c>
      <c r="E24">
        <v>3602</v>
      </c>
    </row>
    <row r="25" spans="1:5">
      <c r="A25" s="64">
        <v>6033201</v>
      </c>
      <c r="B25" t="s">
        <v>83</v>
      </c>
      <c r="C25">
        <v>3230</v>
      </c>
      <c r="D25">
        <v>4150</v>
      </c>
      <c r="E25">
        <v>3000</v>
      </c>
    </row>
    <row r="26" spans="1:5">
      <c r="A26" s="64">
        <v>6202201</v>
      </c>
      <c r="B26" t="s">
        <v>84</v>
      </c>
      <c r="C26">
        <v>3230</v>
      </c>
      <c r="D26">
        <v>4208</v>
      </c>
      <c r="E26">
        <v>3602</v>
      </c>
    </row>
    <row r="27" spans="1:5">
      <c r="A27" s="64">
        <v>6302099</v>
      </c>
      <c r="B27" t="s">
        <v>85</v>
      </c>
      <c r="C27">
        <v>3230</v>
      </c>
      <c r="D27">
        <v>4200</v>
      </c>
      <c r="E27">
        <v>3342</v>
      </c>
    </row>
    <row r="28" spans="1:5">
      <c r="A28" s="64">
        <v>6302130</v>
      </c>
      <c r="B28" t="s">
        <v>59</v>
      </c>
      <c r="C28">
        <v>3230</v>
      </c>
      <c r="D28">
        <v>4303</v>
      </c>
      <c r="E28">
        <v>3601</v>
      </c>
    </row>
    <row r="29" spans="1:5">
      <c r="A29" s="64">
        <v>6302199</v>
      </c>
      <c r="B29" t="s">
        <v>86</v>
      </c>
      <c r="C29">
        <v>3230</v>
      </c>
      <c r="D29">
        <v>4200</v>
      </c>
      <c r="E29">
        <v>3342</v>
      </c>
    </row>
    <row r="30" spans="1:5">
      <c r="A30" s="64">
        <v>6304299</v>
      </c>
      <c r="B30" t="s">
        <v>87</v>
      </c>
      <c r="C30">
        <v>3230</v>
      </c>
      <c r="D30">
        <v>4200</v>
      </c>
      <c r="E30">
        <v>3332</v>
      </c>
    </row>
    <row r="31" spans="1:5">
      <c r="A31" s="64">
        <v>6304699</v>
      </c>
      <c r="B31" t="s">
        <v>88</v>
      </c>
      <c r="C31">
        <v>3230</v>
      </c>
      <c r="D31">
        <v>1099</v>
      </c>
      <c r="E31">
        <v>3151</v>
      </c>
    </row>
    <row r="32" spans="1:5">
      <c r="A32" s="64">
        <v>6305003</v>
      </c>
      <c r="B32" t="s">
        <v>89</v>
      </c>
      <c r="C32">
        <v>3230</v>
      </c>
      <c r="D32">
        <v>4150</v>
      </c>
      <c r="E32">
        <v>3009</v>
      </c>
    </row>
    <row r="33" spans="1:5">
      <c r="A33" s="64">
        <v>6305008</v>
      </c>
      <c r="B33" t="s">
        <v>58</v>
      </c>
      <c r="C33">
        <v>3230</v>
      </c>
      <c r="D33">
        <v>4160</v>
      </c>
      <c r="E33">
        <v>3003</v>
      </c>
    </row>
    <row r="34" spans="1:5">
      <c r="A34" s="64">
        <v>6502799</v>
      </c>
      <c r="B34" t="s">
        <v>90</v>
      </c>
      <c r="C34">
        <v>3230</v>
      </c>
      <c r="D34">
        <v>4205</v>
      </c>
      <c r="E34">
        <v>3151</v>
      </c>
    </row>
    <row r="35" spans="1:5">
      <c r="A35" s="64">
        <v>6503399</v>
      </c>
      <c r="B35" t="s">
        <v>91</v>
      </c>
      <c r="C35">
        <v>3230</v>
      </c>
      <c r="D35">
        <v>4305</v>
      </c>
      <c r="E35">
        <v>3340</v>
      </c>
    </row>
    <row r="36" spans="1:5">
      <c r="A36" s="64">
        <v>6503799</v>
      </c>
      <c r="B36" t="s">
        <v>92</v>
      </c>
      <c r="C36">
        <v>3230</v>
      </c>
      <c r="D36">
        <v>4305</v>
      </c>
      <c r="E36">
        <v>3340</v>
      </c>
    </row>
    <row r="37" spans="1:5">
      <c r="A37" s="64">
        <v>6503899</v>
      </c>
      <c r="B37" t="s">
        <v>93</v>
      </c>
      <c r="C37">
        <v>3230</v>
      </c>
      <c r="D37">
        <v>4305</v>
      </c>
      <c r="E37">
        <v>3340</v>
      </c>
    </row>
    <row r="38" spans="1:5">
      <c r="A38" s="64">
        <v>6503999</v>
      </c>
      <c r="B38" t="s">
        <v>60</v>
      </c>
      <c r="C38">
        <v>3230</v>
      </c>
      <c r="D38">
        <v>4305</v>
      </c>
      <c r="E38">
        <v>3332</v>
      </c>
    </row>
    <row r="39" spans="1:5">
      <c r="A39" s="64">
        <v>6505117</v>
      </c>
      <c r="B39" t="s">
        <v>94</v>
      </c>
      <c r="C39">
        <v>3230</v>
      </c>
      <c r="D39">
        <v>4200</v>
      </c>
      <c r="E39">
        <v>3151</v>
      </c>
    </row>
    <row r="40" spans="1:5">
      <c r="A40" s="64">
        <v>6505499</v>
      </c>
      <c r="B40" t="s">
        <v>95</v>
      </c>
      <c r="C40">
        <v>3230</v>
      </c>
      <c r="D40">
        <v>4305</v>
      </c>
      <c r="E40">
        <v>3340</v>
      </c>
    </row>
    <row r="41" spans="1:5">
      <c r="A41" s="64">
        <v>6505599</v>
      </c>
      <c r="B41" t="s">
        <v>96</v>
      </c>
      <c r="C41">
        <v>3230</v>
      </c>
      <c r="D41">
        <v>4200</v>
      </c>
      <c r="E41">
        <v>3151</v>
      </c>
    </row>
    <row r="42" spans="1:5">
      <c r="A42" s="64">
        <v>6506199</v>
      </c>
      <c r="B42" t="s">
        <v>97</v>
      </c>
      <c r="C42">
        <v>3230</v>
      </c>
      <c r="D42">
        <v>4305</v>
      </c>
      <c r="E42">
        <v>3340</v>
      </c>
    </row>
    <row r="43" spans="1:5">
      <c r="A43" s="64">
        <v>6506599</v>
      </c>
      <c r="B43" t="s">
        <v>98</v>
      </c>
      <c r="C43">
        <v>3230</v>
      </c>
      <c r="D43">
        <v>1099</v>
      </c>
      <c r="E43">
        <v>3151</v>
      </c>
    </row>
    <row r="44" spans="1:5">
      <c r="A44" s="64">
        <v>6506999</v>
      </c>
      <c r="B44" t="s">
        <v>99</v>
      </c>
      <c r="C44">
        <v>3230</v>
      </c>
      <c r="D44">
        <v>4305</v>
      </c>
      <c r="E44">
        <v>3340</v>
      </c>
    </row>
    <row r="45" spans="1:5">
      <c r="A45" s="64">
        <v>6508099</v>
      </c>
      <c r="B45" t="s">
        <v>100</v>
      </c>
      <c r="C45">
        <v>3230</v>
      </c>
      <c r="D45">
        <v>4305</v>
      </c>
      <c r="E45">
        <v>3340</v>
      </c>
    </row>
    <row r="46" spans="1:5">
      <c r="A46" s="64">
        <v>6508399</v>
      </c>
      <c r="B46" t="s">
        <v>101</v>
      </c>
      <c r="C46">
        <v>3230</v>
      </c>
      <c r="D46">
        <v>4305</v>
      </c>
      <c r="E46">
        <v>3340</v>
      </c>
    </row>
    <row r="47" spans="1:5">
      <c r="A47" s="64">
        <v>6508499</v>
      </c>
      <c r="B47" t="s">
        <v>102</v>
      </c>
      <c r="C47">
        <v>3230</v>
      </c>
      <c r="D47">
        <v>4302</v>
      </c>
      <c r="E47">
        <v>3804</v>
      </c>
    </row>
    <row r="48" spans="1:5">
      <c r="A48" s="64">
        <v>6508599</v>
      </c>
      <c r="B48" t="s">
        <v>103</v>
      </c>
      <c r="C48">
        <v>3230</v>
      </c>
      <c r="D48">
        <v>4305</v>
      </c>
      <c r="E48">
        <v>3340</v>
      </c>
    </row>
    <row r="49" spans="1:5">
      <c r="A49" s="64">
        <v>6510801</v>
      </c>
      <c r="B49" t="s">
        <v>104</v>
      </c>
      <c r="C49">
        <v>3230</v>
      </c>
      <c r="D49">
        <v>4303</v>
      </c>
      <c r="E49">
        <v>3350</v>
      </c>
    </row>
    <row r="50" spans="1:5">
      <c r="A50" s="64">
        <v>6603399</v>
      </c>
      <c r="B50" t="s">
        <v>105</v>
      </c>
      <c r="C50">
        <v>3230</v>
      </c>
      <c r="D50">
        <v>1099</v>
      </c>
      <c r="E50">
        <v>3151</v>
      </c>
    </row>
    <row r="51" spans="1:5">
      <c r="A51" s="64">
        <v>6603399</v>
      </c>
      <c r="B51" t="s">
        <v>105</v>
      </c>
      <c r="C51">
        <v>3230</v>
      </c>
      <c r="D51">
        <v>5040</v>
      </c>
      <c r="E51">
        <v>3857</v>
      </c>
    </row>
    <row r="52" spans="1:5">
      <c r="A52" s="64">
        <v>6804099</v>
      </c>
      <c r="B52" t="s">
        <v>106</v>
      </c>
      <c r="C52">
        <v>3230</v>
      </c>
      <c r="D52">
        <v>4305</v>
      </c>
      <c r="E52">
        <v>3332</v>
      </c>
    </row>
    <row r="53" spans="1:5">
      <c r="A53" s="64">
        <v>6805175</v>
      </c>
      <c r="B53" t="s">
        <v>107</v>
      </c>
      <c r="C53">
        <v>3230</v>
      </c>
      <c r="D53">
        <v>4302</v>
      </c>
      <c r="E53">
        <v>3812</v>
      </c>
    </row>
    <row r="54" spans="1:5">
      <c r="A54" s="64">
        <v>6805199</v>
      </c>
      <c r="B54" t="s">
        <v>108</v>
      </c>
      <c r="C54">
        <v>3230</v>
      </c>
      <c r="D54">
        <v>4302</v>
      </c>
      <c r="E54">
        <v>3812</v>
      </c>
    </row>
    <row r="55" spans="1:5">
      <c r="A55" s="64">
        <v>6805599</v>
      </c>
      <c r="B55" t="s">
        <v>109</v>
      </c>
      <c r="C55">
        <v>3230</v>
      </c>
      <c r="D55">
        <v>4302</v>
      </c>
      <c r="E55">
        <v>3812</v>
      </c>
    </row>
    <row r="56" spans="1:5">
      <c r="A56" s="64">
        <v>6806299</v>
      </c>
      <c r="B56" t="s">
        <v>110</v>
      </c>
      <c r="C56">
        <v>3230</v>
      </c>
      <c r="D56">
        <v>4302</v>
      </c>
      <c r="E56">
        <v>3812</v>
      </c>
    </row>
    <row r="57" spans="1:5">
      <c r="A57" s="64">
        <v>6806499</v>
      </c>
      <c r="B57" t="s">
        <v>111</v>
      </c>
      <c r="C57">
        <v>3230</v>
      </c>
      <c r="D57">
        <v>4302</v>
      </c>
      <c r="E57">
        <v>3812</v>
      </c>
    </row>
    <row r="58" spans="1:5">
      <c r="A58" s="64">
        <v>6806599</v>
      </c>
      <c r="B58" t="s">
        <v>112</v>
      </c>
      <c r="C58">
        <v>3230</v>
      </c>
      <c r="D58">
        <v>4302</v>
      </c>
      <c r="E58">
        <v>3812</v>
      </c>
    </row>
    <row r="59" spans="1:5">
      <c r="A59" s="64">
        <v>6820199</v>
      </c>
      <c r="B59" t="s">
        <v>113</v>
      </c>
      <c r="C59">
        <v>3230</v>
      </c>
      <c r="D59">
        <v>4303</v>
      </c>
      <c r="E59">
        <v>3350</v>
      </c>
    </row>
    <row r="60" spans="1:5">
      <c r="A60" s="64">
        <v>6830199</v>
      </c>
      <c r="B60" t="s">
        <v>114</v>
      </c>
      <c r="C60">
        <v>3230</v>
      </c>
      <c r="D60">
        <v>4303</v>
      </c>
      <c r="E60">
        <v>3601</v>
      </c>
    </row>
    <row r="61" spans="1:5">
      <c r="A61" s="64">
        <v>6831299</v>
      </c>
      <c r="B61" t="s">
        <v>115</v>
      </c>
      <c r="C61">
        <v>3230</v>
      </c>
      <c r="D61">
        <v>4303</v>
      </c>
      <c r="E61">
        <v>3601</v>
      </c>
    </row>
    <row r="62" spans="1:5">
      <c r="A62" s="64">
        <v>6831399</v>
      </c>
      <c r="B62" t="s">
        <v>116</v>
      </c>
      <c r="C62">
        <v>3230</v>
      </c>
      <c r="D62">
        <v>4303</v>
      </c>
      <c r="E62">
        <v>3601</v>
      </c>
    </row>
    <row r="63" spans="1:5">
      <c r="A63" s="64">
        <v>6831599</v>
      </c>
      <c r="B63" t="s">
        <v>117</v>
      </c>
      <c r="C63">
        <v>3230</v>
      </c>
      <c r="D63">
        <v>4304</v>
      </c>
      <c r="E63">
        <v>3601</v>
      </c>
    </row>
    <row r="64" spans="1:5">
      <c r="A64" s="64">
        <v>6841299</v>
      </c>
      <c r="B64" t="s">
        <v>118</v>
      </c>
      <c r="C64">
        <v>3230</v>
      </c>
      <c r="D64">
        <v>4303</v>
      </c>
      <c r="E64">
        <v>3351</v>
      </c>
    </row>
    <row r="65" spans="1:5">
      <c r="A65" s="64">
        <v>6860102</v>
      </c>
      <c r="B65" t="s">
        <v>119</v>
      </c>
      <c r="C65">
        <v>3230</v>
      </c>
      <c r="D65">
        <v>4304</v>
      </c>
      <c r="E65">
        <v>3930</v>
      </c>
    </row>
    <row r="66" spans="1:5">
      <c r="A66" s="64">
        <v>6860199</v>
      </c>
      <c r="B66" t="s">
        <v>120</v>
      </c>
      <c r="C66">
        <v>3230</v>
      </c>
      <c r="D66">
        <v>4304</v>
      </c>
      <c r="E66">
        <v>3930</v>
      </c>
    </row>
    <row r="67" spans="1:5">
      <c r="A67" s="64">
        <v>6860599</v>
      </c>
      <c r="B67" t="s">
        <v>61</v>
      </c>
      <c r="C67">
        <v>3230</v>
      </c>
      <c r="D67">
        <v>4304</v>
      </c>
      <c r="E67">
        <v>3930</v>
      </c>
    </row>
    <row r="68" spans="1:5">
      <c r="A68" s="64">
        <v>6860899</v>
      </c>
      <c r="B68" t="s">
        <v>121</v>
      </c>
      <c r="C68">
        <v>3230</v>
      </c>
      <c r="D68">
        <v>4304</v>
      </c>
      <c r="E68">
        <v>3930</v>
      </c>
    </row>
    <row r="69" spans="1:5">
      <c r="A69" s="64">
        <v>6860999</v>
      </c>
      <c r="B69" t="s">
        <v>122</v>
      </c>
      <c r="C69">
        <v>3230</v>
      </c>
      <c r="D69">
        <v>4304</v>
      </c>
      <c r="E69">
        <v>3930</v>
      </c>
    </row>
    <row r="70" spans="1:5">
      <c r="A70" s="64">
        <v>6861399</v>
      </c>
      <c r="B70" t="s">
        <v>123</v>
      </c>
      <c r="C70">
        <v>3230</v>
      </c>
      <c r="D70">
        <v>4304</v>
      </c>
      <c r="E70">
        <v>3930</v>
      </c>
    </row>
    <row r="71" spans="1:5">
      <c r="A71" s="64">
        <v>6863499</v>
      </c>
      <c r="B71" t="s">
        <v>124</v>
      </c>
      <c r="C71">
        <v>3230</v>
      </c>
      <c r="D71">
        <v>4303</v>
      </c>
      <c r="E71">
        <v>3350</v>
      </c>
    </row>
    <row r="72" spans="1:5">
      <c r="A72" s="64">
        <v>6910157</v>
      </c>
      <c r="B72" t="s">
        <v>125</v>
      </c>
      <c r="C72">
        <v>3230</v>
      </c>
      <c r="D72">
        <v>4200</v>
      </c>
      <c r="E72">
        <v>3151</v>
      </c>
    </row>
    <row r="73" spans="1:5">
      <c r="A73" s="64">
        <v>7504199</v>
      </c>
      <c r="B73" t="s">
        <v>126</v>
      </c>
      <c r="C73">
        <v>3230</v>
      </c>
      <c r="D73">
        <v>4203</v>
      </c>
      <c r="E73">
        <v>3450</v>
      </c>
    </row>
    <row r="74" spans="1:5">
      <c r="A74" s="64">
        <v>7506099</v>
      </c>
      <c r="B74" t="s">
        <v>127</v>
      </c>
      <c r="C74">
        <v>3230</v>
      </c>
      <c r="D74">
        <v>4203</v>
      </c>
      <c r="E74">
        <v>3530</v>
      </c>
    </row>
    <row r="75" spans="1:5">
      <c r="A75" s="64">
        <v>7507099</v>
      </c>
      <c r="B75" t="s">
        <v>128</v>
      </c>
      <c r="C75">
        <v>3230</v>
      </c>
      <c r="D75">
        <v>4203</v>
      </c>
      <c r="E75">
        <v>3550</v>
      </c>
    </row>
    <row r="76" spans="1:5">
      <c r="A76" s="64">
        <v>7507199</v>
      </c>
      <c r="B76" t="s">
        <v>129</v>
      </c>
      <c r="C76">
        <v>3230</v>
      </c>
      <c r="D76">
        <v>4203</v>
      </c>
      <c r="E76">
        <v>3533</v>
      </c>
    </row>
    <row r="77" spans="1:5">
      <c r="A77" s="64">
        <v>7507699</v>
      </c>
      <c r="B77" t="s">
        <v>130</v>
      </c>
      <c r="C77">
        <v>3230</v>
      </c>
      <c r="D77">
        <v>4203</v>
      </c>
      <c r="E77">
        <v>3530</v>
      </c>
    </row>
    <row r="78" spans="1:5">
      <c r="A78" s="64">
        <v>7507799</v>
      </c>
      <c r="B78" t="s">
        <v>131</v>
      </c>
      <c r="C78">
        <v>3230</v>
      </c>
      <c r="D78">
        <v>4203</v>
      </c>
      <c r="E78">
        <v>3530</v>
      </c>
    </row>
    <row r="79" spans="1:5">
      <c r="A79" s="64">
        <v>7507899</v>
      </c>
      <c r="B79" t="s">
        <v>132</v>
      </c>
      <c r="C79">
        <v>3230</v>
      </c>
      <c r="D79">
        <v>4203</v>
      </c>
      <c r="E79">
        <v>3450</v>
      </c>
    </row>
    <row r="80" spans="1:5">
      <c r="A80" s="64">
        <v>7507999</v>
      </c>
      <c r="B80" t="s">
        <v>133</v>
      </c>
      <c r="C80">
        <v>3230</v>
      </c>
      <c r="D80">
        <v>4203</v>
      </c>
      <c r="E80">
        <v>3530</v>
      </c>
    </row>
    <row r="81" spans="1:5">
      <c r="A81" s="64">
        <v>7509102</v>
      </c>
      <c r="B81" t="s">
        <v>134</v>
      </c>
      <c r="C81">
        <v>3230</v>
      </c>
      <c r="D81">
        <v>4203</v>
      </c>
      <c r="E81">
        <v>3530</v>
      </c>
    </row>
    <row r="82" spans="1:5">
      <c r="A82" s="64">
        <v>7509199</v>
      </c>
      <c r="B82" t="s">
        <v>135</v>
      </c>
      <c r="C82">
        <v>3230</v>
      </c>
      <c r="D82">
        <v>4203</v>
      </c>
      <c r="E82">
        <v>3450</v>
      </c>
    </row>
    <row r="83" spans="1:5">
      <c r="A83" s="64">
        <v>7509299</v>
      </c>
      <c r="B83" t="s">
        <v>62</v>
      </c>
      <c r="C83">
        <v>3230</v>
      </c>
      <c r="D83">
        <v>1140</v>
      </c>
      <c r="E83">
        <v>3151</v>
      </c>
    </row>
    <row r="84" spans="1:5">
      <c r="A84" s="64">
        <v>7509502</v>
      </c>
      <c r="B84" t="s">
        <v>136</v>
      </c>
      <c r="C84">
        <v>3230</v>
      </c>
      <c r="D84">
        <v>4203</v>
      </c>
      <c r="E84">
        <v>3530</v>
      </c>
    </row>
    <row r="85" spans="1:5">
      <c r="A85" s="64">
        <v>7580099</v>
      </c>
      <c r="B85" t="s">
        <v>137</v>
      </c>
      <c r="C85">
        <v>3230</v>
      </c>
      <c r="D85">
        <v>4200</v>
      </c>
      <c r="E85">
        <v>3151</v>
      </c>
    </row>
    <row r="86" spans="1:5">
      <c r="A86" s="64">
        <v>7580099</v>
      </c>
      <c r="B86" t="s">
        <v>137</v>
      </c>
      <c r="C86">
        <v>3810</v>
      </c>
      <c r="D86">
        <v>4200</v>
      </c>
      <c r="E86">
        <v>3151</v>
      </c>
    </row>
    <row r="87" spans="1:5">
      <c r="A87" s="64">
        <v>7602127</v>
      </c>
      <c r="B87" t="s">
        <v>138</v>
      </c>
      <c r="C87">
        <v>3230</v>
      </c>
      <c r="D87">
        <v>4201</v>
      </c>
      <c r="E87">
        <v>3450</v>
      </c>
    </row>
    <row r="88" spans="1:5">
      <c r="A88" s="64">
        <v>7602129</v>
      </c>
      <c r="B88" t="s">
        <v>139</v>
      </c>
      <c r="C88">
        <v>3230</v>
      </c>
      <c r="D88">
        <v>4201</v>
      </c>
      <c r="E88">
        <v>3450</v>
      </c>
    </row>
    <row r="89" spans="1:5">
      <c r="A89" s="64">
        <v>7702126</v>
      </c>
      <c r="B89" t="s">
        <v>140</v>
      </c>
      <c r="C89">
        <v>3230</v>
      </c>
      <c r="D89">
        <v>4202</v>
      </c>
      <c r="E89">
        <v>3533</v>
      </c>
    </row>
    <row r="90" spans="1:5">
      <c r="A90" s="64">
        <v>7702127</v>
      </c>
      <c r="B90" t="s">
        <v>141</v>
      </c>
      <c r="C90">
        <v>3230</v>
      </c>
      <c r="D90">
        <v>4202</v>
      </c>
      <c r="E90">
        <v>3533</v>
      </c>
    </row>
    <row r="91" spans="1:5">
      <c r="A91" s="64">
        <v>7702199</v>
      </c>
      <c r="B91" t="s">
        <v>142</v>
      </c>
      <c r="C91">
        <v>3230</v>
      </c>
      <c r="D91">
        <v>4203</v>
      </c>
      <c r="E91">
        <v>3533</v>
      </c>
    </row>
    <row r="92" spans="1:5">
      <c r="A92" s="64">
        <v>7702299</v>
      </c>
      <c r="B92" t="s">
        <v>143</v>
      </c>
      <c r="C92">
        <v>3230</v>
      </c>
      <c r="D92">
        <v>4202</v>
      </c>
      <c r="E92">
        <v>3530</v>
      </c>
    </row>
    <row r="93" spans="1:5">
      <c r="A93" s="64">
        <v>7702399</v>
      </c>
      <c r="B93" t="s">
        <v>144</v>
      </c>
      <c r="C93">
        <v>3230</v>
      </c>
      <c r="D93">
        <v>4202</v>
      </c>
      <c r="E93">
        <v>3530</v>
      </c>
    </row>
    <row r="94" spans="1:5">
      <c r="A94" s="64">
        <v>7709199</v>
      </c>
      <c r="B94" t="s">
        <v>145</v>
      </c>
      <c r="C94">
        <v>3230</v>
      </c>
      <c r="D94">
        <v>4202</v>
      </c>
      <c r="E94">
        <v>3530</v>
      </c>
    </row>
    <row r="95" spans="1:5">
      <c r="A95" s="64">
        <v>7710299</v>
      </c>
      <c r="B95" t="s">
        <v>146</v>
      </c>
      <c r="C95">
        <v>3230</v>
      </c>
      <c r="D95">
        <v>4203</v>
      </c>
      <c r="E95">
        <v>3530</v>
      </c>
    </row>
    <row r="96" spans="1:5">
      <c r="A96" s="64">
        <v>7806299</v>
      </c>
      <c r="B96" t="s">
        <v>147</v>
      </c>
      <c r="C96">
        <v>3230</v>
      </c>
      <c r="D96">
        <v>4204</v>
      </c>
      <c r="E96">
        <v>3550</v>
      </c>
    </row>
    <row r="97" spans="1:5">
      <c r="A97" s="64">
        <v>7806599</v>
      </c>
      <c r="B97" t="s">
        <v>148</v>
      </c>
      <c r="C97">
        <v>3230</v>
      </c>
      <c r="D97">
        <v>4204</v>
      </c>
      <c r="E97">
        <v>3550</v>
      </c>
    </row>
    <row r="98" spans="1:5">
      <c r="A98" s="64">
        <v>7807799</v>
      </c>
      <c r="B98" t="s">
        <v>149</v>
      </c>
      <c r="C98">
        <v>3230</v>
      </c>
      <c r="D98">
        <v>4204</v>
      </c>
      <c r="E98">
        <v>3550</v>
      </c>
    </row>
    <row r="99" spans="1:5">
      <c r="A99" s="64">
        <v>8100301</v>
      </c>
      <c r="B99" t="s">
        <v>63</v>
      </c>
      <c r="C99">
        <v>3671</v>
      </c>
      <c r="D99">
        <v>1099</v>
      </c>
      <c r="E99">
        <v>3151</v>
      </c>
    </row>
    <row r="100" spans="1:5">
      <c r="A100" s="64">
        <v>8100401</v>
      </c>
      <c r="B100" t="s">
        <v>150</v>
      </c>
      <c r="C100">
        <v>3230</v>
      </c>
      <c r="D100">
        <v>4200</v>
      </c>
      <c r="E100">
        <v>3151</v>
      </c>
    </row>
    <row r="101" spans="1:5">
      <c r="A101" s="64">
        <v>9000099</v>
      </c>
      <c r="B101" t="s">
        <v>151</v>
      </c>
      <c r="C101">
        <v>3510</v>
      </c>
      <c r="D101">
        <v>9000</v>
      </c>
      <c r="E101">
        <v>8700</v>
      </c>
    </row>
    <row r="102" spans="1:5">
      <c r="A102" s="64">
        <v>9000099</v>
      </c>
      <c r="B102" t="s">
        <v>151</v>
      </c>
      <c r="C102">
        <v>3528</v>
      </c>
      <c r="D102">
        <v>1094</v>
      </c>
      <c r="E102">
        <v>8700</v>
      </c>
    </row>
    <row r="103" spans="1:5">
      <c r="A103" s="64">
        <v>9000099</v>
      </c>
      <c r="B103" t="s">
        <v>151</v>
      </c>
      <c r="C103">
        <v>3528</v>
      </c>
      <c r="D103">
        <v>9000</v>
      </c>
      <c r="E103">
        <v>8700</v>
      </c>
    </row>
    <row r="104" spans="1:5">
      <c r="A104" s="64">
        <v>9000099</v>
      </c>
      <c r="B104" t="s">
        <v>151</v>
      </c>
      <c r="C104">
        <v>3910</v>
      </c>
      <c r="D104">
        <v>9000</v>
      </c>
      <c r="E104">
        <v>8700</v>
      </c>
    </row>
    <row r="105" spans="1:5">
      <c r="A105" s="64">
        <v>9000099</v>
      </c>
      <c r="B105" t="s">
        <v>151</v>
      </c>
      <c r="C105">
        <v>3911</v>
      </c>
      <c r="D105">
        <v>9000</v>
      </c>
      <c r="E105">
        <v>8700</v>
      </c>
    </row>
    <row r="106" spans="1:5">
      <c r="A106" s="64">
        <v>9000099</v>
      </c>
      <c r="B106" t="s">
        <v>151</v>
      </c>
      <c r="C106">
        <v>3920</v>
      </c>
      <c r="D106">
        <v>9000</v>
      </c>
      <c r="E106">
        <v>8700</v>
      </c>
    </row>
    <row r="107" spans="1:5">
      <c r="A107" s="64">
        <v>9000199</v>
      </c>
      <c r="B107" t="s">
        <v>152</v>
      </c>
      <c r="C107">
        <v>3729</v>
      </c>
      <c r="D107">
        <v>9000</v>
      </c>
      <c r="E107">
        <v>8410</v>
      </c>
    </row>
    <row r="108" spans="1:5">
      <c r="A108" s="64">
        <v>9000199</v>
      </c>
      <c r="B108" t="s">
        <v>152</v>
      </c>
      <c r="C108">
        <v>3970</v>
      </c>
      <c r="D108">
        <v>9000</v>
      </c>
      <c r="E108">
        <v>8800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22364504C0774B91A8C83906C34E2B" ma:contentTypeVersion="10" ma:contentTypeDescription="Opprett et nytt dokument." ma:contentTypeScope="" ma:versionID="b96afba4285aabf4098350cab67958da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987bcb296728eff9aaf3972c68a97017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781EE0-FA8F-48B9-B203-B33AB36C784B}"/>
</file>

<file path=customXml/itemProps2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719592d-42f9-4331-a016-1868470944c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Skjema</vt:lpstr>
      <vt:lpstr>Mal</vt:lpstr>
      <vt:lpstr>Ark1</vt:lpstr>
      <vt:lpstr>Mal!budsjendr_1_0_2005_20050927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Oseland, Sigmund</cp:lastModifiedBy>
  <cp:lastPrinted>2016-09-09T08:01:42Z</cp:lastPrinted>
  <dcterms:created xsi:type="dcterms:W3CDTF">2005-09-27T07:32:28Z</dcterms:created>
  <dcterms:modified xsi:type="dcterms:W3CDTF">2021-09-17T12:10:33Z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