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dneskommune.sharepoint.com/sites/rsrapport2015/Shared Documents/Årsrapport 2021/5. Økonomiske resultat/"/>
    </mc:Choice>
  </mc:AlternateContent>
  <xr:revisionPtr revIDLastSave="335" documentId="8_{FF641B1C-4C6E-4571-8A2F-9ED93212EC03}" xr6:coauthVersionLast="47" xr6:coauthVersionMax="47" xr10:uidLastSave="{CAA0C488-E3C4-4812-89A3-A8C754FECC8E}"/>
  <bookViews>
    <workbookView xWindow="10005" yWindow="105" windowWidth="28770" windowHeight="17850" activeTab="3" xr2:uid="{6C174257-F2E5-4A4B-B480-6CFBB6F1AAD1}"/>
  </bookViews>
  <sheets>
    <sheet name="Drift" sheetId="6" r:id="rId1"/>
    <sheet name="Investering" sheetId="7" r:id="rId2"/>
    <sheet name="§ 5-9" sheetId="10" r:id="rId3"/>
    <sheet name="Balanse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0" l="1"/>
  <c r="B12" i="10"/>
  <c r="B11" i="10"/>
  <c r="B9" i="10"/>
  <c r="B41" i="10"/>
  <c r="B35" i="10"/>
  <c r="B32" i="10"/>
  <c r="B28" i="10"/>
  <c r="B7" i="10"/>
  <c r="B14" i="10" l="1"/>
  <c r="B24" i="10" s="1"/>
  <c r="D284" i="7" l="1"/>
  <c r="C284" i="7"/>
</calcChain>
</file>

<file path=xl/sharedStrings.xml><?xml version="1.0" encoding="utf-8"?>
<sst xmlns="http://schemas.openxmlformats.org/spreadsheetml/2006/main" count="758" uniqueCount="739">
  <si>
    <t>Økonomiske oversikter</t>
  </si>
  <si>
    <t>Økonomisk oversikt art - drift (§5-6)</t>
  </si>
  <si>
    <t>Regnskap 2020</t>
  </si>
  <si>
    <t>Driftsinntekter</t>
  </si>
  <si>
    <t>1 Rammetilskudd</t>
  </si>
  <si>
    <t>2 Inntekts- og formuesskatt</t>
  </si>
  <si>
    <t>3 Eiendomsskatt</t>
  </si>
  <si>
    <t>4 Andre skatteinntekter</t>
  </si>
  <si>
    <t>5 Andre overføringer og tilskudd fra staten</t>
  </si>
  <si>
    <t>6 Overføringer og tilskudd fra andre</t>
  </si>
  <si>
    <t>7 Brukerbetalinger</t>
  </si>
  <si>
    <t>8 Salgs- og leieinntekter</t>
  </si>
  <si>
    <t>Driftsutgifter</t>
  </si>
  <si>
    <t>10 Lønnsutgifter</t>
  </si>
  <si>
    <t>11 Sosiale utgifter</t>
  </si>
  <si>
    <t>12 Kjøp av varer og tjenester</t>
  </si>
  <si>
    <t>13 Overføringer og tilskudd til andre</t>
  </si>
  <si>
    <t>14 Avskrivninger</t>
  </si>
  <si>
    <t>15 Sum driftsutgifter</t>
  </si>
  <si>
    <t>16 Brutto driftsresultat</t>
  </si>
  <si>
    <t>Finansinntekter</t>
  </si>
  <si>
    <t>17 Renteinntekter</t>
  </si>
  <si>
    <t>18 Utbytter</t>
  </si>
  <si>
    <t>19 Gevinster og tap på finansielle omløpsmidler</t>
  </si>
  <si>
    <t>20 Renteutgifter</t>
  </si>
  <si>
    <t>21 Avdrag på lån</t>
  </si>
  <si>
    <t>22 Netto finansutgifter</t>
  </si>
  <si>
    <t>23 Motpost avskrivninger</t>
  </si>
  <si>
    <t>24 Netto driftsresultat</t>
  </si>
  <si>
    <t>Disp. eller dekning av netto driftsresultat:</t>
  </si>
  <si>
    <t>25 Overføring til investering</t>
  </si>
  <si>
    <t>26 Netto avsetninger til eller bruk av bundne driftsfond</t>
  </si>
  <si>
    <t>27 Netto avsetninger til eller bruk av disposisjonsfond</t>
  </si>
  <si>
    <t>28 Bruk av tidligere års mindreforbruk</t>
  </si>
  <si>
    <t>28 Dekning av tidligere års merforbruk</t>
  </si>
  <si>
    <t>29 Sum disponeringer eller dekning av netto driftsresultat</t>
  </si>
  <si>
    <t>30 Fremført til inndekning i senere år (merforbruk)</t>
  </si>
  <si>
    <t>Bevilgningsoversikt - drift (§5-4 1. ledd)</t>
  </si>
  <si>
    <t>2 Inntekts- og formueskatt</t>
  </si>
  <si>
    <t>4 Andre generelle driftsinntekter</t>
  </si>
  <si>
    <t>5 Sum generelle driftsinntekter</t>
  </si>
  <si>
    <t>6 Sum bevilgninger drift, netto</t>
  </si>
  <si>
    <t>7 Avskrivninger</t>
  </si>
  <si>
    <t>8 Sum netto driftsutgifter</t>
  </si>
  <si>
    <t>9 Brutto driftsresultat</t>
  </si>
  <si>
    <t>10 Renteinntekter</t>
  </si>
  <si>
    <t>11 Utbytter</t>
  </si>
  <si>
    <t>12 Gevinster og tap på finansielle omløpsmidler</t>
  </si>
  <si>
    <t>13 Renteutgifter</t>
  </si>
  <si>
    <t>14 Avdrag på lån</t>
  </si>
  <si>
    <t>15 Netto finansutgifter</t>
  </si>
  <si>
    <t>16 Motpost avskrivninger</t>
  </si>
  <si>
    <t>17 Netto driftsresultat</t>
  </si>
  <si>
    <t>Disponering eller dekning av netto driftsresultat</t>
  </si>
  <si>
    <t>18 Overføring til investering</t>
  </si>
  <si>
    <t>19 Netto avsetninger til eller bruk av bundne driftsfond</t>
  </si>
  <si>
    <t>20 Netto avsetninger til eller bruk av disposisjonsfond</t>
  </si>
  <si>
    <t>21 Dekning av tidligere års merforbruk</t>
  </si>
  <si>
    <t>22 Sum disponeringer eller dekning av netto driftsresultat</t>
  </si>
  <si>
    <t>23 Fremført til inndekning i senere år (merforbruk)</t>
  </si>
  <si>
    <r>
      <t xml:space="preserve">Bevilgningsoversikter § 5-4. </t>
    </r>
    <r>
      <rPr>
        <b/>
        <u/>
        <sz val="11"/>
        <color theme="1"/>
        <rFont val="Calibri"/>
        <family val="2"/>
        <scheme val="minor"/>
      </rPr>
      <t>2. ledd</t>
    </r>
    <r>
      <rPr>
        <b/>
        <sz val="11"/>
        <color theme="1"/>
        <rFont val="Calibri"/>
        <family val="2"/>
        <scheme val="minor"/>
      </rPr>
      <t xml:space="preserve"> </t>
    </r>
  </si>
  <si>
    <t>Avvik</t>
  </si>
  <si>
    <t>Ordinær grunnskoleopplæring inkludert fellesutgifter</t>
  </si>
  <si>
    <t>Voksenopplæring</t>
  </si>
  <si>
    <t>SFO</t>
  </si>
  <si>
    <t>Barnehager inkludert fellesutgifter</t>
  </si>
  <si>
    <t>PPT, BFE og helsestasjonstjenester</t>
  </si>
  <si>
    <t>Sum Oppvekst barn og unge</t>
  </si>
  <si>
    <t>Helse og velferd</t>
  </si>
  <si>
    <t>Enhet for funksjonshemmede</t>
  </si>
  <si>
    <t>Enhet for hjemmetjenester og rehabilitering</t>
  </si>
  <si>
    <t>H&amp;V felles og samordningstjenester</t>
  </si>
  <si>
    <t>Helse- og rehabiliteringstjenester</t>
  </si>
  <si>
    <t>Sosiale tjenester</t>
  </si>
  <si>
    <t>Sykehjemstjenester</t>
  </si>
  <si>
    <t>Sum Helse og velferd</t>
  </si>
  <si>
    <t>Byutvikling og teknisk</t>
  </si>
  <si>
    <t>Sum Byutvikling og teknisk</t>
  </si>
  <si>
    <t>Organisasjon</t>
  </si>
  <si>
    <t>Økonomi</t>
  </si>
  <si>
    <t>Kultur og næring</t>
  </si>
  <si>
    <t>Eiendom</t>
  </si>
  <si>
    <t>Kommunens fellesutgifter inkludert energi</t>
  </si>
  <si>
    <t>Politisk virksomhet</t>
  </si>
  <si>
    <t>Sum drift</t>
  </si>
  <si>
    <t>Sum §5-4 andre ledd</t>
  </si>
  <si>
    <t>Ansvar 9000</t>
  </si>
  <si>
    <t>Sentrale utgifter</t>
  </si>
  <si>
    <t>Sum korrigeringer</t>
  </si>
  <si>
    <t>Overføring til 5-4 første ledd</t>
  </si>
  <si>
    <t>Konsolidert regnskap</t>
  </si>
  <si>
    <t>Bevilgningsoversikt - investering §5.5 1. ledd</t>
  </si>
  <si>
    <t>1 Investeringer i varige driftsmidler</t>
  </si>
  <si>
    <t>2 Tilskudd til andres investeringer</t>
  </si>
  <si>
    <t>3 Investeringer i aksjer og andeler i selskaper</t>
  </si>
  <si>
    <t>4 Utlån av egne midler</t>
  </si>
  <si>
    <t>5 Avdrag på lån</t>
  </si>
  <si>
    <t>6 Sum investeringsutgifter</t>
  </si>
  <si>
    <t>7 Kompensasjon for merverdiavgift</t>
  </si>
  <si>
    <t>8 Tilskudd fra andre</t>
  </si>
  <si>
    <t>9 Salg av varige driftsmidler</t>
  </si>
  <si>
    <t>10 Salg av finansielle anleggsmidler</t>
  </si>
  <si>
    <t>11 Utdeling fra selskaper</t>
  </si>
  <si>
    <t>12 Mottatte avdrag på utlån av egne midler</t>
  </si>
  <si>
    <t>13 Bruk av lån</t>
  </si>
  <si>
    <t>14 Sum investeringsinntekter</t>
  </si>
  <si>
    <t>15 Videreutlån</t>
  </si>
  <si>
    <t>16 Bruk av lån til videreutlån</t>
  </si>
  <si>
    <t>17 Avdrag på lån til videreutlån</t>
  </si>
  <si>
    <t>18 Mottatte avdrag på videreutlån</t>
  </si>
  <si>
    <t>19 Netto utgifter videreutlån</t>
  </si>
  <si>
    <t>20 Overføring fra drift</t>
  </si>
  <si>
    <t>21 Netto avsetninger til eller bruk av bundne investeringsfond</t>
  </si>
  <si>
    <t>22 Netto avsetninger til eller bruk av ubundet investeringsfond</t>
  </si>
  <si>
    <t>23 Dekning av tidligere års udekket beløp</t>
  </si>
  <si>
    <t>24 Sum overføring fra drift og netto avsetninger</t>
  </si>
  <si>
    <t>25 Fremført til inndekning i senere år(udekket beløp)</t>
  </si>
  <si>
    <t>Bevilgningsoversikt investering  §5.5 2. ledd</t>
  </si>
  <si>
    <t>Prosjekt</t>
  </si>
  <si>
    <t>Prosjektnavn</t>
  </si>
  <si>
    <t>Oppgradering av EpiServer</t>
  </si>
  <si>
    <t>Inn-Digi - Prosessoptimalisering og kontinuerlig forbedring</t>
  </si>
  <si>
    <t>Nettverksutstyr i nytt rådhus</t>
  </si>
  <si>
    <t>Nytt utstyr for elektronisk løsning for politiske dokumenter</t>
  </si>
  <si>
    <t>Et mer fleksibelt dokumenthåndteringssystem</t>
  </si>
  <si>
    <t>Ladepunkt El-biler for tjenestebiler</t>
  </si>
  <si>
    <t>Teknisk utstyr for videoproduksjon i møterom for politiske møter</t>
  </si>
  <si>
    <t>Varatun parsellhager</t>
  </si>
  <si>
    <t>Kinokino sal 1 oppgradering</t>
  </si>
  <si>
    <t>Bibliotek - Innleveringsanlegg</t>
  </si>
  <si>
    <t>Sykesignalanlegg boas</t>
  </si>
  <si>
    <t>Forsand skole - samlet plan (SS7)</t>
  </si>
  <si>
    <t>Barnehager innkjøp digitalt utstyr</t>
  </si>
  <si>
    <t>Opparbeidelse ekstern infrastruktur Skeiane/rådhuset, rekkefølgekrav</t>
  </si>
  <si>
    <t>Utskiftning av digitale enheter i Sandnesskolen</t>
  </si>
  <si>
    <t>Nytt oppvekst administrativt system</t>
  </si>
  <si>
    <t>Kjøp av fastlegepraksis, utstyr</t>
  </si>
  <si>
    <t>Kapitalinnskudd, Opera Rogaland IKS</t>
  </si>
  <si>
    <t>Brueland bhg brakker</t>
  </si>
  <si>
    <t>Kulturhuset foaje oppgradering</t>
  </si>
  <si>
    <t>Kinokino 3 etg. Filmkraft</t>
  </si>
  <si>
    <t>Soma rusvern, nytt hovedbygg (21014)</t>
  </si>
  <si>
    <t>Adgangskontroll medisinrom boas</t>
  </si>
  <si>
    <t>Ombygging boligrigg på Soma</t>
  </si>
  <si>
    <t>Syrinveien 2 A (25002)</t>
  </si>
  <si>
    <t>Rundeskogen boas (26003)</t>
  </si>
  <si>
    <t>Varatun psykriatiske ny heis</t>
  </si>
  <si>
    <t>Lutsiveien 181 botiltak, gapahauk</t>
  </si>
  <si>
    <t>Rehabilitering skoler, budsjett</t>
  </si>
  <si>
    <t>Vurdering skoler Riska</t>
  </si>
  <si>
    <t>Gamle Figgjo skole oppgradering</t>
  </si>
  <si>
    <t>Trones skole til B35-skole og utvidelse</t>
  </si>
  <si>
    <t>Brueland bhg planlegging ombygg og utvielse</t>
  </si>
  <si>
    <t>Ny helsestasjon inventar</t>
  </si>
  <si>
    <t>Barnehager branntekniske tiltak</t>
  </si>
  <si>
    <t>Rabalder bhg oppgradering</t>
  </si>
  <si>
    <t>Inventar innleid bygg SLS/FBU/Flyktningenheten</t>
  </si>
  <si>
    <t>Tiltak Riska brannstasjon</t>
  </si>
  <si>
    <t>Salg kommunale eiendommer</t>
  </si>
  <si>
    <t>Riska svømmehall transportheis</t>
  </si>
  <si>
    <t>Gjøysamyra ferdigstillelse infrastruktur</t>
  </si>
  <si>
    <t>Haukalivegen utvidelse</t>
  </si>
  <si>
    <t>Bergebakkene - skolen belysning og sti</t>
  </si>
  <si>
    <t>Opprustning kirkestien</t>
  </si>
  <si>
    <t>Parkering - Park.tekn utstyr komm. p-hus</t>
  </si>
  <si>
    <t>MASKINPARK, BILER</t>
  </si>
  <si>
    <t>Utskiftning av utrangerte gatelys</t>
  </si>
  <si>
    <t>Prosjektstyringsverktøy</t>
  </si>
  <si>
    <t>Folkehelse, sykkelveinett</t>
  </si>
  <si>
    <t>Vei- Sikring kommunale broer</t>
  </si>
  <si>
    <t>Trafikksikring, samarbeidsprosjekt</t>
  </si>
  <si>
    <t>Tiltak av støyplan</t>
  </si>
  <si>
    <t>Hjem,jobb,hjem - elbysykkel oppstart fase 2</t>
  </si>
  <si>
    <t>Bypakke gange 2018</t>
  </si>
  <si>
    <t>Etablere kulvert som erstatning for Kyrkjeveien bru</t>
  </si>
  <si>
    <t>Støyskjerm langs Skaraveien</t>
  </si>
  <si>
    <t>Hanatrappene</t>
  </si>
  <si>
    <t>Fortau Figgenveien</t>
  </si>
  <si>
    <t>Tilpassning av kryss i  Melsheiveien til Blinktrase</t>
  </si>
  <si>
    <t>Robotgressklippere</t>
  </si>
  <si>
    <t>Parkeringsautomater</t>
  </si>
  <si>
    <t>Statlig sikring av eiendommer på Fjogstad, til landbruk- og friluftsformål</t>
  </si>
  <si>
    <t>Flytting av Sandnes og Jæren rideklubb</t>
  </si>
  <si>
    <t>Oppgradering vei</t>
  </si>
  <si>
    <t>Kunstgressbaner, grunnerverv</t>
  </si>
  <si>
    <t>Tiltak for å oppfylle nye miljøkrav til kunstgressbaner</t>
  </si>
  <si>
    <t>Tilpasse idrettshaller til kortbanehåndball</t>
  </si>
  <si>
    <t>Monitorering av bruk av idrettshallene</t>
  </si>
  <si>
    <t>Austrått svømmehall badeleker</t>
  </si>
  <si>
    <t>Figgjo, bydelspark</t>
  </si>
  <si>
    <t>Bystrand Luravika, planarbeid/prosjektering</t>
  </si>
  <si>
    <t>Off. toalett Bråstein turområde/badeplass</t>
  </si>
  <si>
    <t>Ras Sandvedparken, akutt tiltak</t>
  </si>
  <si>
    <t>Grunnerverv for sikring til friluftsformål i Sandnesmarka</t>
  </si>
  <si>
    <t>Kjøp av areal - parkering Sviland gravkapell</t>
  </si>
  <si>
    <t>Utvidelse av Høyland kirkegård</t>
  </si>
  <si>
    <t>Forsand kirke utgraving (KFU)</t>
  </si>
  <si>
    <t>Forsand kyrkjegard regulering gravfelt</t>
  </si>
  <si>
    <t>PLANLEGGING OPPARBEIDELSE AV KYDNAVEIEN</t>
  </si>
  <si>
    <t>Adm.avtale Vagle næringspark</t>
  </si>
  <si>
    <t>Adm.avtale Bogafjell Vest G5, avtale om anleggsbidrag</t>
  </si>
  <si>
    <t>Avtale om anleggsbidrag for Rossåsen Fi02</t>
  </si>
  <si>
    <t>Avtale om anleggsbidrag Hana B3.1</t>
  </si>
  <si>
    <t>Hesthammer næringsområde</t>
  </si>
  <si>
    <t>Svømmehall Iglemyr</t>
  </si>
  <si>
    <t>Kleivane B3 og B4</t>
  </si>
  <si>
    <t>Sørbø B01 og B03</t>
  </si>
  <si>
    <t>Sørbøhagane HUP1</t>
  </si>
  <si>
    <t>Ho17 Hesthammaren Hommersåk</t>
  </si>
  <si>
    <t>Høle HØ05, nytt boligfelt delfelt 1</t>
  </si>
  <si>
    <t>Kleivane B2 og G2</t>
  </si>
  <si>
    <t>Boligfelt Leite</t>
  </si>
  <si>
    <t>VA-ledninger Ims-Bersagel</t>
  </si>
  <si>
    <t>Kulvert Stangelandsåna</t>
  </si>
  <si>
    <t>Sanering Skeianeområdet, Skogsbakken, Kiprå med flere</t>
  </si>
  <si>
    <t>VA-anlegg Ruten</t>
  </si>
  <si>
    <t>Teknisk utstyr avløpsnett; pumping, slamsuging osv</t>
  </si>
  <si>
    <t>Tiltak for å redusere lekkasjer i vannledningsnettet</t>
  </si>
  <si>
    <t>Oppfølging avløpsstrategi spredt bebyggelse</t>
  </si>
  <si>
    <t>Etablering VA ledninger Usken</t>
  </si>
  <si>
    <t>Kommunal returpunkt</t>
  </si>
  <si>
    <t>Sandnes Kommune</t>
  </si>
  <si>
    <t>Oversikt budsjettavvik og årsavslutningsdisposisjoner</t>
  </si>
  <si>
    <t>(Tall i tusen kroner)</t>
  </si>
  <si>
    <r>
      <t>Driftsregnskapet</t>
    </r>
    <r>
      <rPr>
        <u/>
        <sz val="10"/>
        <color theme="1"/>
        <rFont val="Calibri"/>
        <family val="2"/>
        <scheme val="minor"/>
      </rPr>
      <t>:</t>
    </r>
  </si>
  <si>
    <t>Netto driftsresultat</t>
  </si>
  <si>
    <t>Årets budsjettavvik (mer eller mindreforbruk før strykninger)</t>
  </si>
  <si>
    <t>Strykning av overføring til investering</t>
  </si>
  <si>
    <t>Strykning av avsetning til disposisjonsfond</t>
  </si>
  <si>
    <t>Strykning av dekninga av tidligere års merforbruk</t>
  </si>
  <si>
    <t>Strykning av bruk av disposisjonsfond</t>
  </si>
  <si>
    <t>Mer- eller mindreforbruk etter strykninger</t>
  </si>
  <si>
    <t>Bruk av disposisjonsfond for reduksjon av årets merforbruk etter strykning</t>
  </si>
  <si>
    <t>Bruk av disposisjonsfond for inndekning av tidligere års merforbruk</t>
  </si>
  <si>
    <t>Bruk av mindreforbruk etter strykninger for dekning av tidligere års merforbruk</t>
  </si>
  <si>
    <t>Avsetning av mindreforbruk etter strykningertil disposisjonsfond</t>
  </si>
  <si>
    <t>Fremføring til inndekning i senerer år (merforbruk)</t>
  </si>
  <si>
    <t>Investeringsregnskapet:</t>
  </si>
  <si>
    <t>Årets budsjettavvik</t>
  </si>
  <si>
    <t>Strykning av avsetning til ubundet investeringsfond</t>
  </si>
  <si>
    <t>Strykning av overføring fra drift</t>
  </si>
  <si>
    <t>Strykning av bruk av lån</t>
  </si>
  <si>
    <t>Strykning av ubundet investeringsfond</t>
  </si>
  <si>
    <t>Udisponert beløp etter strykninger</t>
  </si>
  <si>
    <t>Avsetning av udisponert beløp etter strykninger til ubundet investeringsfond</t>
  </si>
  <si>
    <t>Fremføring til inndekning i senerer år (udekket beløp)</t>
  </si>
  <si>
    <t>EIENDELER</t>
  </si>
  <si>
    <t>A. Anleggsmidler</t>
  </si>
  <si>
    <t>I. Varige driftsmidler</t>
  </si>
  <si>
    <t>1. Faste eiendommer og anlegg</t>
  </si>
  <si>
    <t>2. Utstyr, maskiner og transportmidler</t>
  </si>
  <si>
    <t>II. Finansielle anleggsmidler</t>
  </si>
  <si>
    <t>1. Aksjer og andeler</t>
  </si>
  <si>
    <t>2. Obligasjoner</t>
  </si>
  <si>
    <t>3. Utlån</t>
  </si>
  <si>
    <t>III. Immaterielle eiendeler</t>
  </si>
  <si>
    <t>IV. Pensjonsmidler</t>
  </si>
  <si>
    <t>B. Omløpsmidler</t>
  </si>
  <si>
    <t>I. Bankinnskudd og kontanter</t>
  </si>
  <si>
    <t>II. Finansielle omløpsmidler</t>
  </si>
  <si>
    <t>3. Sertifikater</t>
  </si>
  <si>
    <t>4. Derivater</t>
  </si>
  <si>
    <t>III. Kortsiktige fordringer</t>
  </si>
  <si>
    <t>1. Kundefordringer</t>
  </si>
  <si>
    <t>2. Andre kortsiktige fordringer</t>
  </si>
  <si>
    <t>3. Premieavvik</t>
  </si>
  <si>
    <t>Sum eiendeler</t>
  </si>
  <si>
    <t>EGENKAPITAL OG GJELD</t>
  </si>
  <si>
    <t>C. Egenkapital</t>
  </si>
  <si>
    <t>I. Egenkapital drift</t>
  </si>
  <si>
    <t>1. Disposisjonsfond</t>
  </si>
  <si>
    <t>2. Bundne driftsfond</t>
  </si>
  <si>
    <t>3. Merforbruk i driftsregnskapet</t>
  </si>
  <si>
    <t>4. Mindreforbruk i driftsregnskapet</t>
  </si>
  <si>
    <t>II. Egenkapital investering</t>
  </si>
  <si>
    <t>1. Ubundet investeringsfond</t>
  </si>
  <si>
    <t>2. Bundne investeringsfond</t>
  </si>
  <si>
    <t>3. Udekket beløp i investeringsregnskapet</t>
  </si>
  <si>
    <t>III. Annen egenkapital</t>
  </si>
  <si>
    <t>1. Kapitalkonto</t>
  </si>
  <si>
    <t>2. Prinsippendringer som påvirker arbeidskapitalen drift</t>
  </si>
  <si>
    <t>3. Prinsippendringer som påvirker arbeidskapitalen investering</t>
  </si>
  <si>
    <t>D. Langsiktig gjeld</t>
  </si>
  <si>
    <t>I. Lån</t>
  </si>
  <si>
    <t>1. Gjeld til kredittinstitusjoner</t>
  </si>
  <si>
    <t>2. Obligasjonslån</t>
  </si>
  <si>
    <t>3. Sertifikatlån</t>
  </si>
  <si>
    <t>II. Pensjonsforpliktelse</t>
  </si>
  <si>
    <t>E. Kortsiktig gjeld</t>
  </si>
  <si>
    <t>I. Kortsiktig gjeld</t>
  </si>
  <si>
    <t>1. Leverandørgjeld</t>
  </si>
  <si>
    <t>2. Likviditetslån</t>
  </si>
  <si>
    <t>3. Derivater</t>
  </si>
  <si>
    <t>4. Annen kortsiktig gjeld</t>
  </si>
  <si>
    <t>5. Premieavvik</t>
  </si>
  <si>
    <t>Sum egenkapital og gjeld</t>
  </si>
  <si>
    <t>F. Memoriakonti</t>
  </si>
  <si>
    <t>I. Ubrukte lånemidler</t>
  </si>
  <si>
    <t>II. Andre memoriakonti</t>
  </si>
  <si>
    <t>III. Motkonto for memoriakontiene</t>
  </si>
  <si>
    <t>11051</t>
  </si>
  <si>
    <t>EGENKAPINNSK SKP</t>
  </si>
  <si>
    <t>12009</t>
  </si>
  <si>
    <t>INVESTERINGER IKT</t>
  </si>
  <si>
    <t>12010</t>
  </si>
  <si>
    <t>12011</t>
  </si>
  <si>
    <t>12014</t>
  </si>
  <si>
    <t>Digitalisering arkiv hos BFE og PPT</t>
  </si>
  <si>
    <t>12021</t>
  </si>
  <si>
    <t>Nettverk- kommune felles</t>
  </si>
  <si>
    <t>12034</t>
  </si>
  <si>
    <t>12046</t>
  </si>
  <si>
    <t>Valg 2019 og 2021 - Nytt datautstyr</t>
  </si>
  <si>
    <t>12048</t>
  </si>
  <si>
    <t>12051</t>
  </si>
  <si>
    <t>12053</t>
  </si>
  <si>
    <t>12054</t>
  </si>
  <si>
    <t>12055</t>
  </si>
  <si>
    <t>ORG-IT - Datasikkerhet investering</t>
  </si>
  <si>
    <t>12056</t>
  </si>
  <si>
    <t>Kommune felles - Oppgradering møterom</t>
  </si>
  <si>
    <t>12082</t>
  </si>
  <si>
    <t>BI verktøy</t>
  </si>
  <si>
    <t>15001</t>
  </si>
  <si>
    <t>15002</t>
  </si>
  <si>
    <t>15004</t>
  </si>
  <si>
    <t>Forsand fritidsklubb utstyr</t>
  </si>
  <si>
    <t>15005</t>
  </si>
  <si>
    <t>15006</t>
  </si>
  <si>
    <t>Kinokino utstyr</t>
  </si>
  <si>
    <t>20026</t>
  </si>
  <si>
    <t>SYØ - RL 30686 Toyota Auris</t>
  </si>
  <si>
    <t>20035</t>
  </si>
  <si>
    <t>33380</t>
  </si>
  <si>
    <t>33382</t>
  </si>
  <si>
    <t>Oppvekst skole - Tilskudd hjemmeundervisning</t>
  </si>
  <si>
    <t>37005</t>
  </si>
  <si>
    <t>40071</t>
  </si>
  <si>
    <t>Nytt rådhus</t>
  </si>
  <si>
    <t>40072</t>
  </si>
  <si>
    <t>40074</t>
  </si>
  <si>
    <t>Forskuttering SIAS, rekkefølgekrav</t>
  </si>
  <si>
    <t>42402</t>
  </si>
  <si>
    <t>42403</t>
  </si>
  <si>
    <t>44515</t>
  </si>
  <si>
    <t>45404</t>
  </si>
  <si>
    <t>Sandnes kulturhus, utstyr</t>
  </si>
  <si>
    <t>45407</t>
  </si>
  <si>
    <t>45707</t>
  </si>
  <si>
    <t>Biblioteksystem</t>
  </si>
  <si>
    <t>46301</t>
  </si>
  <si>
    <t>KUNSTERISK UTSMYKKING</t>
  </si>
  <si>
    <t>54614</t>
  </si>
  <si>
    <t>56101</t>
  </si>
  <si>
    <t>Kulturbygg rehabilitering, rullerende bevilgning</t>
  </si>
  <si>
    <t>56102</t>
  </si>
  <si>
    <t>Bygningsm. utbedr. Kinokino</t>
  </si>
  <si>
    <t>56103</t>
  </si>
  <si>
    <t>Kinokino-Stasjon K felles bevilgning</t>
  </si>
  <si>
    <t>56104</t>
  </si>
  <si>
    <t>Vitenfabrikken nytt gulv - lekkasje</t>
  </si>
  <si>
    <t>56105</t>
  </si>
  <si>
    <t>Langgata 76 - utskift. tak, utvendig rehab</t>
  </si>
  <si>
    <t>56106</t>
  </si>
  <si>
    <t>Kulturhuset - rehabilitering</t>
  </si>
  <si>
    <t>56107</t>
  </si>
  <si>
    <t>Kulturhuset - tautrekk og lysanlegg</t>
  </si>
  <si>
    <t>56108</t>
  </si>
  <si>
    <t>56109</t>
  </si>
  <si>
    <t>56113</t>
  </si>
  <si>
    <t>56201</t>
  </si>
  <si>
    <t>Kommunale boliger rehabilitering, ca 24 per år</t>
  </si>
  <si>
    <t>56203</t>
  </si>
  <si>
    <t>Boligsosial handlingsplan, kjøp boliger</t>
  </si>
  <si>
    <t>56205</t>
  </si>
  <si>
    <t>Omsorgsbygg rehabilitering</t>
  </si>
  <si>
    <t>56206</t>
  </si>
  <si>
    <t>Boliger for vanskeligstilte, tun</t>
  </si>
  <si>
    <t>56207</t>
  </si>
  <si>
    <t>Boliger for vanskeligstilte, småhus</t>
  </si>
  <si>
    <t>56208</t>
  </si>
  <si>
    <t>Luragata 31</t>
  </si>
  <si>
    <t>56209</t>
  </si>
  <si>
    <t>Ombygging Skeianegt. 14</t>
  </si>
  <si>
    <t>56210</t>
  </si>
  <si>
    <t>EFF-boliger Olsokveien</t>
  </si>
  <si>
    <t>56211</t>
  </si>
  <si>
    <t>Omsorgsboliger adferdsutfordringer</t>
  </si>
  <si>
    <t>56212</t>
  </si>
  <si>
    <t>EFF-boliger Skeianegata</t>
  </si>
  <si>
    <t>56214</t>
  </si>
  <si>
    <t>Foreldreinitiativet III</t>
  </si>
  <si>
    <t>56215</t>
  </si>
  <si>
    <t>Nye sykehjemsplasser Lunde</t>
  </si>
  <si>
    <t>56216</t>
  </si>
  <si>
    <t>Nye sykehjemsplasser Rovik</t>
  </si>
  <si>
    <t>56217</t>
  </si>
  <si>
    <t>Ombygging første etasje Åse boas</t>
  </si>
  <si>
    <t>56219</t>
  </si>
  <si>
    <t>Reservestrøm boas</t>
  </si>
  <si>
    <t>56223</t>
  </si>
  <si>
    <t>56226</t>
  </si>
  <si>
    <t>56227</t>
  </si>
  <si>
    <t>Åsveien planlegging påbygg/ombygging</t>
  </si>
  <si>
    <t>56228</t>
  </si>
  <si>
    <t>Rehab boliger m fellesarealer, funksjonsnedsatte</t>
  </si>
  <si>
    <t>56229</t>
  </si>
  <si>
    <t>56230</t>
  </si>
  <si>
    <t>Skaret avlastningssenter</t>
  </si>
  <si>
    <t>56232</t>
  </si>
  <si>
    <t>56233</t>
  </si>
  <si>
    <t>56234</t>
  </si>
  <si>
    <t>Oppgrad. trådløst nett boas</t>
  </si>
  <si>
    <t>56235</t>
  </si>
  <si>
    <t>Sandnes matservice grovoppvaskmaskin</t>
  </si>
  <si>
    <t>56238</t>
  </si>
  <si>
    <t>NAV innleid bygg, inventar og utstyr</t>
  </si>
  <si>
    <t>56239</t>
  </si>
  <si>
    <t>56240</t>
  </si>
  <si>
    <t>56241</t>
  </si>
  <si>
    <t>Trones boas, tilpasninger EHR</t>
  </si>
  <si>
    <t>56301</t>
  </si>
  <si>
    <t>Skoler utendørsanlegg</t>
  </si>
  <si>
    <t>56302</t>
  </si>
  <si>
    <t>56304</t>
  </si>
  <si>
    <t>Sløydsal Ganddal skole</t>
  </si>
  <si>
    <t>56307</t>
  </si>
  <si>
    <t>Bogafjell ungdomsskole</t>
  </si>
  <si>
    <t>56308</t>
  </si>
  <si>
    <t>Kleivane skole og idrettshall</t>
  </si>
  <si>
    <t>56309</t>
  </si>
  <si>
    <t>Utvidelse og oppgrad. Skeiene u.skole, U21-skole</t>
  </si>
  <si>
    <t>56310</t>
  </si>
  <si>
    <t>Altona skole og ressurssenter nye lokaler</t>
  </si>
  <si>
    <t>56311</t>
  </si>
  <si>
    <t>Malmheim skole utvidelse B7-skole</t>
  </si>
  <si>
    <t>56312</t>
  </si>
  <si>
    <t>Ombygging/utvidelse Sviland skule</t>
  </si>
  <si>
    <t>56313</t>
  </si>
  <si>
    <t>Utvidelse Sandved skole B28</t>
  </si>
  <si>
    <t>56315</t>
  </si>
  <si>
    <t>Vurdering skoler Sentrum</t>
  </si>
  <si>
    <t>56316</t>
  </si>
  <si>
    <t>56317</t>
  </si>
  <si>
    <t>Skoler varslingsanlegg, budsjett</t>
  </si>
  <si>
    <t>56319</t>
  </si>
  <si>
    <t>56321</t>
  </si>
  <si>
    <t>TP2020 - Tiltakspakkeprosjekt 2020 Eiendom</t>
  </si>
  <si>
    <t>56322</t>
  </si>
  <si>
    <t>56401</t>
  </si>
  <si>
    <t>Barnehager utendørsanlegg</t>
  </si>
  <si>
    <t>56402</t>
  </si>
  <si>
    <t>Barnehager rehabilitering</t>
  </si>
  <si>
    <t>56403</t>
  </si>
  <si>
    <t>Langgata 72 helsestasjon</t>
  </si>
  <si>
    <t>56404</t>
  </si>
  <si>
    <t>Langgata bhg fjernvarmetilknytning</t>
  </si>
  <si>
    <t>56405</t>
  </si>
  <si>
    <t>56407</t>
  </si>
  <si>
    <t>56409</t>
  </si>
  <si>
    <t>56411</t>
  </si>
  <si>
    <t>56412</t>
  </si>
  <si>
    <t>BFE samlokalisering inventar og ustyr</t>
  </si>
  <si>
    <t>56414</t>
  </si>
  <si>
    <t>Skoler og bhg oppgrad/utskift av gjerder</t>
  </si>
  <si>
    <t>56415</t>
  </si>
  <si>
    <t>Langgata bhg masseutglidning</t>
  </si>
  <si>
    <t>56501</t>
  </si>
  <si>
    <t>Miljøtiltak kommunale bygg</t>
  </si>
  <si>
    <t>56502</t>
  </si>
  <si>
    <t>ENØK utfasing av oljekjel</t>
  </si>
  <si>
    <t>56503</t>
  </si>
  <si>
    <t>ITV-anlegg kameraovervåking</t>
  </si>
  <si>
    <t>56504</t>
  </si>
  <si>
    <t>Innemiljø øvrige kommunale bygg, oppgradering</t>
  </si>
  <si>
    <t>56505</t>
  </si>
  <si>
    <t>Omlegging intern kommunikasjon for tekn. styresystemer</t>
  </si>
  <si>
    <t>56506</t>
  </si>
  <si>
    <t>Adgangskontroll anlegg, utfasing eldre låsesystem, overg. til skallsikring</t>
  </si>
  <si>
    <t>56507</t>
  </si>
  <si>
    <t>Risikovurdering av varmetekniske anlegg i kommunens formålsbygg</t>
  </si>
  <si>
    <t>56508</t>
  </si>
  <si>
    <t>Branntekniske tiltak helsebygg</t>
  </si>
  <si>
    <t>56509</t>
  </si>
  <si>
    <t>Branntekniske tiltak skoler</t>
  </si>
  <si>
    <t>56510</t>
  </si>
  <si>
    <t>Branntekniske tilak kulturbygg</t>
  </si>
  <si>
    <t>56511</t>
  </si>
  <si>
    <t>Nedgravde søppelcontainere</t>
  </si>
  <si>
    <t>56513</t>
  </si>
  <si>
    <t>Programvare og programmering fagservere kommunens formålsbygg</t>
  </si>
  <si>
    <t>56514</t>
  </si>
  <si>
    <t>Oppgradering dusjanlegg for å hindre legionella</t>
  </si>
  <si>
    <t>56515</t>
  </si>
  <si>
    <t>Universell utforming</t>
  </si>
  <si>
    <t>56516</t>
  </si>
  <si>
    <t>Solskjerming skoler</t>
  </si>
  <si>
    <t>56517</t>
  </si>
  <si>
    <t>Radontiltak bygg med for høye Bq verdier</t>
  </si>
  <si>
    <t>56518</t>
  </si>
  <si>
    <t>Oppgradering brannvarslingsanlegg, merking, tiltaksplaner for byggene</t>
  </si>
  <si>
    <t>56519</t>
  </si>
  <si>
    <t>Brannsikringstiltak kommunale boliger</t>
  </si>
  <si>
    <t>56522</t>
  </si>
  <si>
    <t>Merking p-plasser skoler og barnehager</t>
  </si>
  <si>
    <t>56523</t>
  </si>
  <si>
    <t>Regulering</t>
  </si>
  <si>
    <t>56524</t>
  </si>
  <si>
    <t>Digital. og org. brann og FDV-dokumentasjon formålsbygg</t>
  </si>
  <si>
    <t>56528</t>
  </si>
  <si>
    <t>Lura - tomt og aktivitetshus</t>
  </si>
  <si>
    <t>56529</t>
  </si>
  <si>
    <t>Oppgrad. bygningsmasse gravplass</t>
  </si>
  <si>
    <t>56601</t>
  </si>
  <si>
    <t>Idrettsbygg rehabilitering</t>
  </si>
  <si>
    <t>56602</t>
  </si>
  <si>
    <t>Sentrum parkeringsanlegg A8</t>
  </si>
  <si>
    <t>56603</t>
  </si>
  <si>
    <t>Garderobeanlegg Vagleleiren</t>
  </si>
  <si>
    <t>56604</t>
  </si>
  <si>
    <t>Austrått svømmehall</t>
  </si>
  <si>
    <t>56605</t>
  </si>
  <si>
    <t>Giskehallen, rehab svømmehallen</t>
  </si>
  <si>
    <t>56606</t>
  </si>
  <si>
    <t>Sandnes rådhus</t>
  </si>
  <si>
    <t>56608</t>
  </si>
  <si>
    <t>56609</t>
  </si>
  <si>
    <t>56610</t>
  </si>
  <si>
    <t>Rehab Sandnes idrettspark, Giskehallen (spillemidler)</t>
  </si>
  <si>
    <t>56611</t>
  </si>
  <si>
    <t>Rehab Riskahallen (spillemidler)</t>
  </si>
  <si>
    <t>56612</t>
  </si>
  <si>
    <t>56615</t>
  </si>
  <si>
    <t>56616</t>
  </si>
  <si>
    <t>Giskehallen nødvendige oppgraderinger</t>
  </si>
  <si>
    <t>56622</t>
  </si>
  <si>
    <t>Ny brannstasjon (10013,10014,10016)</t>
  </si>
  <si>
    <t>56623</t>
  </si>
  <si>
    <t>Eiendom - RL 23339 VW Golf 1,4</t>
  </si>
  <si>
    <t>56624</t>
  </si>
  <si>
    <t>Nygaardshagen parkering AS</t>
  </si>
  <si>
    <t>60001</t>
  </si>
  <si>
    <t>60002</t>
  </si>
  <si>
    <t>60004</t>
  </si>
  <si>
    <t>60005</t>
  </si>
  <si>
    <t>60015</t>
  </si>
  <si>
    <t>60101</t>
  </si>
  <si>
    <t>60103</t>
  </si>
  <si>
    <t>GNSS-utstyr 2021</t>
  </si>
  <si>
    <t>60106</t>
  </si>
  <si>
    <t>Byggdrift, biler</t>
  </si>
  <si>
    <t>60112</t>
  </si>
  <si>
    <t>Bydrift - Flomvernutstyr</t>
  </si>
  <si>
    <t>62022</t>
  </si>
  <si>
    <t>Demning Frøylandsvatnet</t>
  </si>
  <si>
    <t>63020</t>
  </si>
  <si>
    <t>63021</t>
  </si>
  <si>
    <t>GATELYS</t>
  </si>
  <si>
    <t>63042</t>
  </si>
  <si>
    <t>BYUTVIKLINGSPROSJEKTER</t>
  </si>
  <si>
    <t>63046</t>
  </si>
  <si>
    <t>Ruten - teknisk plan og offentlig byrom</t>
  </si>
  <si>
    <t>65027</t>
  </si>
  <si>
    <t>65035</t>
  </si>
  <si>
    <t>Universell utforming på eksisternede veinett og trafikkarealer</t>
  </si>
  <si>
    <t>65037</t>
  </si>
  <si>
    <t>Trafikksikkerhet eksisterende veinett, strakstiltak</t>
  </si>
  <si>
    <t>65038</t>
  </si>
  <si>
    <t>Trafikksikring - Aksjon skolevei</t>
  </si>
  <si>
    <t>65039</t>
  </si>
  <si>
    <t>65051</t>
  </si>
  <si>
    <t>SENTRUMSTILTAK GENERELT</t>
  </si>
  <si>
    <t>65054</t>
  </si>
  <si>
    <t>65055</t>
  </si>
  <si>
    <t>Oppfølgingstiltak KDP sentrum (GASS)</t>
  </si>
  <si>
    <t>65061</t>
  </si>
  <si>
    <t>65065</t>
  </si>
  <si>
    <t>Offentlige arealer (alle formål)</t>
  </si>
  <si>
    <t>65067</t>
  </si>
  <si>
    <t>65069</t>
  </si>
  <si>
    <t>65073</t>
  </si>
  <si>
    <t>65074</t>
  </si>
  <si>
    <t>Bymiljøpakke</t>
  </si>
  <si>
    <t>65075</t>
  </si>
  <si>
    <t>Bypakke gange 2020</t>
  </si>
  <si>
    <t>65080</t>
  </si>
  <si>
    <t>65081</t>
  </si>
  <si>
    <t>Veivisningsskiltning og trafikkreg. av sykkelveier i Sandnes Øst og Sør</t>
  </si>
  <si>
    <t>65083</t>
  </si>
  <si>
    <t>65084</t>
  </si>
  <si>
    <t>65085</t>
  </si>
  <si>
    <t>65087</t>
  </si>
  <si>
    <t>65108</t>
  </si>
  <si>
    <t>65109</t>
  </si>
  <si>
    <t>Figvedveien bru rehabilitering</t>
  </si>
  <si>
    <t>66502</t>
  </si>
  <si>
    <t>68038</t>
  </si>
  <si>
    <t>68039</t>
  </si>
  <si>
    <t>68040</t>
  </si>
  <si>
    <t>68051</t>
  </si>
  <si>
    <t>IDRETTSPLASSER OG LØKKER, GENERELT</t>
  </si>
  <si>
    <t>68055</t>
  </si>
  <si>
    <t>68064</t>
  </si>
  <si>
    <t>68067</t>
  </si>
  <si>
    <t>68068</t>
  </si>
  <si>
    <t>68069</t>
  </si>
  <si>
    <t>PIV - Tiltakspakke 2020</t>
  </si>
  <si>
    <t>68070</t>
  </si>
  <si>
    <t>68072</t>
  </si>
  <si>
    <t>Utstyr til idrettshaller</t>
  </si>
  <si>
    <t>68201</t>
  </si>
  <si>
    <t>PARKER OG GRØNTANLEGG, GENERELT</t>
  </si>
  <si>
    <t>68203</t>
  </si>
  <si>
    <t>68205</t>
  </si>
  <si>
    <t>68209</t>
  </si>
  <si>
    <t>68213</t>
  </si>
  <si>
    <t>Opparbeidelse av Gamlaverket leke- og aktivitetsområde</t>
  </si>
  <si>
    <t>68301</t>
  </si>
  <si>
    <t>Friluftsområder, generelt</t>
  </si>
  <si>
    <t>68308</t>
  </si>
  <si>
    <t>Folkehelse- Trafikksikkerhet og tilrettelegging for sykkel</t>
  </si>
  <si>
    <t>68312</t>
  </si>
  <si>
    <t>Folkehelse, oppgradering og sammenkobling av turvegnettet</t>
  </si>
  <si>
    <t>68314</t>
  </si>
  <si>
    <t>68315</t>
  </si>
  <si>
    <t>Innløsn. av areal som omreguleres til grøntstruktur i Sandvedparken</t>
  </si>
  <si>
    <t>68316</t>
  </si>
  <si>
    <t>68401</t>
  </si>
  <si>
    <t>LEKEPLASSER, GENERELT</t>
  </si>
  <si>
    <t>68601</t>
  </si>
  <si>
    <t>Oppgradering av gravlunder</t>
  </si>
  <si>
    <t>68605</t>
  </si>
  <si>
    <t>Bevaring og forvaltningsplan for gravplassene</t>
  </si>
  <si>
    <t>68607</t>
  </si>
  <si>
    <t>68608</t>
  </si>
  <si>
    <t>68613</t>
  </si>
  <si>
    <t>Utvidelse og opparbeidelse av doble gravsteder på Soma gravlund</t>
  </si>
  <si>
    <t>68614</t>
  </si>
  <si>
    <t>Forsand Utviding og opparbeiding av areal til gravplass</t>
  </si>
  <si>
    <t>68615</t>
  </si>
  <si>
    <t>68616</t>
  </si>
  <si>
    <t>68634</t>
  </si>
  <si>
    <t>Oppfølging av tiltaksplan for parkdraget langs Storåna</t>
  </si>
  <si>
    <t>69100</t>
  </si>
  <si>
    <t>UTBYGGINGSAVTALER</t>
  </si>
  <si>
    <t>69101</t>
  </si>
  <si>
    <t>74072</t>
  </si>
  <si>
    <t>Opparbeidelse av Kleivane etappe 1</t>
  </si>
  <si>
    <t>74083</t>
  </si>
  <si>
    <t>Havneparken Sandnes, 1. etappe</t>
  </si>
  <si>
    <t>74099</t>
  </si>
  <si>
    <t>Nullstilling av prosjekt</t>
  </si>
  <si>
    <t>74100</t>
  </si>
  <si>
    <t>Administrasjonsavtaler</t>
  </si>
  <si>
    <t>74105</t>
  </si>
  <si>
    <t>74106</t>
  </si>
  <si>
    <t>74107</t>
  </si>
  <si>
    <t>74112</t>
  </si>
  <si>
    <t>74113</t>
  </si>
  <si>
    <t>74116</t>
  </si>
  <si>
    <t>74117</t>
  </si>
  <si>
    <t>74118</t>
  </si>
  <si>
    <t>74119</t>
  </si>
  <si>
    <t>74120</t>
  </si>
  <si>
    <t>74121</t>
  </si>
  <si>
    <t>74122</t>
  </si>
  <si>
    <t>74123</t>
  </si>
  <si>
    <t>Bogafjell G4</t>
  </si>
  <si>
    <t>74124</t>
  </si>
  <si>
    <t>75029</t>
  </si>
  <si>
    <t>75060</t>
  </si>
  <si>
    <t>75070</t>
  </si>
  <si>
    <t>Klimatilpassning</t>
  </si>
  <si>
    <t>75071</t>
  </si>
  <si>
    <t>ENØK-tiltak tekniske installasjoner</t>
  </si>
  <si>
    <t>75076</t>
  </si>
  <si>
    <t>75078</t>
  </si>
  <si>
    <t>Hovebakken - Sanering og omlegging VA</t>
  </si>
  <si>
    <t>75079</t>
  </si>
  <si>
    <t>75084</t>
  </si>
  <si>
    <t>75087</t>
  </si>
  <si>
    <t>Bussveien flytting og oppgrad av VA-ledninger</t>
  </si>
  <si>
    <t>75094</t>
  </si>
  <si>
    <t>Tiltakspakke 2017, investering</t>
  </si>
  <si>
    <t>75095</t>
  </si>
  <si>
    <t>Omlegging avløpsnett sentrum, Ålgårdskloakken</t>
  </si>
  <si>
    <t>75800</t>
  </si>
  <si>
    <t>Hoveveien</t>
  </si>
  <si>
    <t>75803</t>
  </si>
  <si>
    <t>Rundkjøring Jærveien/Torger Carlsensgt.</t>
  </si>
  <si>
    <t>76021</t>
  </si>
  <si>
    <t>GEN. TILTAK IHT HOVEDPLAN VANN</t>
  </si>
  <si>
    <t>76024</t>
  </si>
  <si>
    <t>77021</t>
  </si>
  <si>
    <t>Oppgradering og driftsoptimalisering tekniske installasjoner</t>
  </si>
  <si>
    <t>77022</t>
  </si>
  <si>
    <t>77023</t>
  </si>
  <si>
    <t>77091</t>
  </si>
  <si>
    <t>Avløp Lurabekken/sone 9</t>
  </si>
  <si>
    <t>78062</t>
  </si>
  <si>
    <t>FORNYING/UTSK. RENOVASJONSBEH.</t>
  </si>
  <si>
    <t>78077</t>
  </si>
  <si>
    <t>90000</t>
  </si>
  <si>
    <t>RENTER/UTBYTTE OG LÅN</t>
  </si>
  <si>
    <t>Regnskap 2021</t>
  </si>
  <si>
    <t>Budsjett 2021</t>
  </si>
  <si>
    <t>Opprinnelig budsjett 2021</t>
  </si>
  <si>
    <t>Sum driftsinntekter</t>
  </si>
  <si>
    <t>Regnskap2020</t>
  </si>
  <si>
    <t>Oppvekst</t>
  </si>
  <si>
    <t>Samfunn, plan og bygg</t>
  </si>
  <si>
    <t>KOA, klima og utbygging</t>
  </si>
  <si>
    <t>Kommunalteknisk infrastruktur (skattefinansiert)</t>
  </si>
  <si>
    <t>Kommunalteknisk infrastruktur (selvkost)</t>
  </si>
  <si>
    <t>Kommunedirektør og fellesutgifter</t>
  </si>
  <si>
    <t>Kommunedirektørens stab</t>
  </si>
  <si>
    <t>Sum Kommunedirektør og fellesutgifter</t>
  </si>
  <si>
    <t>Energi og finanskostnader</t>
  </si>
  <si>
    <t>Korrigering generelle driftsinntekter (4)</t>
  </si>
  <si>
    <t>Korrigering fondsføringer (19 og 20)</t>
  </si>
  <si>
    <t>Korrigering renter (10 og 13)</t>
  </si>
  <si>
    <t>Korrigering avskrivninger (7 og 16)</t>
  </si>
  <si>
    <t>Korrigering finans (11 og 12)</t>
  </si>
  <si>
    <t>Hovedoversikt balanseregnskap</t>
  </si>
  <si>
    <t>Konsolidert regnskap 2021</t>
  </si>
  <si>
    <t>Konsolidert regnskap 2020</t>
  </si>
  <si>
    <t>Avsetning til bundne driftsfond</t>
  </si>
  <si>
    <t>Bruk av bundne driftsfond</t>
  </si>
  <si>
    <t>Overføring til investering i henhold til årsbudsjettet og fullmakter</t>
  </si>
  <si>
    <t>Avsetninger til disposisjonsfond i henhold til årsbudsjettet og fullmakter</t>
  </si>
  <si>
    <t>Bruk av disposisjonsfond i henhold til årsbudsjettet og fullmakter</t>
  </si>
  <si>
    <t>Budsjettert dekning av tidligere års merforbruk</t>
  </si>
  <si>
    <t>Sum utgifter og inntekter eksklusive bruk av lån</t>
  </si>
  <si>
    <t>Avsetninger til bundne investeringsfond</t>
  </si>
  <si>
    <t>Bruk av bundne investeringsfond</t>
  </si>
  <si>
    <t>Budsjettert bruk av lån</t>
  </si>
  <si>
    <t>Overføring fra drift i henhold til årsbudsjettet og fullmakter</t>
  </si>
  <si>
    <t>Avsetninger til ubundet investeringsfond i henhold til årsbudsjettet og fullmakter</t>
  </si>
  <si>
    <t>Bruk av ubundet investeringsfond i henhold til årsbudsjettet og fullmakter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</si>
</sst>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1AA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6" fillId="0" borderId="0" xfId="0" applyFont="1"/>
    <xf numFmtId="0" fontId="0" fillId="0" borderId="1" xfId="0" applyBorder="1"/>
    <xf numFmtId="3" fontId="0" fillId="0" borderId="1" xfId="0" applyNumberFormat="1" applyBorder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0" fontId="10" fillId="0" borderId="0" xfId="0" applyFont="1"/>
    <xf numFmtId="3" fontId="10" fillId="0" borderId="0" xfId="0" applyNumberFormat="1" applyFont="1"/>
    <xf numFmtId="3" fontId="10" fillId="0" borderId="1" xfId="0" applyNumberFormat="1" applyFont="1" applyBorder="1"/>
    <xf numFmtId="3" fontId="8" fillId="0" borderId="0" xfId="0" applyNumberFormat="1" applyFont="1"/>
    <xf numFmtId="0" fontId="11" fillId="0" borderId="0" xfId="0" applyFont="1"/>
    <xf numFmtId="165" fontId="0" fillId="0" borderId="0" xfId="1" applyNumberFormat="1" applyFont="1"/>
    <xf numFmtId="165" fontId="2" fillId="0" borderId="0" xfId="1" applyNumberFormat="1" applyFont="1"/>
    <xf numFmtId="165" fontId="1" fillId="0" borderId="0" xfId="1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3" fontId="2" fillId="0" borderId="0" xfId="1" applyNumberFormat="1" applyFont="1"/>
    <xf numFmtId="165" fontId="4" fillId="0" borderId="0" xfId="1" applyNumberFormat="1" applyFont="1"/>
    <xf numFmtId="165" fontId="3" fillId="0" borderId="0" xfId="1" applyNumberFormat="1" applyFont="1"/>
    <xf numFmtId="0" fontId="12" fillId="2" borderId="2" xfId="0" applyFont="1" applyFill="1" applyBorder="1" applyAlignment="1">
      <alignment horizontal="left" vertical="center"/>
    </xf>
    <xf numFmtId="166" fontId="12" fillId="2" borderId="2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66" fontId="13" fillId="2" borderId="3" xfId="1" applyNumberFormat="1" applyFont="1" applyFill="1" applyBorder="1" applyAlignment="1">
      <alignment vertical="center"/>
    </xf>
    <xf numFmtId="166" fontId="0" fillId="0" borderId="3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6" fontId="12" fillId="2" borderId="3" xfId="1" applyNumberFormat="1" applyFont="1" applyFill="1" applyBorder="1" applyAlignment="1">
      <alignment vertical="center"/>
    </xf>
    <xf numFmtId="166" fontId="2" fillId="0" borderId="3" xfId="1" applyNumberFormat="1" applyFont="1" applyBorder="1" applyAlignment="1">
      <alignment vertical="center"/>
    </xf>
    <xf numFmtId="0" fontId="2" fillId="0" borderId="4" xfId="0" applyFont="1" applyBorder="1"/>
    <xf numFmtId="3" fontId="2" fillId="0" borderId="0" xfId="0" applyNumberFormat="1" applyFont="1" applyAlignment="1">
      <alignment horizontal="center" wrapText="1"/>
    </xf>
    <xf numFmtId="49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14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8DF2F-FC07-4DB5-BF62-5CE33A78E58C}">
  <dimension ref="A1:G114"/>
  <sheetViews>
    <sheetView topLeftCell="A89" workbookViewId="0">
      <selection activeCell="M47" sqref="M47"/>
    </sheetView>
  </sheetViews>
  <sheetFormatPr baseColWidth="10" defaultColWidth="11.42578125" defaultRowHeight="15" x14ac:dyDescent="0.25"/>
  <cols>
    <col min="1" max="1" width="53.140625" bestFit="1" customWidth="1"/>
    <col min="2" max="2" width="13.85546875" style="2" bestFit="1" customWidth="1"/>
    <col min="3" max="3" width="13" style="2" bestFit="1" customWidth="1"/>
    <col min="4" max="4" width="22.42578125" style="2" customWidth="1"/>
    <col min="5" max="5" width="13.42578125" bestFit="1" customWidth="1"/>
    <col min="6" max="6" width="14.28515625" customWidth="1"/>
    <col min="7" max="7" width="13.28515625" customWidth="1"/>
  </cols>
  <sheetData>
    <row r="1" spans="1:7" x14ac:dyDescent="0.25">
      <c r="A1" s="1" t="s">
        <v>0</v>
      </c>
      <c r="B1" s="3"/>
      <c r="C1" s="3"/>
      <c r="D1" s="3"/>
    </row>
    <row r="2" spans="1:7" ht="45" x14ac:dyDescent="0.25">
      <c r="A2" s="1" t="s">
        <v>1</v>
      </c>
      <c r="B2" s="39" t="s">
        <v>704</v>
      </c>
      <c r="C2" s="39" t="s">
        <v>705</v>
      </c>
      <c r="D2" s="39" t="s">
        <v>706</v>
      </c>
      <c r="E2" s="40" t="s">
        <v>2</v>
      </c>
      <c r="F2" s="41" t="s">
        <v>724</v>
      </c>
      <c r="G2" s="41" t="s">
        <v>725</v>
      </c>
    </row>
    <row r="3" spans="1:7" x14ac:dyDescent="0.25">
      <c r="A3" s="1" t="s">
        <v>3</v>
      </c>
      <c r="E3" s="4"/>
    </row>
    <row r="4" spans="1:7" x14ac:dyDescent="0.25">
      <c r="A4" t="s">
        <v>4</v>
      </c>
      <c r="B4" s="2">
        <v>2063916.371</v>
      </c>
      <c r="C4" s="2">
        <v>2044752</v>
      </c>
      <c r="D4" s="2">
        <v>1974000</v>
      </c>
      <c r="E4" s="2">
        <v>2055136.5249999999</v>
      </c>
      <c r="F4" s="2">
        <v>2063916.371</v>
      </c>
      <c r="G4" s="2">
        <v>2055136.5249999999</v>
      </c>
    </row>
    <row r="5" spans="1:7" x14ac:dyDescent="0.25">
      <c r="A5" t="s">
        <v>5</v>
      </c>
      <c r="B5" s="2">
        <v>2833669.2428899999</v>
      </c>
      <c r="C5" s="2">
        <v>2796500</v>
      </c>
      <c r="D5" s="2">
        <v>2640500</v>
      </c>
      <c r="E5" s="2">
        <v>2434391.5006399998</v>
      </c>
      <c r="F5" s="2">
        <v>2833669.2428899999</v>
      </c>
      <c r="G5" s="2">
        <v>2434391.5006399998</v>
      </c>
    </row>
    <row r="6" spans="1:7" x14ac:dyDescent="0.25">
      <c r="A6" t="s">
        <v>6</v>
      </c>
      <c r="B6" s="2">
        <v>59640.711000000003</v>
      </c>
      <c r="C6" s="2">
        <v>59000</v>
      </c>
      <c r="D6" s="2">
        <v>51000</v>
      </c>
      <c r="E6" s="2">
        <v>50444.457999999999</v>
      </c>
      <c r="F6" s="2">
        <v>59640.711000000003</v>
      </c>
      <c r="G6" s="2">
        <v>50444.457999999999</v>
      </c>
    </row>
    <row r="7" spans="1:7" x14ac:dyDescent="0.25">
      <c r="A7" t="s">
        <v>7</v>
      </c>
      <c r="B7" s="2">
        <v>31374.934989999998</v>
      </c>
      <c r="C7" s="2">
        <v>29800</v>
      </c>
      <c r="D7" s="2">
        <v>29800</v>
      </c>
      <c r="E7" s="2">
        <v>30917.069</v>
      </c>
      <c r="F7" s="2">
        <v>31374.934989999998</v>
      </c>
      <c r="G7" s="2">
        <v>30917.069</v>
      </c>
    </row>
    <row r="8" spans="1:7" x14ac:dyDescent="0.25">
      <c r="A8" t="s">
        <v>8</v>
      </c>
      <c r="B8" s="2">
        <v>110835.65304999999</v>
      </c>
      <c r="C8" s="2">
        <v>94289.365999999995</v>
      </c>
      <c r="D8" s="2">
        <v>72982</v>
      </c>
      <c r="E8" s="2">
        <v>164274.19696999999</v>
      </c>
      <c r="F8" s="2">
        <v>110835.65304999999</v>
      </c>
      <c r="G8" s="2">
        <v>164274.19696999999</v>
      </c>
    </row>
    <row r="9" spans="1:7" x14ac:dyDescent="0.25">
      <c r="A9" t="s">
        <v>9</v>
      </c>
      <c r="B9" s="2">
        <v>758471.32163999998</v>
      </c>
      <c r="C9" s="2">
        <v>482695.84</v>
      </c>
      <c r="D9" s="2">
        <v>261865</v>
      </c>
      <c r="E9" s="2">
        <v>710338.50642999995</v>
      </c>
      <c r="F9" s="2">
        <v>759342.21563999995</v>
      </c>
      <c r="G9" s="2">
        <v>710368.77442999999</v>
      </c>
    </row>
    <row r="10" spans="1:7" x14ac:dyDescent="0.25">
      <c r="A10" t="s">
        <v>10</v>
      </c>
      <c r="B10" s="2">
        <v>222517.42499999999</v>
      </c>
      <c r="C10" s="2">
        <v>212200</v>
      </c>
      <c r="D10" s="2">
        <v>212050</v>
      </c>
      <c r="E10" s="2">
        <v>199560.41562000001</v>
      </c>
      <c r="F10" s="2">
        <v>220017.42499999999</v>
      </c>
      <c r="G10" s="2">
        <v>199560.41562000001</v>
      </c>
    </row>
    <row r="11" spans="1:7" x14ac:dyDescent="0.25">
      <c r="A11" t="s">
        <v>11</v>
      </c>
      <c r="B11" s="2">
        <v>657049.26471999998</v>
      </c>
      <c r="C11" s="2">
        <v>576942.4</v>
      </c>
      <c r="D11" s="2">
        <v>530332</v>
      </c>
      <c r="E11" s="2">
        <v>534915.55536999996</v>
      </c>
      <c r="F11" s="2">
        <v>677113.44871999999</v>
      </c>
      <c r="G11" s="2">
        <v>552402.85130999994</v>
      </c>
    </row>
    <row r="12" spans="1:7" x14ac:dyDescent="0.25">
      <c r="A12" s="1" t="s">
        <v>707</v>
      </c>
      <c r="B12" s="3">
        <v>6737474.9242899995</v>
      </c>
      <c r="C12" s="3">
        <v>6296179.6059999997</v>
      </c>
      <c r="D12" s="3">
        <v>5772529</v>
      </c>
      <c r="E12" s="3">
        <v>6179978.2270299997</v>
      </c>
      <c r="F12" s="3">
        <v>6755910.0022899993</v>
      </c>
      <c r="G12" s="2">
        <v>6197495.7909700004</v>
      </c>
    </row>
    <row r="13" spans="1:7" x14ac:dyDescent="0.25">
      <c r="A13" s="1"/>
      <c r="E13" s="2"/>
      <c r="F13" s="2"/>
      <c r="G13" s="2"/>
    </row>
    <row r="14" spans="1:7" x14ac:dyDescent="0.25">
      <c r="A14" t="s">
        <v>12</v>
      </c>
      <c r="E14" s="2"/>
    </row>
    <row r="15" spans="1:7" x14ac:dyDescent="0.25">
      <c r="A15" t="s">
        <v>13</v>
      </c>
      <c r="B15" s="2">
        <v>3291959.9477600004</v>
      </c>
      <c r="C15" s="2">
        <v>3202792.7829999998</v>
      </c>
      <c r="D15" s="2">
        <v>3061937</v>
      </c>
      <c r="E15" s="2">
        <v>3196917.1291199997</v>
      </c>
      <c r="F15" s="2">
        <v>3303191.7800800004</v>
      </c>
      <c r="G15" s="2">
        <v>3208457.83396</v>
      </c>
    </row>
    <row r="16" spans="1:7" x14ac:dyDescent="0.25">
      <c r="A16" t="s">
        <v>14</v>
      </c>
      <c r="B16" s="2">
        <v>795982.54738999996</v>
      </c>
      <c r="C16" s="2">
        <v>829138.44900000002</v>
      </c>
      <c r="D16" s="2">
        <v>798437</v>
      </c>
      <c r="E16" s="2">
        <v>745212.59540999995</v>
      </c>
      <c r="F16" s="2">
        <v>796623.83210999996</v>
      </c>
      <c r="G16" s="2">
        <v>746031.62873999996</v>
      </c>
    </row>
    <row r="17" spans="1:7" x14ac:dyDescent="0.25">
      <c r="A17" t="s">
        <v>15</v>
      </c>
      <c r="B17" s="2">
        <v>1666833.86999</v>
      </c>
      <c r="C17" s="2">
        <v>1516606.7320000001</v>
      </c>
      <c r="D17" s="2">
        <v>1373854</v>
      </c>
      <c r="E17" s="2">
        <v>1529903.1132799999</v>
      </c>
      <c r="F17" s="2">
        <v>1679953.5587299999</v>
      </c>
      <c r="G17" s="2">
        <v>1541988.7747599999</v>
      </c>
    </row>
    <row r="18" spans="1:7" x14ac:dyDescent="0.25">
      <c r="A18" t="s">
        <v>16</v>
      </c>
      <c r="B18" s="2">
        <v>406222.13289999997</v>
      </c>
      <c r="C18" s="2">
        <v>293861.21899999998</v>
      </c>
      <c r="D18" s="2">
        <v>245963</v>
      </c>
      <c r="E18" s="2">
        <v>371069.56198</v>
      </c>
      <c r="F18" s="2">
        <v>406222.13289999997</v>
      </c>
      <c r="G18" s="2">
        <v>371097.06198</v>
      </c>
    </row>
    <row r="19" spans="1:7" s="1" customFormat="1" x14ac:dyDescent="0.25">
      <c r="A19" s="1" t="s">
        <v>17</v>
      </c>
      <c r="B19" s="3">
        <v>336014.21013000002</v>
      </c>
      <c r="C19" s="3">
        <v>257000</v>
      </c>
      <c r="D19" s="3">
        <v>457000</v>
      </c>
      <c r="E19" s="3">
        <v>273418.96255</v>
      </c>
      <c r="F19" s="3">
        <v>342542.14990000002</v>
      </c>
      <c r="G19" s="3">
        <v>278680.11655000004</v>
      </c>
    </row>
    <row r="20" spans="1:7" s="1" customFormat="1" x14ac:dyDescent="0.25">
      <c r="A20" s="1" t="s">
        <v>18</v>
      </c>
      <c r="B20" s="3">
        <v>6497012.7081700005</v>
      </c>
      <c r="C20" s="3">
        <v>6099399.1830000002</v>
      </c>
      <c r="D20" s="3">
        <v>5937191</v>
      </c>
      <c r="E20" s="3">
        <v>6116521.3623400005</v>
      </c>
      <c r="F20" s="3">
        <v>6528533.4537199996</v>
      </c>
      <c r="G20" s="3">
        <v>6146255.4159899997</v>
      </c>
    </row>
    <row r="21" spans="1:7" s="1" customFormat="1" x14ac:dyDescent="0.25">
      <c r="A21" s="1" t="s">
        <v>19</v>
      </c>
      <c r="B21" s="3">
        <v>240462.21612</v>
      </c>
      <c r="C21" s="3">
        <v>196780.42300000001</v>
      </c>
      <c r="D21" s="3">
        <v>-164662</v>
      </c>
      <c r="E21" s="3">
        <v>63456.864689999995</v>
      </c>
      <c r="F21" s="3">
        <v>227376.54856999964</v>
      </c>
      <c r="G21" s="3">
        <v>51240.374979999993</v>
      </c>
    </row>
    <row r="22" spans="1:7" x14ac:dyDescent="0.25">
      <c r="E22" s="2"/>
      <c r="F22" s="2"/>
      <c r="G22" s="2"/>
    </row>
    <row r="23" spans="1:7" x14ac:dyDescent="0.25">
      <c r="A23" t="s">
        <v>20</v>
      </c>
      <c r="E23" s="2"/>
      <c r="F23" s="2"/>
      <c r="G23" s="2"/>
    </row>
    <row r="24" spans="1:7" x14ac:dyDescent="0.25">
      <c r="A24" t="s">
        <v>21</v>
      </c>
      <c r="B24" s="2">
        <v>61789.544289999998</v>
      </c>
      <c r="C24" s="2">
        <v>44714</v>
      </c>
      <c r="D24" s="2">
        <v>39820</v>
      </c>
      <c r="E24" s="2">
        <v>67690.895819999991</v>
      </c>
      <c r="F24" s="2">
        <v>64210.014799999997</v>
      </c>
      <c r="G24" s="2">
        <v>71853.795700000002</v>
      </c>
    </row>
    <row r="25" spans="1:7" x14ac:dyDescent="0.25">
      <c r="A25" t="s">
        <v>22</v>
      </c>
      <c r="B25" s="2">
        <v>126977.156</v>
      </c>
      <c r="C25" s="2">
        <v>129369</v>
      </c>
      <c r="D25" s="2">
        <v>127000</v>
      </c>
      <c r="E25" s="2">
        <v>120620.92137000001</v>
      </c>
      <c r="F25" s="2">
        <v>132379.75099999999</v>
      </c>
      <c r="G25" s="2">
        <v>127104.85237000001</v>
      </c>
    </row>
    <row r="26" spans="1:7" x14ac:dyDescent="0.25">
      <c r="A26" t="s">
        <v>23</v>
      </c>
      <c r="B26" s="2">
        <v>49544.3482</v>
      </c>
      <c r="C26" s="2">
        <v>13260</v>
      </c>
      <c r="D26" s="2">
        <v>0</v>
      </c>
      <c r="E26" s="2">
        <v>11351.946199999998</v>
      </c>
      <c r="F26" s="2">
        <v>49544.3482</v>
      </c>
      <c r="G26" s="2">
        <v>11351.946199999998</v>
      </c>
    </row>
    <row r="27" spans="1:7" x14ac:dyDescent="0.25">
      <c r="A27" t="s">
        <v>24</v>
      </c>
      <c r="B27" s="2">
        <v>97148.891790000009</v>
      </c>
      <c r="C27" s="2">
        <v>96291</v>
      </c>
      <c r="D27" s="2">
        <v>86291</v>
      </c>
      <c r="E27" s="2">
        <v>121600.08894</v>
      </c>
      <c r="F27" s="2">
        <v>97149.347890000005</v>
      </c>
      <c r="G27" s="2">
        <v>121602.12663</v>
      </c>
    </row>
    <row r="28" spans="1:7" x14ac:dyDescent="0.25">
      <c r="A28" t="s">
        <v>25</v>
      </c>
      <c r="B28" s="2">
        <v>279341</v>
      </c>
      <c r="C28" s="2">
        <v>279341</v>
      </c>
      <c r="D28" s="2">
        <v>279341</v>
      </c>
      <c r="E28" s="2">
        <v>271000</v>
      </c>
      <c r="F28" s="2">
        <v>279341</v>
      </c>
      <c r="G28" s="2">
        <v>271000</v>
      </c>
    </row>
    <row r="29" spans="1:7" s="1" customFormat="1" x14ac:dyDescent="0.25">
      <c r="A29" s="1" t="s">
        <v>26</v>
      </c>
      <c r="B29" s="3">
        <v>-138178.84330000001</v>
      </c>
      <c r="C29" s="3">
        <v>-188289</v>
      </c>
      <c r="D29" s="3">
        <v>-198812</v>
      </c>
      <c r="E29" s="3">
        <v>-192936.32555000001</v>
      </c>
      <c r="F29" s="3">
        <v>-130356.23389000002</v>
      </c>
      <c r="G29" s="3">
        <v>-182291.53236000001</v>
      </c>
    </row>
    <row r="30" spans="1:7" s="1" customFormat="1" x14ac:dyDescent="0.25">
      <c r="A30" s="1" t="s">
        <v>27</v>
      </c>
      <c r="B30" s="3">
        <v>336014.21013000002</v>
      </c>
      <c r="C30" s="3">
        <v>257000</v>
      </c>
      <c r="D30" s="3">
        <v>457000</v>
      </c>
      <c r="E30" s="3">
        <v>273418.96255</v>
      </c>
      <c r="F30" s="3">
        <v>342542.14990000002</v>
      </c>
      <c r="G30" s="3">
        <v>278680.11655000004</v>
      </c>
    </row>
    <row r="31" spans="1:7" s="1" customFormat="1" x14ac:dyDescent="0.25">
      <c r="A31" s="1" t="s">
        <v>28</v>
      </c>
      <c r="B31" s="3">
        <v>438297.58295000001</v>
      </c>
      <c r="C31" s="3">
        <v>265491.42300000001</v>
      </c>
      <c r="D31" s="3">
        <v>93526</v>
      </c>
      <c r="E31" s="3">
        <v>143939.50168999998</v>
      </c>
      <c r="F31" s="3">
        <v>439562.46459000005</v>
      </c>
      <c r="G31" s="3">
        <v>147628.95916999999</v>
      </c>
    </row>
    <row r="32" spans="1:7" x14ac:dyDescent="0.25">
      <c r="E32" s="2"/>
      <c r="F32" s="2"/>
      <c r="G32" s="2"/>
    </row>
    <row r="33" spans="1:7" x14ac:dyDescent="0.25">
      <c r="A33" t="s">
        <v>29</v>
      </c>
      <c r="E33" s="2"/>
      <c r="F33" s="2"/>
      <c r="G33" s="2"/>
    </row>
    <row r="34" spans="1:7" x14ac:dyDescent="0.25">
      <c r="A34" t="s">
        <v>30</v>
      </c>
      <c r="B34" s="2">
        <v>-226585.43799999999</v>
      </c>
      <c r="C34" s="2">
        <v>-226585.43799999999</v>
      </c>
      <c r="D34" s="2">
        <v>-29684</v>
      </c>
      <c r="E34" s="2">
        <v>-184953.77799999999</v>
      </c>
      <c r="F34" s="2">
        <v>-241322.66175</v>
      </c>
      <c r="G34" s="2">
        <v>-189281.86966</v>
      </c>
    </row>
    <row r="35" spans="1:7" x14ac:dyDescent="0.25">
      <c r="A35" t="s">
        <v>31</v>
      </c>
      <c r="B35" s="2">
        <v>10765.841779999999</v>
      </c>
      <c r="C35" s="2">
        <v>19524.594000000001</v>
      </c>
      <c r="D35" s="2">
        <v>-3292</v>
      </c>
      <c r="E35" s="2">
        <v>-30692.155770000001</v>
      </c>
      <c r="F35" s="2">
        <v>-198240</v>
      </c>
      <c r="G35" s="2">
        <v>28692</v>
      </c>
    </row>
    <row r="36" spans="1:7" s="1" customFormat="1" x14ac:dyDescent="0.25">
      <c r="A36" s="1" t="s">
        <v>32</v>
      </c>
      <c r="B36" s="3">
        <v>-222477.98672999998</v>
      </c>
      <c r="C36" s="3">
        <v>-58430.578999999998</v>
      </c>
      <c r="D36" s="3">
        <v>-60550</v>
      </c>
      <c r="E36" s="3">
        <v>58745.367399999996</v>
      </c>
      <c r="F36" s="3">
        <v>0</v>
      </c>
      <c r="G36" s="3">
        <v>-12961</v>
      </c>
    </row>
    <row r="37" spans="1:7" x14ac:dyDescent="0.25">
      <c r="A37" t="s">
        <v>33</v>
      </c>
      <c r="B37" s="2">
        <v>0</v>
      </c>
      <c r="C37" s="2">
        <v>0</v>
      </c>
      <c r="D37" s="2">
        <v>0</v>
      </c>
      <c r="E37" s="2">
        <v>-12961.064679999999</v>
      </c>
      <c r="F37" s="3">
        <v>0</v>
      </c>
      <c r="G37" s="3">
        <v>-12961</v>
      </c>
    </row>
    <row r="38" spans="1:7" x14ac:dyDescent="0.25">
      <c r="A38" t="s">
        <v>34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</row>
    <row r="39" spans="1:7" x14ac:dyDescent="0.25">
      <c r="A39" t="s">
        <v>35</v>
      </c>
      <c r="B39" s="2">
        <v>-438297.58295000001</v>
      </c>
      <c r="C39" s="2">
        <v>-265491.42300000001</v>
      </c>
      <c r="D39" s="2">
        <v>-93526</v>
      </c>
      <c r="E39" s="2">
        <v>-143939.50169</v>
      </c>
      <c r="F39" s="2">
        <v>-439562</v>
      </c>
      <c r="G39" s="2">
        <v>-147629</v>
      </c>
    </row>
    <row r="40" spans="1:7" x14ac:dyDescent="0.25">
      <c r="A40" t="s">
        <v>36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</row>
    <row r="41" spans="1:7" x14ac:dyDescent="0.25">
      <c r="E41" s="2"/>
      <c r="F41" s="2"/>
    </row>
    <row r="42" spans="1:7" x14ac:dyDescent="0.25">
      <c r="E42" s="2"/>
      <c r="F42" s="2"/>
    </row>
    <row r="43" spans="1:7" x14ac:dyDescent="0.25">
      <c r="E43" s="2"/>
      <c r="F43" s="2"/>
    </row>
    <row r="46" spans="1:7" x14ac:dyDescent="0.25">
      <c r="A46" s="1" t="s">
        <v>37</v>
      </c>
      <c r="B46" s="3" t="s">
        <v>704</v>
      </c>
      <c r="C46" s="3" t="s">
        <v>705</v>
      </c>
      <c r="D46" s="3" t="s">
        <v>706</v>
      </c>
      <c r="E46" s="3" t="s">
        <v>708</v>
      </c>
    </row>
    <row r="47" spans="1:7" x14ac:dyDescent="0.25">
      <c r="A47" t="s">
        <v>4</v>
      </c>
      <c r="B47" s="2">
        <v>2063929601</v>
      </c>
      <c r="C47" s="2">
        <v>2044752000</v>
      </c>
      <c r="D47" s="2">
        <v>1974000000</v>
      </c>
      <c r="E47" s="22">
        <v>2055136525</v>
      </c>
    </row>
    <row r="48" spans="1:7" x14ac:dyDescent="0.25">
      <c r="A48" t="s">
        <v>38</v>
      </c>
      <c r="B48" s="2">
        <v>2833669242.8899999</v>
      </c>
      <c r="C48" s="2">
        <v>2796500000</v>
      </c>
      <c r="D48" s="2">
        <v>2640500000</v>
      </c>
      <c r="E48" s="22">
        <v>2434391500.6399999</v>
      </c>
    </row>
    <row r="49" spans="1:5" x14ac:dyDescent="0.25">
      <c r="A49" t="s">
        <v>6</v>
      </c>
      <c r="B49" s="2">
        <v>59640711</v>
      </c>
      <c r="C49" s="2">
        <v>59000000</v>
      </c>
      <c r="D49" s="2">
        <v>51000000</v>
      </c>
      <c r="E49" s="22">
        <v>50444458</v>
      </c>
    </row>
    <row r="50" spans="1:5" x14ac:dyDescent="0.25">
      <c r="A50" t="s">
        <v>39</v>
      </c>
      <c r="B50" s="2">
        <v>142210588.03999999</v>
      </c>
      <c r="C50" s="2">
        <v>124089366</v>
      </c>
      <c r="D50" s="2">
        <v>102782000</v>
      </c>
      <c r="E50" s="22">
        <v>195191265.97</v>
      </c>
    </row>
    <row r="51" spans="1:5" x14ac:dyDescent="0.25">
      <c r="A51" s="1" t="s">
        <v>40</v>
      </c>
      <c r="B51" s="3">
        <v>5099450142.9300003</v>
      </c>
      <c r="C51" s="3">
        <v>5024341366</v>
      </c>
      <c r="D51" s="3">
        <v>4768282000</v>
      </c>
      <c r="E51" s="22">
        <v>4735163749.6099997</v>
      </c>
    </row>
    <row r="52" spans="1:5" x14ac:dyDescent="0.25">
      <c r="A52" s="1" t="s">
        <v>41</v>
      </c>
      <c r="B52" s="3">
        <v>4522973717</v>
      </c>
      <c r="C52" s="3">
        <v>4570560943</v>
      </c>
      <c r="D52" s="3">
        <v>4475944000</v>
      </c>
      <c r="E52" s="22">
        <v>4398287922</v>
      </c>
    </row>
    <row r="53" spans="1:5" x14ac:dyDescent="0.25">
      <c r="A53" t="s">
        <v>42</v>
      </c>
      <c r="B53" s="2">
        <v>336014210.13</v>
      </c>
      <c r="C53" s="2">
        <v>257000000</v>
      </c>
      <c r="D53" s="2">
        <v>457000000</v>
      </c>
      <c r="E53" s="22">
        <v>273418962.55000001</v>
      </c>
    </row>
    <row r="54" spans="1:5" x14ac:dyDescent="0.25">
      <c r="A54" s="1" t="s">
        <v>43</v>
      </c>
      <c r="B54" s="3">
        <v>4858987927.1300001</v>
      </c>
      <c r="C54" s="3">
        <v>4827560943</v>
      </c>
      <c r="D54" s="3">
        <v>4932944000</v>
      </c>
      <c r="E54" s="22">
        <v>4671706884.5500002</v>
      </c>
    </row>
    <row r="55" spans="1:5" x14ac:dyDescent="0.25">
      <c r="A55" t="s">
        <v>44</v>
      </c>
      <c r="B55" s="2">
        <v>240462215.80000001</v>
      </c>
      <c r="C55" s="2">
        <v>196780423</v>
      </c>
      <c r="D55" s="2">
        <v>-164662000</v>
      </c>
      <c r="E55" s="22">
        <v>63456865.060000002</v>
      </c>
    </row>
    <row r="56" spans="1:5" x14ac:dyDescent="0.25">
      <c r="A56" t="s">
        <v>45</v>
      </c>
      <c r="B56" s="2">
        <v>61789544.289999999</v>
      </c>
      <c r="C56" s="2">
        <v>44714000</v>
      </c>
      <c r="D56" s="2">
        <v>39820000</v>
      </c>
      <c r="E56" s="22">
        <v>67690895.819999993</v>
      </c>
    </row>
    <row r="57" spans="1:5" x14ac:dyDescent="0.25">
      <c r="A57" t="s">
        <v>46</v>
      </c>
      <c r="B57" s="2">
        <v>126977156</v>
      </c>
      <c r="C57" s="2">
        <v>129369000</v>
      </c>
      <c r="D57" s="2">
        <v>127000000</v>
      </c>
      <c r="E57" s="22">
        <v>120620921.37</v>
      </c>
    </row>
    <row r="58" spans="1:5" x14ac:dyDescent="0.25">
      <c r="A58" t="s">
        <v>47</v>
      </c>
      <c r="B58" s="2">
        <v>49544348.200000003</v>
      </c>
      <c r="C58" s="2">
        <v>13260000</v>
      </c>
      <c r="D58" s="2">
        <v>0</v>
      </c>
      <c r="E58" s="22">
        <v>11351946.199999999</v>
      </c>
    </row>
    <row r="59" spans="1:5" x14ac:dyDescent="0.25">
      <c r="A59" t="s">
        <v>48</v>
      </c>
      <c r="B59" s="2">
        <v>97148891.790000007</v>
      </c>
      <c r="C59" s="2">
        <v>96291000</v>
      </c>
      <c r="D59" s="2">
        <v>86291000</v>
      </c>
      <c r="E59" s="22">
        <v>121600088.94</v>
      </c>
    </row>
    <row r="60" spans="1:5" x14ac:dyDescent="0.25">
      <c r="A60" t="s">
        <v>49</v>
      </c>
      <c r="B60" s="2">
        <v>279341000</v>
      </c>
      <c r="C60" s="2">
        <v>279341000</v>
      </c>
      <c r="D60" s="2">
        <v>279341000</v>
      </c>
      <c r="E60" s="22">
        <v>271000000</v>
      </c>
    </row>
    <row r="61" spans="1:5" x14ac:dyDescent="0.25">
      <c r="A61" t="s">
        <v>50</v>
      </c>
      <c r="B61" s="2">
        <v>-138178843.30000001</v>
      </c>
      <c r="C61" s="2">
        <v>-188289000</v>
      </c>
      <c r="D61" s="2">
        <v>-198812000</v>
      </c>
      <c r="E61" s="22">
        <v>-192936325.55000001</v>
      </c>
    </row>
    <row r="62" spans="1:5" x14ac:dyDescent="0.25">
      <c r="A62" t="s">
        <v>51</v>
      </c>
      <c r="B62" s="2">
        <v>336014210.13</v>
      </c>
      <c r="C62" s="2">
        <v>257000000</v>
      </c>
      <c r="D62" s="2">
        <v>457000000</v>
      </c>
      <c r="E62" s="22">
        <v>273418962.55000001</v>
      </c>
    </row>
    <row r="63" spans="1:5" x14ac:dyDescent="0.25">
      <c r="A63" t="s">
        <v>52</v>
      </c>
      <c r="B63" s="3">
        <v>438297582.63</v>
      </c>
      <c r="C63" s="3">
        <v>265491423</v>
      </c>
      <c r="D63" s="3">
        <v>93526000</v>
      </c>
      <c r="E63" s="22">
        <v>143939502.06</v>
      </c>
    </row>
    <row r="64" spans="1:5" x14ac:dyDescent="0.25">
      <c r="A64" s="1" t="s">
        <v>53</v>
      </c>
      <c r="E64" s="22"/>
    </row>
    <row r="65" spans="1:5" x14ac:dyDescent="0.25">
      <c r="A65" t="s">
        <v>54</v>
      </c>
      <c r="B65" s="2">
        <v>-226585438</v>
      </c>
      <c r="C65" s="2">
        <v>-226585438</v>
      </c>
      <c r="D65" s="2">
        <v>-29684000</v>
      </c>
      <c r="E65" s="22">
        <v>-184953778</v>
      </c>
    </row>
    <row r="66" spans="1:5" x14ac:dyDescent="0.25">
      <c r="A66" t="s">
        <v>55</v>
      </c>
      <c r="B66" s="2">
        <v>10765841.779999999</v>
      </c>
      <c r="C66" s="2">
        <v>19524594</v>
      </c>
      <c r="D66" s="2">
        <v>-3292000</v>
      </c>
      <c r="E66" s="22">
        <v>-30692155.77</v>
      </c>
    </row>
    <row r="67" spans="1:5" x14ac:dyDescent="0.25">
      <c r="A67" t="s">
        <v>56</v>
      </c>
      <c r="B67" s="2">
        <v>-222477986.72999999</v>
      </c>
      <c r="C67" s="2">
        <v>-58430579</v>
      </c>
      <c r="D67" s="2">
        <v>-60550000</v>
      </c>
      <c r="E67" s="22">
        <v>71706432.079999998</v>
      </c>
    </row>
    <row r="68" spans="1:5" x14ac:dyDescent="0.25">
      <c r="A68" t="s">
        <v>57</v>
      </c>
      <c r="B68" s="2">
        <v>0</v>
      </c>
      <c r="C68" s="2">
        <v>0</v>
      </c>
      <c r="D68" s="2">
        <v>0</v>
      </c>
      <c r="E68" s="22">
        <v>0</v>
      </c>
    </row>
    <row r="69" spans="1:5" x14ac:dyDescent="0.25">
      <c r="A69" s="1" t="s">
        <v>58</v>
      </c>
      <c r="B69" s="3">
        <v>-438297582.94999999</v>
      </c>
      <c r="C69" s="3">
        <v>-265491423</v>
      </c>
      <c r="D69" s="3">
        <v>-93526000</v>
      </c>
      <c r="E69" s="22">
        <v>-143939501.69</v>
      </c>
    </row>
    <row r="70" spans="1:5" x14ac:dyDescent="0.25">
      <c r="A70" t="s">
        <v>59</v>
      </c>
      <c r="B70" s="2">
        <v>0</v>
      </c>
      <c r="C70" s="2">
        <v>0</v>
      </c>
      <c r="D70" s="2">
        <v>0</v>
      </c>
      <c r="E70" s="22">
        <v>0</v>
      </c>
    </row>
    <row r="71" spans="1:5" x14ac:dyDescent="0.25">
      <c r="E71" s="22">
        <v>0</v>
      </c>
    </row>
    <row r="72" spans="1:5" x14ac:dyDescent="0.25">
      <c r="A72" s="1" t="s">
        <v>60</v>
      </c>
      <c r="B72" s="3" t="s">
        <v>704</v>
      </c>
      <c r="C72" s="3" t="s">
        <v>705</v>
      </c>
      <c r="D72" s="3" t="s">
        <v>61</v>
      </c>
      <c r="E72" s="3"/>
    </row>
    <row r="73" spans="1:5" x14ac:dyDescent="0.25">
      <c r="A73" t="s">
        <v>709</v>
      </c>
    </row>
    <row r="74" spans="1:5" x14ac:dyDescent="0.25">
      <c r="A74" t="s">
        <v>62</v>
      </c>
      <c r="B74" s="2">
        <v>1184972819</v>
      </c>
      <c r="C74" s="2">
        <v>1164949741</v>
      </c>
      <c r="D74" s="2">
        <v>20023078</v>
      </c>
      <c r="E74" s="2"/>
    </row>
    <row r="75" spans="1:5" x14ac:dyDescent="0.25">
      <c r="A75" t="s">
        <v>63</v>
      </c>
      <c r="B75" s="2">
        <v>25791758</v>
      </c>
      <c r="C75" s="2">
        <v>25791758</v>
      </c>
      <c r="D75" s="2">
        <v>0</v>
      </c>
      <c r="E75" s="2"/>
    </row>
    <row r="76" spans="1:5" x14ac:dyDescent="0.25">
      <c r="A76" t="s">
        <v>64</v>
      </c>
      <c r="B76" s="2">
        <v>28302465</v>
      </c>
      <c r="C76" s="2">
        <v>23031000</v>
      </c>
      <c r="D76" s="2">
        <v>5271465</v>
      </c>
      <c r="E76" s="2"/>
    </row>
    <row r="77" spans="1:5" x14ac:dyDescent="0.25">
      <c r="A77" t="s">
        <v>65</v>
      </c>
      <c r="B77" s="2">
        <v>854338374</v>
      </c>
      <c r="C77" s="2">
        <v>848218271</v>
      </c>
      <c r="D77" s="2">
        <v>6120103</v>
      </c>
      <c r="E77" s="2"/>
    </row>
    <row r="78" spans="1:5" x14ac:dyDescent="0.25">
      <c r="A78" t="s">
        <v>66</v>
      </c>
      <c r="B78" s="2">
        <v>220699246</v>
      </c>
      <c r="C78" s="2">
        <v>220018373</v>
      </c>
      <c r="D78" s="2">
        <v>680873</v>
      </c>
      <c r="E78" s="2"/>
    </row>
    <row r="79" spans="1:5" s="1" customFormat="1" x14ac:dyDescent="0.25">
      <c r="A79" s="1" t="s">
        <v>67</v>
      </c>
      <c r="B79" s="3">
        <v>2314104662</v>
      </c>
      <c r="C79" s="3">
        <v>2282009143</v>
      </c>
      <c r="D79" s="3">
        <v>32095519</v>
      </c>
      <c r="E79" s="2"/>
    </row>
    <row r="80" spans="1:5" x14ac:dyDescent="0.25">
      <c r="A80" t="s">
        <v>68</v>
      </c>
      <c r="E80" s="2"/>
    </row>
    <row r="81" spans="1:5" x14ac:dyDescent="0.25">
      <c r="A81" t="s">
        <v>69</v>
      </c>
      <c r="B81" s="2">
        <v>391128326</v>
      </c>
      <c r="C81" s="2">
        <v>391128326</v>
      </c>
      <c r="D81" s="2">
        <v>0</v>
      </c>
      <c r="E81" s="2"/>
    </row>
    <row r="82" spans="1:5" x14ac:dyDescent="0.25">
      <c r="A82" t="s">
        <v>70</v>
      </c>
      <c r="B82" s="2">
        <v>250998950</v>
      </c>
      <c r="C82" s="2">
        <v>250998950</v>
      </c>
      <c r="D82" s="2">
        <v>0</v>
      </c>
      <c r="E82" s="2"/>
    </row>
    <row r="83" spans="1:5" x14ac:dyDescent="0.25">
      <c r="A83" t="s">
        <v>71</v>
      </c>
      <c r="B83" s="2">
        <v>101388113</v>
      </c>
      <c r="C83" s="2">
        <v>81766769</v>
      </c>
      <c r="D83" s="2">
        <v>19621344</v>
      </c>
      <c r="E83" s="2"/>
    </row>
    <row r="84" spans="1:5" x14ac:dyDescent="0.25">
      <c r="A84" t="s">
        <v>72</v>
      </c>
      <c r="B84" s="2">
        <v>341714937</v>
      </c>
      <c r="C84" s="2">
        <v>341568620</v>
      </c>
      <c r="D84" s="2">
        <v>146317</v>
      </c>
      <c r="E84" s="2"/>
    </row>
    <row r="85" spans="1:5" x14ac:dyDescent="0.25">
      <c r="A85" t="s">
        <v>73</v>
      </c>
      <c r="B85" s="2">
        <v>256338060</v>
      </c>
      <c r="C85" s="2">
        <v>238628666</v>
      </c>
      <c r="D85" s="2">
        <v>17709394</v>
      </c>
      <c r="E85" s="2"/>
    </row>
    <row r="86" spans="1:5" x14ac:dyDescent="0.25">
      <c r="A86" t="s">
        <v>74</v>
      </c>
      <c r="B86" s="2">
        <v>461432292</v>
      </c>
      <c r="C86" s="2">
        <v>461016639</v>
      </c>
      <c r="D86" s="2">
        <v>415653</v>
      </c>
      <c r="E86" s="2"/>
    </row>
    <row r="87" spans="1:5" s="1" customFormat="1" x14ac:dyDescent="0.25">
      <c r="A87" s="1" t="s">
        <v>75</v>
      </c>
      <c r="B87" s="3">
        <v>1803000678</v>
      </c>
      <c r="C87" s="3">
        <v>1765107970</v>
      </c>
      <c r="D87" s="3">
        <v>37892708</v>
      </c>
      <c r="E87" s="2"/>
    </row>
    <row r="88" spans="1:5" x14ac:dyDescent="0.25">
      <c r="A88" t="s">
        <v>76</v>
      </c>
      <c r="E88" s="2"/>
    </row>
    <row r="89" spans="1:5" x14ac:dyDescent="0.25">
      <c r="A89" t="s">
        <v>710</v>
      </c>
      <c r="B89" s="2">
        <v>32684982</v>
      </c>
      <c r="C89" s="2">
        <v>33486234</v>
      </c>
      <c r="D89" s="2">
        <v>-801252</v>
      </c>
      <c r="E89" s="2"/>
    </row>
    <row r="90" spans="1:5" x14ac:dyDescent="0.25">
      <c r="A90" t="s">
        <v>711</v>
      </c>
      <c r="B90" s="2">
        <v>15665282</v>
      </c>
      <c r="C90" s="2">
        <v>15939888</v>
      </c>
      <c r="D90" s="2">
        <v>-274606</v>
      </c>
      <c r="E90" s="2"/>
    </row>
    <row r="91" spans="1:5" x14ac:dyDescent="0.25">
      <c r="A91" t="s">
        <v>712</v>
      </c>
      <c r="B91" s="2">
        <v>151188037</v>
      </c>
      <c r="C91" s="2">
        <v>144238753</v>
      </c>
      <c r="D91" s="2">
        <v>6949284</v>
      </c>
      <c r="E91" s="2"/>
    </row>
    <row r="92" spans="1:5" x14ac:dyDescent="0.25">
      <c r="A92" t="s">
        <v>713</v>
      </c>
      <c r="B92" s="2">
        <v>-14794697</v>
      </c>
      <c r="C92" s="2">
        <v>-8825314</v>
      </c>
      <c r="D92" s="2">
        <v>-5969383</v>
      </c>
      <c r="E92" s="2"/>
    </row>
    <row r="93" spans="1:5" x14ac:dyDescent="0.25">
      <c r="A93" s="1" t="s">
        <v>77</v>
      </c>
      <c r="B93" s="3">
        <v>184743604</v>
      </c>
      <c r="C93" s="3">
        <v>184839561</v>
      </c>
      <c r="D93" s="3">
        <v>-95957</v>
      </c>
      <c r="E93" s="2"/>
    </row>
    <row r="94" spans="1:5" x14ac:dyDescent="0.25">
      <c r="A94" s="1" t="s">
        <v>78</v>
      </c>
      <c r="B94" s="3">
        <v>121882630</v>
      </c>
      <c r="C94" s="3">
        <v>123108329</v>
      </c>
      <c r="D94" s="3">
        <v>-1225699</v>
      </c>
      <c r="E94" s="2"/>
    </row>
    <row r="95" spans="1:5" x14ac:dyDescent="0.25">
      <c r="A95" s="1" t="s">
        <v>79</v>
      </c>
      <c r="B95" s="3">
        <v>48896587</v>
      </c>
      <c r="C95" s="3">
        <v>49963891</v>
      </c>
      <c r="D95" s="3">
        <v>-1067304</v>
      </c>
      <c r="E95" s="2"/>
    </row>
    <row r="96" spans="1:5" x14ac:dyDescent="0.25">
      <c r="A96" s="1" t="s">
        <v>80</v>
      </c>
      <c r="B96" s="3">
        <v>173800819</v>
      </c>
      <c r="C96" s="3">
        <v>178815580</v>
      </c>
      <c r="D96" s="3">
        <v>-5014761</v>
      </c>
      <c r="E96" s="2"/>
    </row>
    <row r="97" spans="1:5" x14ac:dyDescent="0.25">
      <c r="A97" t="s">
        <v>714</v>
      </c>
      <c r="E97" s="2"/>
    </row>
    <row r="98" spans="1:5" x14ac:dyDescent="0.25">
      <c r="A98" t="s">
        <v>81</v>
      </c>
      <c r="B98" s="2">
        <v>-190832072</v>
      </c>
      <c r="C98" s="2">
        <v>-190832072</v>
      </c>
      <c r="D98" s="2">
        <v>0</v>
      </c>
      <c r="E98" s="2"/>
    </row>
    <row r="99" spans="1:5" x14ac:dyDescent="0.25">
      <c r="A99" t="s">
        <v>82</v>
      </c>
      <c r="B99" s="2">
        <v>203933605</v>
      </c>
      <c r="C99" s="2">
        <v>223856905</v>
      </c>
      <c r="D99" s="2">
        <v>-19923300</v>
      </c>
      <c r="E99" s="2"/>
    </row>
    <row r="100" spans="1:5" x14ac:dyDescent="0.25">
      <c r="A100" t="s">
        <v>83</v>
      </c>
      <c r="B100" s="2">
        <v>23867379</v>
      </c>
      <c r="C100" s="2">
        <v>25666427</v>
      </c>
      <c r="D100" s="2">
        <v>-1799048</v>
      </c>
      <c r="E100" s="2"/>
    </row>
    <row r="101" spans="1:5" x14ac:dyDescent="0.25">
      <c r="A101" t="s">
        <v>715</v>
      </c>
      <c r="B101" s="2">
        <v>20646665</v>
      </c>
      <c r="C101" s="2">
        <v>20646665</v>
      </c>
      <c r="D101" s="2">
        <v>0</v>
      </c>
      <c r="E101" s="2"/>
    </row>
    <row r="102" spans="1:5" x14ac:dyDescent="0.25">
      <c r="A102" s="1" t="s">
        <v>716</v>
      </c>
      <c r="B102" s="3">
        <v>57615577</v>
      </c>
      <c r="C102" s="3">
        <v>79337925</v>
      </c>
      <c r="D102" s="2">
        <v>-21722348</v>
      </c>
      <c r="E102" s="2"/>
    </row>
    <row r="103" spans="1:5" s="1" customFormat="1" x14ac:dyDescent="0.25">
      <c r="A103" s="1" t="s">
        <v>84</v>
      </c>
      <c r="B103" s="3">
        <v>4704044556</v>
      </c>
      <c r="C103" s="3">
        <v>4663182399</v>
      </c>
      <c r="D103" s="3">
        <v>40862157</v>
      </c>
      <c r="E103" s="2"/>
    </row>
    <row r="104" spans="1:5" x14ac:dyDescent="0.25">
      <c r="A104" t="s">
        <v>717</v>
      </c>
      <c r="B104" s="2">
        <v>-125422922</v>
      </c>
      <c r="C104" s="2">
        <v>-97638000</v>
      </c>
      <c r="D104" s="2">
        <v>-27784922</v>
      </c>
      <c r="E104" s="2"/>
    </row>
    <row r="105" spans="1:5" x14ac:dyDescent="0.25">
      <c r="A105" t="s">
        <v>85</v>
      </c>
      <c r="B105" s="2">
        <v>4578621634</v>
      </c>
      <c r="C105" s="2">
        <v>4565544399</v>
      </c>
      <c r="D105" s="2">
        <v>13077235</v>
      </c>
      <c r="E105" s="2"/>
    </row>
    <row r="106" spans="1:5" x14ac:dyDescent="0.25">
      <c r="A106" t="s">
        <v>86</v>
      </c>
      <c r="B106" s="2">
        <v>-4704044556</v>
      </c>
      <c r="C106" s="2">
        <v>-4663182399</v>
      </c>
      <c r="D106" s="2">
        <v>-40862157</v>
      </c>
      <c r="E106" s="2"/>
    </row>
    <row r="107" spans="1:5" x14ac:dyDescent="0.25">
      <c r="A107" t="s">
        <v>87</v>
      </c>
      <c r="E107" s="2"/>
    </row>
    <row r="108" spans="1:5" x14ac:dyDescent="0.25">
      <c r="A108" t="s">
        <v>718</v>
      </c>
      <c r="B108" s="2">
        <v>-39150664</v>
      </c>
      <c r="C108" s="2">
        <v>-34580366</v>
      </c>
      <c r="D108" s="2">
        <v>-4570298</v>
      </c>
      <c r="E108" s="2"/>
    </row>
    <row r="109" spans="1:5" x14ac:dyDescent="0.25">
      <c r="A109" t="s">
        <v>719</v>
      </c>
      <c r="B109" s="2">
        <v>48047597</v>
      </c>
      <c r="C109" s="2">
        <v>-14338178</v>
      </c>
      <c r="D109" s="2">
        <v>62385775</v>
      </c>
      <c r="E109" s="2"/>
    </row>
    <row r="110" spans="1:5" x14ac:dyDescent="0.25">
      <c r="A110" t="s">
        <v>720</v>
      </c>
      <c r="B110" s="2">
        <v>-1610204</v>
      </c>
      <c r="C110" s="2">
        <v>-1500000</v>
      </c>
      <c r="D110" s="2">
        <v>-110204</v>
      </c>
      <c r="E110" s="2"/>
    </row>
    <row r="111" spans="1:5" x14ac:dyDescent="0.25">
      <c r="A111" t="s">
        <v>721</v>
      </c>
      <c r="B111" s="2">
        <v>51125812</v>
      </c>
      <c r="C111" s="2">
        <v>47771000</v>
      </c>
      <c r="D111" s="2">
        <v>3354812</v>
      </c>
      <c r="E111" s="2"/>
    </row>
    <row r="112" spans="1:5" x14ac:dyDescent="0.25">
      <c r="A112" t="s">
        <v>722</v>
      </c>
      <c r="B112" s="2">
        <v>-2764623</v>
      </c>
      <c r="C112" s="2">
        <v>-2369000</v>
      </c>
      <c r="D112" s="2">
        <v>-395623</v>
      </c>
      <c r="E112" s="2"/>
    </row>
    <row r="113" spans="1:5" x14ac:dyDescent="0.25">
      <c r="A113" t="s">
        <v>88</v>
      </c>
      <c r="B113" s="2">
        <v>55647917</v>
      </c>
      <c r="C113" s="2">
        <v>-5016544</v>
      </c>
      <c r="D113" s="2">
        <v>60664461</v>
      </c>
      <c r="E113" s="2"/>
    </row>
    <row r="114" spans="1:5" s="1" customFormat="1" x14ac:dyDescent="0.25">
      <c r="A114" s="1" t="s">
        <v>89</v>
      </c>
      <c r="B114" s="3">
        <v>4522973717</v>
      </c>
      <c r="C114" s="3">
        <v>4570560943</v>
      </c>
      <c r="D114" s="3">
        <v>-47587226</v>
      </c>
      <c r="E11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E91B-236E-452C-A228-1BC8429BFC6E}">
  <dimension ref="A1:J741"/>
  <sheetViews>
    <sheetView topLeftCell="A257" workbookViewId="0">
      <selection activeCell="F284" sqref="F284"/>
    </sheetView>
  </sheetViews>
  <sheetFormatPr baseColWidth="10" defaultColWidth="11.42578125" defaultRowHeight="15" x14ac:dyDescent="0.25"/>
  <cols>
    <col min="1" max="1" width="9.140625" bestFit="1" customWidth="1"/>
    <col min="2" max="2" width="76.5703125" bestFit="1" customWidth="1"/>
    <col min="3" max="3" width="13.85546875" bestFit="1" customWidth="1"/>
    <col min="4" max="4" width="12.85546875" bestFit="1" customWidth="1"/>
    <col min="5" max="5" width="24.140625" bestFit="1" customWidth="1"/>
    <col min="6" max="6" width="21.42578125" bestFit="1" customWidth="1"/>
  </cols>
  <sheetData>
    <row r="1" spans="2:10" x14ac:dyDescent="0.25">
      <c r="C1" s="25" t="s">
        <v>704</v>
      </c>
      <c r="D1" s="25" t="s">
        <v>705</v>
      </c>
      <c r="E1" s="25" t="s">
        <v>706</v>
      </c>
      <c r="F1" s="26" t="s">
        <v>90</v>
      </c>
    </row>
    <row r="2" spans="2:10" x14ac:dyDescent="0.25">
      <c r="B2" s="1" t="s">
        <v>91</v>
      </c>
    </row>
    <row r="3" spans="2:10" x14ac:dyDescent="0.25">
      <c r="B3" t="s">
        <v>92</v>
      </c>
      <c r="C3" s="2">
        <v>912288049.88999999</v>
      </c>
      <c r="D3" s="2">
        <v>1232086555</v>
      </c>
      <c r="E3" s="2">
        <v>1012650000</v>
      </c>
      <c r="F3" s="17">
        <v>1112586031.3800001</v>
      </c>
    </row>
    <row r="4" spans="2:10" x14ac:dyDescent="0.25">
      <c r="B4" t="s">
        <v>93</v>
      </c>
      <c r="C4" s="2">
        <v>2711555.8</v>
      </c>
      <c r="D4" s="2">
        <v>0</v>
      </c>
      <c r="E4" s="2">
        <v>0</v>
      </c>
      <c r="F4" s="17">
        <v>2818436</v>
      </c>
    </row>
    <row r="5" spans="2:10" x14ac:dyDescent="0.25">
      <c r="B5" t="s">
        <v>94</v>
      </c>
      <c r="C5" s="2">
        <v>21423255</v>
      </c>
      <c r="D5" s="2">
        <v>0</v>
      </c>
      <c r="E5" s="2">
        <v>0</v>
      </c>
      <c r="F5" s="17">
        <v>20673395</v>
      </c>
    </row>
    <row r="6" spans="2:10" x14ac:dyDescent="0.25">
      <c r="B6" t="s">
        <v>95</v>
      </c>
      <c r="C6" s="2">
        <v>1002026</v>
      </c>
      <c r="D6" s="2">
        <v>0</v>
      </c>
      <c r="E6" s="2">
        <v>0</v>
      </c>
      <c r="F6" s="17">
        <v>9403646</v>
      </c>
    </row>
    <row r="7" spans="2:10" x14ac:dyDescent="0.25">
      <c r="B7" t="s">
        <v>96</v>
      </c>
      <c r="C7" s="2">
        <v>0</v>
      </c>
      <c r="D7" s="2">
        <v>0</v>
      </c>
      <c r="E7" s="2">
        <v>0</v>
      </c>
      <c r="F7" s="17">
        <v>0</v>
      </c>
    </row>
    <row r="8" spans="2:10" x14ac:dyDescent="0.25">
      <c r="B8" t="s">
        <v>97</v>
      </c>
      <c r="C8" s="3">
        <v>937424886.69000006</v>
      </c>
      <c r="D8" s="3">
        <v>1232086555</v>
      </c>
      <c r="E8" s="3">
        <v>1012650000</v>
      </c>
      <c r="F8" s="29">
        <v>1145481508.3800001</v>
      </c>
      <c r="J8" s="2"/>
    </row>
    <row r="9" spans="2:10" x14ac:dyDescent="0.25">
      <c r="B9" t="s">
        <v>98</v>
      </c>
      <c r="C9" s="2">
        <v>140469972.31999999</v>
      </c>
      <c r="D9" s="2">
        <v>126049281</v>
      </c>
      <c r="E9" s="2">
        <v>139756000</v>
      </c>
      <c r="F9" s="19">
        <v>173326359.34999999</v>
      </c>
    </row>
    <row r="10" spans="2:10" x14ac:dyDescent="0.25">
      <c r="B10" t="s">
        <v>99</v>
      </c>
      <c r="C10" s="2">
        <v>142208862.78999999</v>
      </c>
      <c r="D10" s="2">
        <v>77338806</v>
      </c>
      <c r="E10" s="2">
        <v>62958000</v>
      </c>
      <c r="F10" s="19">
        <v>178065698.90000001</v>
      </c>
    </row>
    <row r="11" spans="2:10" x14ac:dyDescent="0.25">
      <c r="B11" t="s">
        <v>100</v>
      </c>
      <c r="C11" s="2">
        <v>50528311.840000004</v>
      </c>
      <c r="D11" s="2">
        <v>68928799</v>
      </c>
      <c r="E11" s="2">
        <v>77000000</v>
      </c>
      <c r="F11" s="19">
        <v>73725445.260000005</v>
      </c>
    </row>
    <row r="12" spans="2:10" x14ac:dyDescent="0.25">
      <c r="B12" t="s">
        <v>101</v>
      </c>
      <c r="C12" s="2">
        <v>281638.55</v>
      </c>
      <c r="D12" s="2">
        <v>0</v>
      </c>
      <c r="E12" s="2">
        <v>0</v>
      </c>
      <c r="F12" s="19">
        <v>824352.99</v>
      </c>
    </row>
    <row r="13" spans="2:10" x14ac:dyDescent="0.25">
      <c r="B13" t="s">
        <v>102</v>
      </c>
      <c r="C13" s="2">
        <v>0</v>
      </c>
      <c r="D13" s="2">
        <v>0</v>
      </c>
      <c r="E13" s="2">
        <v>0</v>
      </c>
      <c r="F13" s="19">
        <v>0</v>
      </c>
    </row>
    <row r="14" spans="2:10" x14ac:dyDescent="0.25">
      <c r="B14" t="s">
        <v>103</v>
      </c>
      <c r="C14" s="2">
        <v>26170412</v>
      </c>
      <c r="D14" s="2">
        <v>23863000</v>
      </c>
      <c r="E14" s="2">
        <v>23863000</v>
      </c>
      <c r="F14" s="19">
        <v>23864000</v>
      </c>
    </row>
    <row r="15" spans="2:10" x14ac:dyDescent="0.25">
      <c r="B15" t="s">
        <v>104</v>
      </c>
      <c r="C15" s="2">
        <v>358302826.56</v>
      </c>
      <c r="D15" s="2">
        <v>713885532</v>
      </c>
      <c r="E15" s="2">
        <v>679389000</v>
      </c>
      <c r="F15" s="19">
        <v>513675605.74000001</v>
      </c>
    </row>
    <row r="16" spans="2:10" x14ac:dyDescent="0.25">
      <c r="B16" t="s">
        <v>105</v>
      </c>
      <c r="C16" s="3">
        <v>717962024.05999994</v>
      </c>
      <c r="D16" s="3">
        <v>1010065418</v>
      </c>
      <c r="E16" s="3">
        <v>982966000</v>
      </c>
      <c r="F16" s="29">
        <v>963481462.24000001</v>
      </c>
    </row>
    <row r="17" spans="1:6" x14ac:dyDescent="0.25">
      <c r="B17" t="s">
        <v>106</v>
      </c>
      <c r="C17" s="2">
        <v>269869122.64999998</v>
      </c>
      <c r="D17" s="2">
        <v>300000000</v>
      </c>
      <c r="E17" s="2">
        <v>240000000</v>
      </c>
      <c r="F17" s="19">
        <v>281180659.44</v>
      </c>
    </row>
    <row r="18" spans="1:6" x14ac:dyDescent="0.25">
      <c r="B18" t="s">
        <v>107</v>
      </c>
      <c r="C18" s="2">
        <v>269869122.64999998</v>
      </c>
      <c r="D18" s="2">
        <v>300000000</v>
      </c>
      <c r="E18" s="2">
        <v>240000000</v>
      </c>
      <c r="F18" s="19">
        <v>281182877.44</v>
      </c>
    </row>
    <row r="19" spans="1:6" x14ac:dyDescent="0.25">
      <c r="B19" t="s">
        <v>108</v>
      </c>
      <c r="C19" s="2">
        <v>110580497</v>
      </c>
      <c r="D19" s="2">
        <v>170000000</v>
      </c>
      <c r="E19" s="2">
        <v>170000000</v>
      </c>
      <c r="F19" s="19">
        <v>106557846</v>
      </c>
    </row>
    <row r="20" spans="1:6" x14ac:dyDescent="0.25">
      <c r="B20" t="s">
        <v>109</v>
      </c>
      <c r="C20" s="2">
        <v>139003126.24000001</v>
      </c>
      <c r="D20" s="2">
        <v>170000000</v>
      </c>
      <c r="E20" s="2">
        <v>170000000</v>
      </c>
      <c r="F20" s="19">
        <v>108217246.14</v>
      </c>
    </row>
    <row r="21" spans="1:6" x14ac:dyDescent="0.25">
      <c r="B21" t="s">
        <v>110</v>
      </c>
      <c r="C21" s="2">
        <v>-28422629.239999998</v>
      </c>
      <c r="D21" s="2">
        <v>0</v>
      </c>
      <c r="E21" s="2">
        <v>0</v>
      </c>
      <c r="F21" s="28">
        <v>-1661618.14</v>
      </c>
    </row>
    <row r="22" spans="1:6" x14ac:dyDescent="0.25">
      <c r="B22" t="s">
        <v>111</v>
      </c>
      <c r="C22" s="2">
        <v>226585438</v>
      </c>
      <c r="D22" s="2">
        <v>226585438</v>
      </c>
      <c r="E22" s="2">
        <v>29684000</v>
      </c>
      <c r="F22" s="19">
        <v>184953778</v>
      </c>
    </row>
    <row r="23" spans="1:6" x14ac:dyDescent="0.25">
      <c r="B23" t="s">
        <v>112</v>
      </c>
      <c r="C23" s="2">
        <v>-35545204.609999999</v>
      </c>
      <c r="D23" s="2">
        <v>-4564301</v>
      </c>
      <c r="E23" s="2">
        <v>0</v>
      </c>
      <c r="F23" s="19">
        <v>-4615350</v>
      </c>
    </row>
    <row r="24" spans="1:6" x14ac:dyDescent="0.25">
      <c r="B24" t="s">
        <v>113</v>
      </c>
      <c r="C24" s="2">
        <v>0</v>
      </c>
      <c r="D24" s="2">
        <v>0</v>
      </c>
      <c r="E24" s="2">
        <v>0</v>
      </c>
      <c r="F24" s="19">
        <v>0</v>
      </c>
    </row>
    <row r="25" spans="1:6" x14ac:dyDescent="0.25">
      <c r="B25" t="s">
        <v>114</v>
      </c>
      <c r="C25" s="2">
        <v>0</v>
      </c>
      <c r="D25" s="2">
        <v>0</v>
      </c>
      <c r="E25" s="2">
        <v>0</v>
      </c>
      <c r="F25" s="19">
        <v>0</v>
      </c>
    </row>
    <row r="26" spans="1:6" x14ac:dyDescent="0.25">
      <c r="B26" t="s">
        <v>115</v>
      </c>
      <c r="C26" s="3">
        <v>191040233.38999999</v>
      </c>
      <c r="D26" s="3">
        <v>222021137</v>
      </c>
      <c r="E26" s="3">
        <v>29684000</v>
      </c>
      <c r="F26" s="18">
        <v>180338428</v>
      </c>
    </row>
    <row r="27" spans="1:6" x14ac:dyDescent="0.25">
      <c r="B27" t="s">
        <v>116</v>
      </c>
      <c r="C27" s="2">
        <v>0</v>
      </c>
      <c r="D27" s="2">
        <v>0</v>
      </c>
      <c r="E27" s="2">
        <v>0</v>
      </c>
      <c r="F27" s="17">
        <v>0</v>
      </c>
    </row>
    <row r="29" spans="1:6" x14ac:dyDescent="0.25">
      <c r="B29" s="1" t="s">
        <v>117</v>
      </c>
    </row>
    <row r="30" spans="1:6" x14ac:dyDescent="0.25">
      <c r="A30" s="1" t="s">
        <v>118</v>
      </c>
      <c r="B30" s="1" t="s">
        <v>119</v>
      </c>
      <c r="C30" s="24" t="s">
        <v>704</v>
      </c>
      <c r="D30" s="24" t="s">
        <v>705</v>
      </c>
    </row>
    <row r="31" spans="1:6" x14ac:dyDescent="0.25">
      <c r="A31" t="s">
        <v>300</v>
      </c>
      <c r="B31" t="s">
        <v>301</v>
      </c>
      <c r="C31" s="2">
        <v>21606862</v>
      </c>
      <c r="D31" s="2">
        <v>22300000</v>
      </c>
      <c r="E31" s="23"/>
    </row>
    <row r="32" spans="1:6" x14ac:dyDescent="0.25">
      <c r="A32" t="s">
        <v>302</v>
      </c>
      <c r="B32" t="s">
        <v>303</v>
      </c>
      <c r="C32" s="2">
        <v>174428</v>
      </c>
      <c r="D32" s="2">
        <v>505411</v>
      </c>
    </row>
    <row r="33" spans="1:4" x14ac:dyDescent="0.25">
      <c r="A33" t="s">
        <v>304</v>
      </c>
      <c r="B33" t="s">
        <v>120</v>
      </c>
      <c r="C33" s="2">
        <v>0</v>
      </c>
      <c r="D33" s="2">
        <v>140000</v>
      </c>
    </row>
    <row r="34" spans="1:4" x14ac:dyDescent="0.25">
      <c r="A34" t="s">
        <v>305</v>
      </c>
      <c r="B34" t="s">
        <v>121</v>
      </c>
      <c r="C34" s="2">
        <v>552182</v>
      </c>
      <c r="D34" s="2">
        <v>-1088181</v>
      </c>
    </row>
    <row r="35" spans="1:4" x14ac:dyDescent="0.25">
      <c r="A35" t="s">
        <v>306</v>
      </c>
      <c r="B35" t="s">
        <v>307</v>
      </c>
      <c r="C35" s="2">
        <v>621907</v>
      </c>
      <c r="D35" s="2">
        <v>0</v>
      </c>
    </row>
    <row r="36" spans="1:4" x14ac:dyDescent="0.25">
      <c r="A36" t="s">
        <v>308</v>
      </c>
      <c r="B36" t="s">
        <v>309</v>
      </c>
      <c r="C36" s="2">
        <v>1292749</v>
      </c>
      <c r="D36" s="2">
        <v>1500000</v>
      </c>
    </row>
    <row r="37" spans="1:4" x14ac:dyDescent="0.25">
      <c r="A37" t="s">
        <v>310</v>
      </c>
      <c r="B37" t="s">
        <v>122</v>
      </c>
      <c r="C37" s="2">
        <v>43611</v>
      </c>
      <c r="D37" s="2">
        <v>96590</v>
      </c>
    </row>
    <row r="38" spans="1:4" x14ac:dyDescent="0.25">
      <c r="A38" t="s">
        <v>311</v>
      </c>
      <c r="B38" t="s">
        <v>312</v>
      </c>
      <c r="C38" s="2">
        <v>333690</v>
      </c>
      <c r="D38" s="2">
        <v>333690</v>
      </c>
    </row>
    <row r="39" spans="1:4" x14ac:dyDescent="0.25">
      <c r="A39" t="s">
        <v>313</v>
      </c>
      <c r="B39" t="s">
        <v>123</v>
      </c>
      <c r="C39" s="2">
        <v>0</v>
      </c>
      <c r="D39" s="2">
        <v>300000</v>
      </c>
    </row>
    <row r="40" spans="1:4" x14ac:dyDescent="0.25">
      <c r="A40" t="s">
        <v>314</v>
      </c>
      <c r="B40" t="s">
        <v>124</v>
      </c>
      <c r="C40" s="2">
        <v>387564</v>
      </c>
      <c r="D40" s="2">
        <v>407341</v>
      </c>
    </row>
    <row r="41" spans="1:4" x14ac:dyDescent="0.25">
      <c r="A41" t="s">
        <v>315</v>
      </c>
      <c r="B41" t="s">
        <v>125</v>
      </c>
      <c r="C41" s="2">
        <v>1198186</v>
      </c>
      <c r="D41" s="2">
        <v>1553047</v>
      </c>
    </row>
    <row r="42" spans="1:4" x14ac:dyDescent="0.25">
      <c r="A42" t="s">
        <v>316</v>
      </c>
      <c r="B42" t="s">
        <v>126</v>
      </c>
      <c r="C42" s="2">
        <v>156563</v>
      </c>
      <c r="D42" s="2">
        <v>156563</v>
      </c>
    </row>
    <row r="43" spans="1:4" x14ac:dyDescent="0.25">
      <c r="A43" t="s">
        <v>317</v>
      </c>
      <c r="B43" t="s">
        <v>318</v>
      </c>
      <c r="C43" s="2">
        <v>1099443</v>
      </c>
      <c r="D43" s="2">
        <v>1500000</v>
      </c>
    </row>
    <row r="44" spans="1:4" x14ac:dyDescent="0.25">
      <c r="A44" t="s">
        <v>319</v>
      </c>
      <c r="B44" t="s">
        <v>320</v>
      </c>
      <c r="C44" s="2">
        <v>9300</v>
      </c>
      <c r="D44" s="2">
        <v>200000</v>
      </c>
    </row>
    <row r="45" spans="1:4" x14ac:dyDescent="0.25">
      <c r="A45" t="s">
        <v>321</v>
      </c>
      <c r="B45" t="s">
        <v>322</v>
      </c>
      <c r="C45" s="2">
        <v>0</v>
      </c>
      <c r="D45" s="2">
        <v>100000</v>
      </c>
    </row>
    <row r="46" spans="1:4" x14ac:dyDescent="0.25">
      <c r="A46" t="s">
        <v>323</v>
      </c>
      <c r="B46" t="s">
        <v>127</v>
      </c>
      <c r="C46" s="2">
        <v>0</v>
      </c>
      <c r="D46" s="2">
        <v>119979</v>
      </c>
    </row>
    <row r="47" spans="1:4" x14ac:dyDescent="0.25">
      <c r="A47" t="s">
        <v>324</v>
      </c>
      <c r="B47" t="s">
        <v>128</v>
      </c>
      <c r="C47" s="2">
        <v>1081146</v>
      </c>
      <c r="D47" s="2">
        <v>3003067</v>
      </c>
    </row>
    <row r="48" spans="1:4" x14ac:dyDescent="0.25">
      <c r="A48" t="s">
        <v>325</v>
      </c>
      <c r="B48" t="s">
        <v>326</v>
      </c>
      <c r="C48" s="2">
        <v>30563</v>
      </c>
      <c r="D48" s="2">
        <v>30563</v>
      </c>
    </row>
    <row r="49" spans="1:4" x14ac:dyDescent="0.25">
      <c r="A49" t="s">
        <v>327</v>
      </c>
      <c r="B49" t="s">
        <v>129</v>
      </c>
      <c r="C49" s="2">
        <v>135000</v>
      </c>
      <c r="D49" s="2">
        <v>135000</v>
      </c>
    </row>
    <row r="50" spans="1:4" x14ac:dyDescent="0.25">
      <c r="A50" t="s">
        <v>328</v>
      </c>
      <c r="B50" t="s">
        <v>329</v>
      </c>
      <c r="C50" s="2">
        <v>0</v>
      </c>
      <c r="D50" s="2">
        <v>300000</v>
      </c>
    </row>
    <row r="51" spans="1:4" x14ac:dyDescent="0.25">
      <c r="A51" t="s">
        <v>330</v>
      </c>
      <c r="B51" t="s">
        <v>331</v>
      </c>
      <c r="C51" s="2">
        <v>123137</v>
      </c>
      <c r="D51" s="2">
        <v>0</v>
      </c>
    </row>
    <row r="52" spans="1:4" x14ac:dyDescent="0.25">
      <c r="A52" t="s">
        <v>332</v>
      </c>
      <c r="B52" t="s">
        <v>130</v>
      </c>
      <c r="C52" s="2">
        <v>0</v>
      </c>
      <c r="D52" s="2">
        <v>1953522</v>
      </c>
    </row>
    <row r="53" spans="1:4" x14ac:dyDescent="0.25">
      <c r="A53" t="s">
        <v>333</v>
      </c>
      <c r="B53" t="s">
        <v>131</v>
      </c>
      <c r="C53" s="2">
        <v>12605</v>
      </c>
      <c r="D53" s="2">
        <v>12605</v>
      </c>
    </row>
    <row r="54" spans="1:4" x14ac:dyDescent="0.25">
      <c r="A54" t="s">
        <v>334</v>
      </c>
      <c r="B54" t="s">
        <v>335</v>
      </c>
      <c r="C54" s="2">
        <v>965556</v>
      </c>
      <c r="D54" s="2">
        <v>2000</v>
      </c>
    </row>
    <row r="55" spans="1:4" x14ac:dyDescent="0.25">
      <c r="A55" t="s">
        <v>336</v>
      </c>
      <c r="B55" t="s">
        <v>132</v>
      </c>
      <c r="C55" s="2">
        <v>326880</v>
      </c>
      <c r="D55" s="2">
        <v>326880</v>
      </c>
    </row>
    <row r="56" spans="1:4" x14ac:dyDescent="0.25">
      <c r="A56" t="s">
        <v>337</v>
      </c>
      <c r="B56" t="s">
        <v>338</v>
      </c>
      <c r="C56" s="2">
        <v>77571</v>
      </c>
      <c r="D56" s="2">
        <v>60500</v>
      </c>
    </row>
    <row r="57" spans="1:4" x14ac:dyDescent="0.25">
      <c r="A57" t="s">
        <v>339</v>
      </c>
      <c r="B57" t="s">
        <v>133</v>
      </c>
      <c r="C57" s="2">
        <v>12856489</v>
      </c>
      <c r="D57" s="2">
        <v>16023975</v>
      </c>
    </row>
    <row r="58" spans="1:4" x14ac:dyDescent="0.25">
      <c r="A58" t="s">
        <v>340</v>
      </c>
      <c r="B58" t="s">
        <v>341</v>
      </c>
      <c r="C58" s="2">
        <v>15000001</v>
      </c>
      <c r="D58" s="2">
        <v>15000001</v>
      </c>
    </row>
    <row r="59" spans="1:4" x14ac:dyDescent="0.25">
      <c r="A59" t="s">
        <v>342</v>
      </c>
      <c r="B59" t="s">
        <v>134</v>
      </c>
      <c r="C59" s="2">
        <v>14934769</v>
      </c>
      <c r="D59" s="2">
        <v>14037267</v>
      </c>
    </row>
    <row r="60" spans="1:4" x14ac:dyDescent="0.25">
      <c r="A60" t="s">
        <v>343</v>
      </c>
      <c r="B60" t="s">
        <v>135</v>
      </c>
      <c r="C60" s="2">
        <v>496763</v>
      </c>
      <c r="D60" s="2">
        <v>127644</v>
      </c>
    </row>
    <row r="61" spans="1:4" x14ac:dyDescent="0.25">
      <c r="A61" t="s">
        <v>344</v>
      </c>
      <c r="B61" t="s">
        <v>136</v>
      </c>
      <c r="C61" s="2">
        <v>400000</v>
      </c>
      <c r="D61" s="2">
        <v>800000</v>
      </c>
    </row>
    <row r="62" spans="1:4" x14ac:dyDescent="0.25">
      <c r="A62" t="s">
        <v>345</v>
      </c>
      <c r="B62" t="s">
        <v>346</v>
      </c>
      <c r="C62" s="2">
        <v>215495</v>
      </c>
      <c r="D62" s="2">
        <v>351407</v>
      </c>
    </row>
    <row r="63" spans="1:4" x14ac:dyDescent="0.25">
      <c r="A63" t="s">
        <v>347</v>
      </c>
      <c r="B63" t="s">
        <v>137</v>
      </c>
      <c r="C63" s="2">
        <v>0</v>
      </c>
      <c r="D63" s="2">
        <v>500000</v>
      </c>
    </row>
    <row r="64" spans="1:4" x14ac:dyDescent="0.25">
      <c r="A64" t="s">
        <v>348</v>
      </c>
      <c r="B64" t="s">
        <v>349</v>
      </c>
      <c r="C64" s="2">
        <v>850</v>
      </c>
      <c r="D64" s="2">
        <v>0</v>
      </c>
    </row>
    <row r="65" spans="1:4" x14ac:dyDescent="0.25">
      <c r="A65" t="s">
        <v>350</v>
      </c>
      <c r="B65" t="s">
        <v>351</v>
      </c>
      <c r="C65" s="2">
        <v>1101148</v>
      </c>
      <c r="D65" s="2">
        <v>6094905</v>
      </c>
    </row>
    <row r="66" spans="1:4" x14ac:dyDescent="0.25">
      <c r="A66" t="s">
        <v>352</v>
      </c>
      <c r="B66" t="s">
        <v>138</v>
      </c>
      <c r="C66" s="2">
        <v>68895</v>
      </c>
      <c r="D66" s="2">
        <v>44218</v>
      </c>
    </row>
    <row r="67" spans="1:4" x14ac:dyDescent="0.25">
      <c r="A67" t="s">
        <v>353</v>
      </c>
      <c r="B67" t="s">
        <v>354</v>
      </c>
      <c r="C67" s="2">
        <v>70787</v>
      </c>
      <c r="D67" s="2">
        <v>2019989</v>
      </c>
    </row>
    <row r="68" spans="1:4" x14ac:dyDescent="0.25">
      <c r="A68" t="s">
        <v>355</v>
      </c>
      <c r="B68" t="s">
        <v>356</v>
      </c>
      <c r="C68" s="2">
        <v>37725</v>
      </c>
      <c r="D68" s="2">
        <v>37725</v>
      </c>
    </row>
    <row r="69" spans="1:4" x14ac:dyDescent="0.25">
      <c r="A69" t="s">
        <v>357</v>
      </c>
      <c r="B69" t="s">
        <v>358</v>
      </c>
      <c r="C69" s="2">
        <v>356828</v>
      </c>
      <c r="D69" s="2">
        <v>356828</v>
      </c>
    </row>
    <row r="70" spans="1:4" x14ac:dyDescent="0.25">
      <c r="A70" t="s">
        <v>359</v>
      </c>
      <c r="B70" t="s">
        <v>360</v>
      </c>
      <c r="C70" s="2">
        <v>0</v>
      </c>
      <c r="D70" s="2">
        <v>941453</v>
      </c>
    </row>
    <row r="71" spans="1:4" x14ac:dyDescent="0.25">
      <c r="A71" t="s">
        <v>361</v>
      </c>
      <c r="B71" t="s">
        <v>362</v>
      </c>
      <c r="C71" s="2">
        <v>7912703</v>
      </c>
      <c r="D71" s="2">
        <v>6394496</v>
      </c>
    </row>
    <row r="72" spans="1:4" x14ac:dyDescent="0.25">
      <c r="A72" t="s">
        <v>363</v>
      </c>
      <c r="B72" t="s">
        <v>364</v>
      </c>
      <c r="C72" s="2">
        <v>730628</v>
      </c>
      <c r="D72" s="2">
        <v>0</v>
      </c>
    </row>
    <row r="73" spans="1:4" x14ac:dyDescent="0.25">
      <c r="A73" t="s">
        <v>365</v>
      </c>
      <c r="B73" t="s">
        <v>366</v>
      </c>
      <c r="C73" s="2">
        <v>1304964</v>
      </c>
      <c r="D73" s="2">
        <v>1304964</v>
      </c>
    </row>
    <row r="74" spans="1:4" x14ac:dyDescent="0.25">
      <c r="A74" t="s">
        <v>367</v>
      </c>
      <c r="B74" t="s">
        <v>139</v>
      </c>
      <c r="C74" s="2">
        <v>2931329</v>
      </c>
      <c r="D74" s="2">
        <v>2729761</v>
      </c>
    </row>
    <row r="75" spans="1:4" x14ac:dyDescent="0.25">
      <c r="A75" t="s">
        <v>368</v>
      </c>
      <c r="B75" t="s">
        <v>128</v>
      </c>
      <c r="C75" s="2">
        <v>0</v>
      </c>
      <c r="D75" s="2">
        <v>0</v>
      </c>
    </row>
    <row r="76" spans="1:4" x14ac:dyDescent="0.25">
      <c r="A76" t="s">
        <v>369</v>
      </c>
      <c r="B76" t="s">
        <v>140</v>
      </c>
      <c r="C76" s="2">
        <v>1612119</v>
      </c>
      <c r="D76" s="2">
        <v>1900000</v>
      </c>
    </row>
    <row r="77" spans="1:4" x14ac:dyDescent="0.25">
      <c r="A77" t="s">
        <v>370</v>
      </c>
      <c r="B77" t="s">
        <v>371</v>
      </c>
      <c r="C77" s="2">
        <v>14423318</v>
      </c>
      <c r="D77" s="2">
        <v>14800000</v>
      </c>
    </row>
    <row r="78" spans="1:4" x14ac:dyDescent="0.25">
      <c r="A78" t="s">
        <v>372</v>
      </c>
      <c r="B78" t="s">
        <v>373</v>
      </c>
      <c r="C78" s="2">
        <v>82615788</v>
      </c>
      <c r="D78" s="2">
        <v>89027114</v>
      </c>
    </row>
    <row r="79" spans="1:4" x14ac:dyDescent="0.25">
      <c r="A79" t="s">
        <v>374</v>
      </c>
      <c r="B79" t="s">
        <v>375</v>
      </c>
      <c r="C79" s="2">
        <v>6712040</v>
      </c>
      <c r="D79" s="2">
        <v>11959067</v>
      </c>
    </row>
    <row r="80" spans="1:4" x14ac:dyDescent="0.25">
      <c r="A80" t="s">
        <v>376</v>
      </c>
      <c r="B80" t="s">
        <v>377</v>
      </c>
      <c r="C80" s="2">
        <v>202241</v>
      </c>
      <c r="D80" s="2">
        <v>6064000</v>
      </c>
    </row>
    <row r="81" spans="1:4" x14ac:dyDescent="0.25">
      <c r="A81" t="s">
        <v>378</v>
      </c>
      <c r="B81" t="s">
        <v>379</v>
      </c>
      <c r="C81" s="2">
        <v>293508</v>
      </c>
      <c r="D81" s="2">
        <v>715131</v>
      </c>
    </row>
    <row r="82" spans="1:4" x14ac:dyDescent="0.25">
      <c r="A82" t="s">
        <v>380</v>
      </c>
      <c r="B82" t="s">
        <v>381</v>
      </c>
      <c r="C82" s="2">
        <v>2813070</v>
      </c>
      <c r="D82" s="2">
        <v>4731862</v>
      </c>
    </row>
    <row r="83" spans="1:4" x14ac:dyDescent="0.25">
      <c r="A83" t="s">
        <v>382</v>
      </c>
      <c r="B83" t="s">
        <v>383</v>
      </c>
      <c r="C83" s="2">
        <v>501883</v>
      </c>
      <c r="D83" s="2">
        <v>580754</v>
      </c>
    </row>
    <row r="84" spans="1:4" x14ac:dyDescent="0.25">
      <c r="A84" t="s">
        <v>384</v>
      </c>
      <c r="B84" t="s">
        <v>385</v>
      </c>
      <c r="C84" s="2">
        <v>20387251</v>
      </c>
      <c r="D84" s="2">
        <v>40644700</v>
      </c>
    </row>
    <row r="85" spans="1:4" x14ac:dyDescent="0.25">
      <c r="A85" t="s">
        <v>386</v>
      </c>
      <c r="B85" t="s">
        <v>387</v>
      </c>
      <c r="C85" s="2">
        <v>34802</v>
      </c>
      <c r="D85" s="2">
        <v>993678</v>
      </c>
    </row>
    <row r="86" spans="1:4" x14ac:dyDescent="0.25">
      <c r="A86" t="s">
        <v>388</v>
      </c>
      <c r="B86" t="s">
        <v>389</v>
      </c>
      <c r="C86" s="2">
        <v>92915</v>
      </c>
      <c r="D86" s="2">
        <v>509240</v>
      </c>
    </row>
    <row r="87" spans="1:4" x14ac:dyDescent="0.25">
      <c r="A87" t="s">
        <v>390</v>
      </c>
      <c r="B87" t="s">
        <v>391</v>
      </c>
      <c r="C87" s="2">
        <v>69429</v>
      </c>
      <c r="D87" s="2">
        <v>150000</v>
      </c>
    </row>
    <row r="88" spans="1:4" x14ac:dyDescent="0.25">
      <c r="A88" t="s">
        <v>392</v>
      </c>
      <c r="B88" t="s">
        <v>393</v>
      </c>
      <c r="C88" s="2">
        <v>497524</v>
      </c>
      <c r="D88" s="2">
        <v>1953233</v>
      </c>
    </row>
    <row r="89" spans="1:4" x14ac:dyDescent="0.25">
      <c r="A89" t="s">
        <v>394</v>
      </c>
      <c r="B89" t="s">
        <v>395</v>
      </c>
      <c r="C89" s="2">
        <v>35961</v>
      </c>
      <c r="D89" s="2">
        <v>100000</v>
      </c>
    </row>
    <row r="90" spans="1:4" x14ac:dyDescent="0.25">
      <c r="A90" t="s">
        <v>396</v>
      </c>
      <c r="B90" t="s">
        <v>397</v>
      </c>
      <c r="C90" s="2">
        <v>4028538</v>
      </c>
      <c r="D90" s="2">
        <v>4572287</v>
      </c>
    </row>
    <row r="91" spans="1:4" x14ac:dyDescent="0.25">
      <c r="A91" t="s">
        <v>398</v>
      </c>
      <c r="B91" t="s">
        <v>399</v>
      </c>
      <c r="C91" s="2">
        <v>1804819</v>
      </c>
      <c r="D91" s="2">
        <v>3097000</v>
      </c>
    </row>
    <row r="92" spans="1:4" x14ac:dyDescent="0.25">
      <c r="A92" t="s">
        <v>400</v>
      </c>
      <c r="B92" t="s">
        <v>141</v>
      </c>
      <c r="C92" s="2">
        <v>216496</v>
      </c>
      <c r="D92" s="2">
        <v>1500000</v>
      </c>
    </row>
    <row r="93" spans="1:4" x14ac:dyDescent="0.25">
      <c r="A93" t="s">
        <v>401</v>
      </c>
      <c r="B93" t="s">
        <v>142</v>
      </c>
      <c r="C93" s="2">
        <v>26863</v>
      </c>
      <c r="D93" s="2">
        <v>1000000</v>
      </c>
    </row>
    <row r="94" spans="1:4" x14ac:dyDescent="0.25">
      <c r="A94" t="s">
        <v>402</v>
      </c>
      <c r="B94" t="s">
        <v>403</v>
      </c>
      <c r="C94" s="2">
        <v>41398</v>
      </c>
      <c r="D94" s="2">
        <v>500000</v>
      </c>
    </row>
    <row r="95" spans="1:4" x14ac:dyDescent="0.25">
      <c r="A95" t="s">
        <v>404</v>
      </c>
      <c r="B95" t="s">
        <v>405</v>
      </c>
      <c r="C95" s="2">
        <v>2660017</v>
      </c>
      <c r="D95" s="2">
        <v>4610288</v>
      </c>
    </row>
    <row r="96" spans="1:4" x14ac:dyDescent="0.25">
      <c r="A96" t="s">
        <v>406</v>
      </c>
      <c r="B96" t="s">
        <v>143</v>
      </c>
      <c r="C96" s="2">
        <v>5621419</v>
      </c>
      <c r="D96" s="2">
        <v>7807902</v>
      </c>
    </row>
    <row r="97" spans="1:4" x14ac:dyDescent="0.25">
      <c r="A97" t="s">
        <v>407</v>
      </c>
      <c r="B97" t="s">
        <v>408</v>
      </c>
      <c r="C97" s="2">
        <v>37500</v>
      </c>
      <c r="D97" s="2">
        <v>37500</v>
      </c>
    </row>
    <row r="98" spans="1:4" x14ac:dyDescent="0.25">
      <c r="A98" t="s">
        <v>409</v>
      </c>
      <c r="B98" t="s">
        <v>144</v>
      </c>
      <c r="C98" s="2">
        <v>0</v>
      </c>
      <c r="D98" s="2">
        <v>846109</v>
      </c>
    </row>
    <row r="99" spans="1:4" x14ac:dyDescent="0.25">
      <c r="A99" t="s">
        <v>410</v>
      </c>
      <c r="B99" t="s">
        <v>145</v>
      </c>
      <c r="C99" s="2">
        <v>369967</v>
      </c>
      <c r="D99" s="2">
        <v>1489378</v>
      </c>
    </row>
    <row r="100" spans="1:4" x14ac:dyDescent="0.25">
      <c r="A100" t="s">
        <v>411</v>
      </c>
      <c r="B100" t="s">
        <v>412</v>
      </c>
      <c r="C100" s="2">
        <v>60318</v>
      </c>
      <c r="D100" s="2">
        <v>60318</v>
      </c>
    </row>
    <row r="101" spans="1:4" x14ac:dyDescent="0.25">
      <c r="A101" t="s">
        <v>413</v>
      </c>
      <c r="B101" t="s">
        <v>414</v>
      </c>
      <c r="C101" s="2">
        <v>306093</v>
      </c>
      <c r="D101" s="2">
        <v>306093</v>
      </c>
    </row>
    <row r="102" spans="1:4" x14ac:dyDescent="0.25">
      <c r="A102" t="s">
        <v>415</v>
      </c>
      <c r="B102" t="s">
        <v>416</v>
      </c>
      <c r="C102" s="2">
        <v>1498281</v>
      </c>
      <c r="D102" s="2">
        <v>1650000</v>
      </c>
    </row>
    <row r="103" spans="1:4" x14ac:dyDescent="0.25">
      <c r="A103" t="s">
        <v>417</v>
      </c>
      <c r="B103" t="s">
        <v>146</v>
      </c>
      <c r="C103" s="2">
        <v>442167</v>
      </c>
      <c r="D103" s="2">
        <v>1900000</v>
      </c>
    </row>
    <row r="104" spans="1:4" x14ac:dyDescent="0.25">
      <c r="A104" t="s">
        <v>418</v>
      </c>
      <c r="B104" t="s">
        <v>147</v>
      </c>
      <c r="C104" s="2">
        <v>77326</v>
      </c>
      <c r="D104" s="2">
        <v>450000</v>
      </c>
    </row>
    <row r="105" spans="1:4" x14ac:dyDescent="0.25">
      <c r="A105" t="s">
        <v>419</v>
      </c>
      <c r="B105" t="s">
        <v>420</v>
      </c>
      <c r="C105" s="2">
        <v>1035038</v>
      </c>
      <c r="D105" s="2">
        <v>0</v>
      </c>
    </row>
    <row r="106" spans="1:4" x14ac:dyDescent="0.25">
      <c r="A106" t="s">
        <v>421</v>
      </c>
      <c r="B106" t="s">
        <v>422</v>
      </c>
      <c r="C106" s="2">
        <v>1678325</v>
      </c>
      <c r="D106" s="2">
        <v>6407357</v>
      </c>
    </row>
    <row r="107" spans="1:4" x14ac:dyDescent="0.25">
      <c r="A107" t="s">
        <v>423</v>
      </c>
      <c r="B107" t="s">
        <v>148</v>
      </c>
      <c r="C107" s="2">
        <v>11441665</v>
      </c>
      <c r="D107" s="2">
        <v>14511407</v>
      </c>
    </row>
    <row r="108" spans="1:4" x14ac:dyDescent="0.25">
      <c r="A108" t="s">
        <v>424</v>
      </c>
      <c r="B108" t="s">
        <v>425</v>
      </c>
      <c r="C108" s="2">
        <v>0</v>
      </c>
      <c r="D108" s="2">
        <v>350000</v>
      </c>
    </row>
    <row r="109" spans="1:4" x14ac:dyDescent="0.25">
      <c r="A109" t="s">
        <v>426</v>
      </c>
      <c r="B109" t="s">
        <v>427</v>
      </c>
      <c r="C109" s="2">
        <v>1470117</v>
      </c>
      <c r="D109" s="2">
        <v>1576249</v>
      </c>
    </row>
    <row r="110" spans="1:4" x14ac:dyDescent="0.25">
      <c r="A110" t="s">
        <v>428</v>
      </c>
      <c r="B110" t="s">
        <v>429</v>
      </c>
      <c r="C110" s="2">
        <v>113094702</v>
      </c>
      <c r="D110" s="2">
        <v>125201031</v>
      </c>
    </row>
    <row r="111" spans="1:4" x14ac:dyDescent="0.25">
      <c r="A111" t="s">
        <v>430</v>
      </c>
      <c r="B111" t="s">
        <v>431</v>
      </c>
      <c r="C111" s="2">
        <v>780959</v>
      </c>
      <c r="D111" s="2">
        <v>4600000</v>
      </c>
    </row>
    <row r="112" spans="1:4" x14ac:dyDescent="0.25">
      <c r="A112" t="s">
        <v>432</v>
      </c>
      <c r="B112" t="s">
        <v>433</v>
      </c>
      <c r="C112" s="2">
        <v>696313</v>
      </c>
      <c r="D112" s="2">
        <v>998332</v>
      </c>
    </row>
    <row r="113" spans="1:4" x14ac:dyDescent="0.25">
      <c r="A113" t="s">
        <v>434</v>
      </c>
      <c r="B113" t="s">
        <v>435</v>
      </c>
      <c r="C113" s="2">
        <v>70147844</v>
      </c>
      <c r="D113" s="2">
        <v>95526134</v>
      </c>
    </row>
    <row r="114" spans="1:4" x14ac:dyDescent="0.25">
      <c r="A114" t="s">
        <v>436</v>
      </c>
      <c r="B114" t="s">
        <v>437</v>
      </c>
      <c r="C114" s="2">
        <v>78438455</v>
      </c>
      <c r="D114" s="2">
        <v>70148871</v>
      </c>
    </row>
    <row r="115" spans="1:4" x14ac:dyDescent="0.25">
      <c r="A115" t="s">
        <v>438</v>
      </c>
      <c r="B115" t="s">
        <v>439</v>
      </c>
      <c r="C115" s="2">
        <v>25639862</v>
      </c>
      <c r="D115" s="2">
        <v>45584040</v>
      </c>
    </row>
    <row r="116" spans="1:4" x14ac:dyDescent="0.25">
      <c r="A116" t="s">
        <v>440</v>
      </c>
      <c r="B116" t="s">
        <v>441</v>
      </c>
      <c r="C116" s="2">
        <v>72383</v>
      </c>
      <c r="D116" s="2">
        <v>1092823</v>
      </c>
    </row>
    <row r="117" spans="1:4" x14ac:dyDescent="0.25">
      <c r="A117" t="s">
        <v>442</v>
      </c>
      <c r="B117" t="s">
        <v>149</v>
      </c>
      <c r="C117" s="2">
        <v>694261</v>
      </c>
      <c r="D117" s="2">
        <v>977342</v>
      </c>
    </row>
    <row r="118" spans="1:4" x14ac:dyDescent="0.25">
      <c r="A118" t="s">
        <v>443</v>
      </c>
      <c r="B118" t="s">
        <v>444</v>
      </c>
      <c r="C118" s="2">
        <v>1275504</v>
      </c>
      <c r="D118" s="2">
        <v>2071674</v>
      </c>
    </row>
    <row r="119" spans="1:4" x14ac:dyDescent="0.25">
      <c r="A119" t="s">
        <v>445</v>
      </c>
      <c r="B119" t="s">
        <v>150</v>
      </c>
      <c r="C119" s="2">
        <v>39305</v>
      </c>
      <c r="D119" s="2">
        <v>39305</v>
      </c>
    </row>
    <row r="120" spans="1:4" x14ac:dyDescent="0.25">
      <c r="A120" t="s">
        <v>446</v>
      </c>
      <c r="B120" t="s">
        <v>447</v>
      </c>
      <c r="C120" s="2">
        <v>3477828</v>
      </c>
      <c r="D120" s="2">
        <v>2664929</v>
      </c>
    </row>
    <row r="121" spans="1:4" x14ac:dyDescent="0.25">
      <c r="A121" t="s">
        <v>448</v>
      </c>
      <c r="B121" t="s">
        <v>151</v>
      </c>
      <c r="C121" s="2">
        <v>969551</v>
      </c>
      <c r="D121" s="2">
        <v>2500000</v>
      </c>
    </row>
    <row r="122" spans="1:4" x14ac:dyDescent="0.25">
      <c r="A122" t="s">
        <v>449</v>
      </c>
      <c r="B122" t="s">
        <v>450</v>
      </c>
      <c r="C122" s="2">
        <v>1465078</v>
      </c>
      <c r="D122" s="2">
        <v>5008699</v>
      </c>
    </row>
    <row r="123" spans="1:4" x14ac:dyDescent="0.25">
      <c r="A123" t="s">
        <v>451</v>
      </c>
      <c r="B123" t="s">
        <v>452</v>
      </c>
      <c r="C123" s="2">
        <v>3276435</v>
      </c>
      <c r="D123" s="2">
        <v>14272184</v>
      </c>
    </row>
    <row r="124" spans="1:4" x14ac:dyDescent="0.25">
      <c r="A124" t="s">
        <v>453</v>
      </c>
      <c r="B124" t="s">
        <v>454</v>
      </c>
      <c r="C124" s="2">
        <v>16078752</v>
      </c>
      <c r="D124" s="2">
        <v>14331574</v>
      </c>
    </row>
    <row r="125" spans="1:4" x14ac:dyDescent="0.25">
      <c r="A125" t="s">
        <v>455</v>
      </c>
      <c r="B125" t="s">
        <v>456</v>
      </c>
      <c r="C125" s="2">
        <v>0</v>
      </c>
      <c r="D125" s="2">
        <v>2052972</v>
      </c>
    </row>
    <row r="126" spans="1:4" x14ac:dyDescent="0.25">
      <c r="A126" t="s">
        <v>457</v>
      </c>
      <c r="B126" t="s">
        <v>152</v>
      </c>
      <c r="C126" s="2">
        <v>0</v>
      </c>
      <c r="D126" s="2">
        <v>944360</v>
      </c>
    </row>
    <row r="127" spans="1:4" x14ac:dyDescent="0.25">
      <c r="A127" t="s">
        <v>458</v>
      </c>
      <c r="B127" t="s">
        <v>153</v>
      </c>
      <c r="C127" s="2">
        <v>18708</v>
      </c>
      <c r="D127" s="2">
        <v>18708</v>
      </c>
    </row>
    <row r="128" spans="1:4" x14ac:dyDescent="0.25">
      <c r="A128" t="s">
        <v>459</v>
      </c>
      <c r="B128" t="s">
        <v>154</v>
      </c>
      <c r="C128" s="2">
        <v>213381</v>
      </c>
      <c r="D128" s="2">
        <v>394608</v>
      </c>
    </row>
    <row r="129" spans="1:4" x14ac:dyDescent="0.25">
      <c r="A129" t="s">
        <v>460</v>
      </c>
      <c r="B129" t="s">
        <v>155</v>
      </c>
      <c r="C129" s="2">
        <v>276118</v>
      </c>
      <c r="D129" s="2">
        <v>744737</v>
      </c>
    </row>
    <row r="130" spans="1:4" x14ac:dyDescent="0.25">
      <c r="A130" t="s">
        <v>461</v>
      </c>
      <c r="B130" t="s">
        <v>462</v>
      </c>
      <c r="C130" s="2">
        <v>2798090</v>
      </c>
      <c r="D130" s="2">
        <v>2900000</v>
      </c>
    </row>
    <row r="131" spans="1:4" x14ac:dyDescent="0.25">
      <c r="A131" t="s">
        <v>463</v>
      </c>
      <c r="B131" t="s">
        <v>464</v>
      </c>
      <c r="C131" s="2">
        <v>1873968</v>
      </c>
      <c r="D131" s="2">
        <v>2000000</v>
      </c>
    </row>
    <row r="132" spans="1:4" x14ac:dyDescent="0.25">
      <c r="A132" t="s">
        <v>465</v>
      </c>
      <c r="B132" t="s">
        <v>466</v>
      </c>
      <c r="C132" s="2">
        <v>432091</v>
      </c>
      <c r="D132" s="2">
        <v>700000</v>
      </c>
    </row>
    <row r="133" spans="1:4" x14ac:dyDescent="0.25">
      <c r="A133" t="s">
        <v>467</v>
      </c>
      <c r="B133" t="s">
        <v>468</v>
      </c>
      <c r="C133" s="2">
        <v>615235</v>
      </c>
      <c r="D133" s="2">
        <v>517424</v>
      </c>
    </row>
    <row r="134" spans="1:4" x14ac:dyDescent="0.25">
      <c r="A134" t="s">
        <v>469</v>
      </c>
      <c r="B134" t="s">
        <v>470</v>
      </c>
      <c r="C134" s="2">
        <v>114706</v>
      </c>
      <c r="D134" s="2">
        <v>358046</v>
      </c>
    </row>
    <row r="135" spans="1:4" x14ac:dyDescent="0.25">
      <c r="A135" t="s">
        <v>471</v>
      </c>
      <c r="B135" t="s">
        <v>472</v>
      </c>
      <c r="C135" s="2">
        <v>109494</v>
      </c>
      <c r="D135" s="2">
        <v>2119190</v>
      </c>
    </row>
    <row r="136" spans="1:4" x14ac:dyDescent="0.25">
      <c r="A136" t="s">
        <v>473</v>
      </c>
      <c r="B136" t="s">
        <v>474</v>
      </c>
      <c r="C136" s="2">
        <v>5983708</v>
      </c>
      <c r="D136" s="2">
        <v>7066660</v>
      </c>
    </row>
    <row r="137" spans="1:4" x14ac:dyDescent="0.25">
      <c r="A137" t="s">
        <v>475</v>
      </c>
      <c r="B137" t="s">
        <v>476</v>
      </c>
      <c r="C137" s="2">
        <v>134985</v>
      </c>
      <c r="D137" s="2">
        <v>712187</v>
      </c>
    </row>
    <row r="138" spans="1:4" x14ac:dyDescent="0.25">
      <c r="A138" t="s">
        <v>477</v>
      </c>
      <c r="B138" t="s">
        <v>478</v>
      </c>
      <c r="C138" s="2">
        <v>563256</v>
      </c>
      <c r="D138" s="2">
        <v>4954225</v>
      </c>
    </row>
    <row r="139" spans="1:4" x14ac:dyDescent="0.25">
      <c r="A139" t="s">
        <v>479</v>
      </c>
      <c r="B139" t="s">
        <v>480</v>
      </c>
      <c r="C139" s="2">
        <v>890650</v>
      </c>
      <c r="D139" s="2">
        <v>636500</v>
      </c>
    </row>
    <row r="140" spans="1:4" x14ac:dyDescent="0.25">
      <c r="A140" t="s">
        <v>481</v>
      </c>
      <c r="B140" t="s">
        <v>482</v>
      </c>
      <c r="C140" s="2">
        <v>974279</v>
      </c>
      <c r="D140" s="2">
        <v>4126701</v>
      </c>
    </row>
    <row r="141" spans="1:4" x14ac:dyDescent="0.25">
      <c r="A141" t="s">
        <v>483</v>
      </c>
      <c r="B141" t="s">
        <v>484</v>
      </c>
      <c r="C141" s="2">
        <v>219712</v>
      </c>
      <c r="D141" s="2">
        <v>685656</v>
      </c>
    </row>
    <row r="142" spans="1:4" x14ac:dyDescent="0.25">
      <c r="A142" t="s">
        <v>485</v>
      </c>
      <c r="B142" t="s">
        <v>486</v>
      </c>
      <c r="C142" s="2">
        <v>1769874</v>
      </c>
      <c r="D142" s="2">
        <v>1744593</v>
      </c>
    </row>
    <row r="143" spans="1:4" x14ac:dyDescent="0.25">
      <c r="A143" t="s">
        <v>487</v>
      </c>
      <c r="B143" t="s">
        <v>488</v>
      </c>
      <c r="C143" s="2">
        <v>304081</v>
      </c>
      <c r="D143" s="2">
        <v>1443562</v>
      </c>
    </row>
    <row r="144" spans="1:4" x14ac:dyDescent="0.25">
      <c r="A144" t="s">
        <v>489</v>
      </c>
      <c r="B144" t="s">
        <v>490</v>
      </c>
      <c r="C144" s="2">
        <v>642634</v>
      </c>
      <c r="D144" s="2">
        <v>1231547</v>
      </c>
    </row>
    <row r="145" spans="1:4" x14ac:dyDescent="0.25">
      <c r="A145" t="s">
        <v>491</v>
      </c>
      <c r="B145" t="s">
        <v>492</v>
      </c>
      <c r="C145" s="2">
        <v>555336</v>
      </c>
      <c r="D145" s="2">
        <v>2299605</v>
      </c>
    </row>
    <row r="146" spans="1:4" x14ac:dyDescent="0.25">
      <c r="A146" t="s">
        <v>493</v>
      </c>
      <c r="B146" t="s">
        <v>494</v>
      </c>
      <c r="C146" s="2">
        <v>769039</v>
      </c>
      <c r="D146" s="2">
        <v>2810886</v>
      </c>
    </row>
    <row r="147" spans="1:4" x14ac:dyDescent="0.25">
      <c r="A147" t="s">
        <v>495</v>
      </c>
      <c r="B147" t="s">
        <v>496</v>
      </c>
      <c r="C147" s="2">
        <v>469149</v>
      </c>
      <c r="D147" s="2">
        <v>429125</v>
      </c>
    </row>
    <row r="148" spans="1:4" x14ac:dyDescent="0.25">
      <c r="A148" t="s">
        <v>497</v>
      </c>
      <c r="B148" t="s">
        <v>498</v>
      </c>
      <c r="C148" s="2">
        <v>24289</v>
      </c>
      <c r="D148" s="2">
        <v>2373571</v>
      </c>
    </row>
    <row r="149" spans="1:4" x14ac:dyDescent="0.25">
      <c r="A149" t="s">
        <v>499</v>
      </c>
      <c r="B149" t="s">
        <v>500</v>
      </c>
      <c r="C149" s="2">
        <v>929643</v>
      </c>
      <c r="D149" s="2">
        <v>1255400</v>
      </c>
    </row>
    <row r="150" spans="1:4" x14ac:dyDescent="0.25">
      <c r="A150" t="s">
        <v>501</v>
      </c>
      <c r="B150" t="s">
        <v>502</v>
      </c>
      <c r="C150" s="2">
        <v>0</v>
      </c>
      <c r="D150" s="2">
        <v>738272</v>
      </c>
    </row>
    <row r="151" spans="1:4" x14ac:dyDescent="0.25">
      <c r="A151" t="s">
        <v>503</v>
      </c>
      <c r="B151" t="s">
        <v>504</v>
      </c>
      <c r="C151" s="2">
        <v>0</v>
      </c>
      <c r="D151" s="2">
        <v>1884651</v>
      </c>
    </row>
    <row r="152" spans="1:4" x14ac:dyDescent="0.25">
      <c r="A152" t="s">
        <v>505</v>
      </c>
      <c r="B152" t="s">
        <v>506</v>
      </c>
      <c r="C152" s="2">
        <v>695174</v>
      </c>
      <c r="D152" s="2">
        <v>4069140</v>
      </c>
    </row>
    <row r="153" spans="1:4" x14ac:dyDescent="0.25">
      <c r="A153" t="s">
        <v>507</v>
      </c>
      <c r="B153" t="s">
        <v>508</v>
      </c>
      <c r="C153" s="2">
        <v>771530</v>
      </c>
      <c r="D153" s="2">
        <v>3522394</v>
      </c>
    </row>
    <row r="154" spans="1:4" x14ac:dyDescent="0.25">
      <c r="A154" t="s">
        <v>509</v>
      </c>
      <c r="B154" t="s">
        <v>510</v>
      </c>
      <c r="C154" s="2">
        <v>9750</v>
      </c>
      <c r="D154" s="2">
        <v>1500000</v>
      </c>
    </row>
    <row r="155" spans="1:4" x14ac:dyDescent="0.25">
      <c r="A155" t="s">
        <v>511</v>
      </c>
      <c r="B155" t="s">
        <v>512</v>
      </c>
      <c r="C155" s="2">
        <v>0</v>
      </c>
      <c r="D155" s="2">
        <v>1300000</v>
      </c>
    </row>
    <row r="156" spans="1:4" x14ac:dyDescent="0.25">
      <c r="A156" t="s">
        <v>513</v>
      </c>
      <c r="B156" t="s">
        <v>514</v>
      </c>
      <c r="C156" s="2">
        <v>179877</v>
      </c>
      <c r="D156" s="2">
        <v>1979927</v>
      </c>
    </row>
    <row r="157" spans="1:4" x14ac:dyDescent="0.25">
      <c r="A157" t="s">
        <v>515</v>
      </c>
      <c r="B157" t="s">
        <v>516</v>
      </c>
      <c r="C157" s="2">
        <v>2680688</v>
      </c>
      <c r="D157" s="2">
        <v>10000000</v>
      </c>
    </row>
    <row r="158" spans="1:4" x14ac:dyDescent="0.25">
      <c r="A158" t="s">
        <v>517</v>
      </c>
      <c r="B158" t="s">
        <v>518</v>
      </c>
      <c r="C158" s="2">
        <v>1699637</v>
      </c>
      <c r="D158" s="2">
        <v>9137235</v>
      </c>
    </row>
    <row r="159" spans="1:4" x14ac:dyDescent="0.25">
      <c r="A159" t="s">
        <v>519</v>
      </c>
      <c r="B159" t="s">
        <v>520</v>
      </c>
      <c r="C159" s="2">
        <v>9764214</v>
      </c>
      <c r="D159" s="2">
        <v>37834417</v>
      </c>
    </row>
    <row r="160" spans="1:4" x14ac:dyDescent="0.25">
      <c r="A160" t="s">
        <v>521</v>
      </c>
      <c r="B160" t="s">
        <v>522</v>
      </c>
      <c r="C160" s="2">
        <v>64868568</v>
      </c>
      <c r="D160" s="2">
        <v>73451131</v>
      </c>
    </row>
    <row r="161" spans="1:4" x14ac:dyDescent="0.25">
      <c r="A161" t="s">
        <v>523</v>
      </c>
      <c r="B161" t="s">
        <v>524</v>
      </c>
      <c r="C161" s="2">
        <v>39945</v>
      </c>
      <c r="D161" s="2">
        <v>168657</v>
      </c>
    </row>
    <row r="162" spans="1:4" x14ac:dyDescent="0.25">
      <c r="A162" t="s">
        <v>525</v>
      </c>
      <c r="B162" t="s">
        <v>156</v>
      </c>
      <c r="C162" s="2">
        <v>14044961</v>
      </c>
      <c r="D162" s="2">
        <v>14324644</v>
      </c>
    </row>
    <row r="163" spans="1:4" x14ac:dyDescent="0.25">
      <c r="A163" t="s">
        <v>526</v>
      </c>
      <c r="B163" t="s">
        <v>157</v>
      </c>
      <c r="C163" s="2">
        <v>276897</v>
      </c>
      <c r="D163" s="2">
        <v>1038350</v>
      </c>
    </row>
    <row r="164" spans="1:4" x14ac:dyDescent="0.25">
      <c r="A164" t="s">
        <v>527</v>
      </c>
      <c r="B164" t="s">
        <v>528</v>
      </c>
      <c r="C164" s="2">
        <v>0</v>
      </c>
      <c r="D164" s="2">
        <v>-3868999</v>
      </c>
    </row>
    <row r="165" spans="1:4" x14ac:dyDescent="0.25">
      <c r="A165" t="s">
        <v>529</v>
      </c>
      <c r="B165" t="s">
        <v>530</v>
      </c>
      <c r="C165" s="2">
        <v>0</v>
      </c>
      <c r="D165" s="2">
        <v>-3072564</v>
      </c>
    </row>
    <row r="166" spans="1:4" x14ac:dyDescent="0.25">
      <c r="A166" t="s">
        <v>531</v>
      </c>
      <c r="B166" t="s">
        <v>158</v>
      </c>
      <c r="C166" s="2">
        <v>335880</v>
      </c>
      <c r="D166" s="2">
        <v>0</v>
      </c>
    </row>
    <row r="167" spans="1:4" x14ac:dyDescent="0.25">
      <c r="A167" t="s">
        <v>532</v>
      </c>
      <c r="B167" t="s">
        <v>159</v>
      </c>
      <c r="C167" s="2">
        <v>0</v>
      </c>
      <c r="D167" s="2">
        <v>550000</v>
      </c>
    </row>
    <row r="168" spans="1:4" x14ac:dyDescent="0.25">
      <c r="A168" t="s">
        <v>533</v>
      </c>
      <c r="B168" t="s">
        <v>534</v>
      </c>
      <c r="C168" s="2">
        <v>0</v>
      </c>
      <c r="D168" s="2">
        <v>500000</v>
      </c>
    </row>
    <row r="169" spans="1:4" x14ac:dyDescent="0.25">
      <c r="A169" t="s">
        <v>535</v>
      </c>
      <c r="B169" t="s">
        <v>536</v>
      </c>
      <c r="C169" s="2">
        <v>324071</v>
      </c>
      <c r="D169" s="2">
        <v>1867271</v>
      </c>
    </row>
    <row r="170" spans="1:4" x14ac:dyDescent="0.25">
      <c r="A170" t="s">
        <v>537</v>
      </c>
      <c r="B170" t="s">
        <v>538</v>
      </c>
      <c r="C170" s="2">
        <v>219000</v>
      </c>
      <c r="D170" s="2">
        <v>0</v>
      </c>
    </row>
    <row r="171" spans="1:4" x14ac:dyDescent="0.25">
      <c r="A171" t="s">
        <v>539</v>
      </c>
      <c r="B171" t="s">
        <v>540</v>
      </c>
      <c r="C171" s="2">
        <v>1968992</v>
      </c>
      <c r="D171" s="2">
        <v>0</v>
      </c>
    </row>
    <row r="172" spans="1:4" x14ac:dyDescent="0.25">
      <c r="A172" t="s">
        <v>541</v>
      </c>
      <c r="B172" t="s">
        <v>160</v>
      </c>
      <c r="C172" s="2">
        <v>1260</v>
      </c>
      <c r="D172" s="2">
        <v>0</v>
      </c>
    </row>
    <row r="173" spans="1:4" x14ac:dyDescent="0.25">
      <c r="A173" t="s">
        <v>542</v>
      </c>
      <c r="B173" t="s">
        <v>161</v>
      </c>
      <c r="C173" s="2">
        <v>761260</v>
      </c>
      <c r="D173" s="2">
        <v>814045</v>
      </c>
    </row>
    <row r="174" spans="1:4" x14ac:dyDescent="0.25">
      <c r="A174" t="s">
        <v>543</v>
      </c>
      <c r="B174" t="s">
        <v>162</v>
      </c>
      <c r="C174" s="2">
        <v>21000</v>
      </c>
      <c r="D174" s="2">
        <v>1000000</v>
      </c>
    </row>
    <row r="175" spans="1:4" x14ac:dyDescent="0.25">
      <c r="A175" t="s">
        <v>544</v>
      </c>
      <c r="B175" t="s">
        <v>163</v>
      </c>
      <c r="C175" s="2">
        <v>271650</v>
      </c>
      <c r="D175" s="2">
        <v>250000</v>
      </c>
    </row>
    <row r="176" spans="1:4" x14ac:dyDescent="0.25">
      <c r="A176" t="s">
        <v>545</v>
      </c>
      <c r="B176" t="s">
        <v>164</v>
      </c>
      <c r="C176" s="2">
        <v>0</v>
      </c>
      <c r="D176" s="2">
        <v>71018</v>
      </c>
    </row>
    <row r="177" spans="1:4" x14ac:dyDescent="0.25">
      <c r="A177" t="s">
        <v>546</v>
      </c>
      <c r="B177" t="s">
        <v>165</v>
      </c>
      <c r="C177" s="2">
        <v>3436860</v>
      </c>
      <c r="D177" s="2">
        <v>4519002</v>
      </c>
    </row>
    <row r="178" spans="1:4" x14ac:dyDescent="0.25">
      <c r="A178" t="s">
        <v>547</v>
      </c>
      <c r="B178" t="s">
        <v>548</v>
      </c>
      <c r="C178" s="2">
        <v>508875</v>
      </c>
      <c r="D178" s="2">
        <v>0</v>
      </c>
    </row>
    <row r="179" spans="1:4" x14ac:dyDescent="0.25">
      <c r="A179" t="s">
        <v>549</v>
      </c>
      <c r="B179" t="s">
        <v>550</v>
      </c>
      <c r="C179" s="2">
        <v>162000</v>
      </c>
      <c r="D179" s="2">
        <v>162000</v>
      </c>
    </row>
    <row r="180" spans="1:4" x14ac:dyDescent="0.25">
      <c r="A180" t="s">
        <v>551</v>
      </c>
      <c r="B180" t="s">
        <v>552</v>
      </c>
      <c r="C180" s="2">
        <v>751242</v>
      </c>
      <c r="D180" s="2">
        <v>751242</v>
      </c>
    </row>
    <row r="181" spans="1:4" x14ac:dyDescent="0.25">
      <c r="A181" t="s">
        <v>553</v>
      </c>
      <c r="B181" t="s">
        <v>554</v>
      </c>
      <c r="C181" s="2">
        <v>41339</v>
      </c>
      <c r="D181" s="2">
        <v>150000</v>
      </c>
    </row>
    <row r="182" spans="1:4" x14ac:dyDescent="0.25">
      <c r="A182" t="s">
        <v>555</v>
      </c>
      <c r="B182" t="s">
        <v>166</v>
      </c>
      <c r="C182" s="2">
        <v>1739159</v>
      </c>
      <c r="D182" s="2">
        <v>4239084</v>
      </c>
    </row>
    <row r="183" spans="1:4" x14ac:dyDescent="0.25">
      <c r="A183" t="s">
        <v>556</v>
      </c>
      <c r="B183" t="s">
        <v>557</v>
      </c>
      <c r="C183" s="2">
        <v>1745656</v>
      </c>
      <c r="D183" s="2">
        <v>2592265</v>
      </c>
    </row>
    <row r="184" spans="1:4" x14ac:dyDescent="0.25">
      <c r="A184" t="s">
        <v>558</v>
      </c>
      <c r="B184" t="s">
        <v>559</v>
      </c>
      <c r="C184" s="2">
        <v>150000</v>
      </c>
      <c r="D184" s="2">
        <v>7618000</v>
      </c>
    </row>
    <row r="185" spans="1:4" x14ac:dyDescent="0.25">
      <c r="A185" t="s">
        <v>560</v>
      </c>
      <c r="B185" t="s">
        <v>561</v>
      </c>
      <c r="C185" s="2">
        <v>21714011</v>
      </c>
      <c r="D185" s="2">
        <v>-1638993</v>
      </c>
    </row>
    <row r="186" spans="1:4" x14ac:dyDescent="0.25">
      <c r="A186" t="s">
        <v>562</v>
      </c>
      <c r="B186" t="s">
        <v>167</v>
      </c>
      <c r="C186" s="2">
        <v>292760</v>
      </c>
      <c r="D186" s="2">
        <v>300000</v>
      </c>
    </row>
    <row r="187" spans="1:4" x14ac:dyDescent="0.25">
      <c r="A187" t="s">
        <v>563</v>
      </c>
      <c r="B187" t="s">
        <v>564</v>
      </c>
      <c r="C187" s="2">
        <v>9942</v>
      </c>
      <c r="D187" s="2">
        <v>135000</v>
      </c>
    </row>
    <row r="188" spans="1:4" x14ac:dyDescent="0.25">
      <c r="A188" t="s">
        <v>565</v>
      </c>
      <c r="B188" t="s">
        <v>566</v>
      </c>
      <c r="C188" s="2">
        <v>646166</v>
      </c>
      <c r="D188" s="2">
        <v>2062347</v>
      </c>
    </row>
    <row r="189" spans="1:4" x14ac:dyDescent="0.25">
      <c r="A189" t="s">
        <v>567</v>
      </c>
      <c r="B189" t="s">
        <v>568</v>
      </c>
      <c r="C189" s="2">
        <v>4636209</v>
      </c>
      <c r="D189" s="2">
        <v>7228175</v>
      </c>
    </row>
    <row r="190" spans="1:4" x14ac:dyDescent="0.25">
      <c r="A190" t="s">
        <v>569</v>
      </c>
      <c r="B190" t="s">
        <v>168</v>
      </c>
      <c r="C190" s="2">
        <v>53725</v>
      </c>
      <c r="D190" s="2">
        <v>4226704</v>
      </c>
    </row>
    <row r="191" spans="1:4" x14ac:dyDescent="0.25">
      <c r="A191" t="s">
        <v>570</v>
      </c>
      <c r="B191" t="s">
        <v>571</v>
      </c>
      <c r="C191" s="2">
        <v>354466</v>
      </c>
      <c r="D191" s="2">
        <v>2500000</v>
      </c>
    </row>
    <row r="192" spans="1:4" x14ac:dyDescent="0.25">
      <c r="A192" t="s">
        <v>572</v>
      </c>
      <c r="B192" t="s">
        <v>169</v>
      </c>
      <c r="C192" s="2">
        <v>561152</v>
      </c>
      <c r="D192" s="2">
        <v>8238797</v>
      </c>
    </row>
    <row r="193" spans="1:4" x14ac:dyDescent="0.25">
      <c r="A193" t="s">
        <v>573</v>
      </c>
      <c r="B193" t="s">
        <v>574</v>
      </c>
      <c r="C193" s="2">
        <v>210600</v>
      </c>
      <c r="D193" s="2">
        <v>500000</v>
      </c>
    </row>
    <row r="194" spans="1:4" x14ac:dyDescent="0.25">
      <c r="A194" t="s">
        <v>575</v>
      </c>
      <c r="B194" t="s">
        <v>170</v>
      </c>
      <c r="C194" s="2">
        <v>2206968</v>
      </c>
      <c r="D194" s="2">
        <v>4847000</v>
      </c>
    </row>
    <row r="195" spans="1:4" x14ac:dyDescent="0.25">
      <c r="A195" t="s">
        <v>576</v>
      </c>
      <c r="B195" t="s">
        <v>577</v>
      </c>
      <c r="C195" s="2">
        <v>385000</v>
      </c>
      <c r="D195" s="2">
        <v>650000</v>
      </c>
    </row>
    <row r="196" spans="1:4" x14ac:dyDescent="0.25">
      <c r="A196" t="s">
        <v>578</v>
      </c>
      <c r="B196" t="s">
        <v>171</v>
      </c>
      <c r="C196" s="2">
        <v>995016</v>
      </c>
      <c r="D196" s="2">
        <v>1954000</v>
      </c>
    </row>
    <row r="197" spans="1:4" x14ac:dyDescent="0.25">
      <c r="A197" t="s">
        <v>579</v>
      </c>
      <c r="B197" t="s">
        <v>172</v>
      </c>
      <c r="C197" s="2">
        <v>120373</v>
      </c>
      <c r="D197" s="2">
        <v>1131421</v>
      </c>
    </row>
    <row r="198" spans="1:4" x14ac:dyDescent="0.25">
      <c r="A198" t="s">
        <v>580</v>
      </c>
      <c r="B198" t="s">
        <v>173</v>
      </c>
      <c r="C198" s="2">
        <v>155388</v>
      </c>
      <c r="D198" s="2">
        <v>-2979303</v>
      </c>
    </row>
    <row r="199" spans="1:4" x14ac:dyDescent="0.25">
      <c r="A199" t="s">
        <v>581</v>
      </c>
      <c r="B199" t="s">
        <v>582</v>
      </c>
      <c r="C199" s="2">
        <v>1712491</v>
      </c>
      <c r="D199" s="2">
        <v>1516000</v>
      </c>
    </row>
    <row r="200" spans="1:4" x14ac:dyDescent="0.25">
      <c r="A200" t="s">
        <v>583</v>
      </c>
      <c r="B200" t="s">
        <v>584</v>
      </c>
      <c r="C200" s="2">
        <v>3262581</v>
      </c>
      <c r="D200" s="2">
        <v>-153346</v>
      </c>
    </row>
    <row r="201" spans="1:4" x14ac:dyDescent="0.25">
      <c r="A201" t="s">
        <v>585</v>
      </c>
      <c r="B201" t="s">
        <v>174</v>
      </c>
      <c r="C201" s="2">
        <v>26005</v>
      </c>
      <c r="D201" s="2">
        <v>19705</v>
      </c>
    </row>
    <row r="202" spans="1:4" x14ac:dyDescent="0.25">
      <c r="A202" t="s">
        <v>586</v>
      </c>
      <c r="B202" t="s">
        <v>587</v>
      </c>
      <c r="C202" s="2">
        <v>990000</v>
      </c>
      <c r="D202" s="2">
        <v>3000000</v>
      </c>
    </row>
    <row r="203" spans="1:4" x14ac:dyDescent="0.25">
      <c r="A203" t="s">
        <v>588</v>
      </c>
      <c r="B203" t="s">
        <v>175</v>
      </c>
      <c r="C203" s="2">
        <v>7472382</v>
      </c>
      <c r="D203" s="2">
        <v>8714403</v>
      </c>
    </row>
    <row r="204" spans="1:4" x14ac:dyDescent="0.25">
      <c r="A204" t="s">
        <v>589</v>
      </c>
      <c r="B204" t="s">
        <v>176</v>
      </c>
      <c r="C204" s="2">
        <v>1512650</v>
      </c>
      <c r="D204" s="2">
        <v>2500000</v>
      </c>
    </row>
    <row r="205" spans="1:4" x14ac:dyDescent="0.25">
      <c r="A205" t="s">
        <v>590</v>
      </c>
      <c r="B205" t="s">
        <v>177</v>
      </c>
      <c r="C205" s="2">
        <v>195040</v>
      </c>
      <c r="D205" s="2">
        <v>2854810</v>
      </c>
    </row>
    <row r="206" spans="1:4" x14ac:dyDescent="0.25">
      <c r="A206" t="s">
        <v>591</v>
      </c>
      <c r="B206" t="s">
        <v>178</v>
      </c>
      <c r="C206" s="2">
        <v>421104</v>
      </c>
      <c r="D206" s="2">
        <v>421104</v>
      </c>
    </row>
    <row r="207" spans="1:4" x14ac:dyDescent="0.25">
      <c r="A207" t="s">
        <v>592</v>
      </c>
      <c r="B207" t="s">
        <v>179</v>
      </c>
      <c r="C207" s="2">
        <v>932213</v>
      </c>
      <c r="D207" s="2">
        <v>875998</v>
      </c>
    </row>
    <row r="208" spans="1:4" x14ac:dyDescent="0.25">
      <c r="A208" t="s">
        <v>593</v>
      </c>
      <c r="B208" t="s">
        <v>594</v>
      </c>
      <c r="C208" s="2">
        <v>23700</v>
      </c>
      <c r="D208" s="2">
        <v>100000</v>
      </c>
    </row>
    <row r="209" spans="1:4" x14ac:dyDescent="0.25">
      <c r="A209" t="s">
        <v>595</v>
      </c>
      <c r="B209" t="s">
        <v>180</v>
      </c>
      <c r="C209" s="2">
        <v>168906</v>
      </c>
      <c r="D209" s="2">
        <v>1000000</v>
      </c>
    </row>
    <row r="210" spans="1:4" x14ac:dyDescent="0.25">
      <c r="A210" t="s">
        <v>596</v>
      </c>
      <c r="B210" t="s">
        <v>181</v>
      </c>
      <c r="C210" s="2">
        <v>288524</v>
      </c>
      <c r="D210" s="2">
        <v>620597</v>
      </c>
    </row>
    <row r="211" spans="1:4" x14ac:dyDescent="0.25">
      <c r="A211" t="s">
        <v>597</v>
      </c>
      <c r="B211" t="s">
        <v>182</v>
      </c>
      <c r="C211" s="2">
        <v>127550</v>
      </c>
      <c r="D211" s="2">
        <v>311802</v>
      </c>
    </row>
    <row r="212" spans="1:4" x14ac:dyDescent="0.25">
      <c r="A212" t="s">
        <v>598</v>
      </c>
      <c r="B212" t="s">
        <v>183</v>
      </c>
      <c r="C212" s="2">
        <v>9436577</v>
      </c>
      <c r="D212" s="2">
        <v>8952391</v>
      </c>
    </row>
    <row r="213" spans="1:4" x14ac:dyDescent="0.25">
      <c r="A213" t="s">
        <v>599</v>
      </c>
      <c r="B213" t="s">
        <v>600</v>
      </c>
      <c r="C213" s="2">
        <v>2807777</v>
      </c>
      <c r="D213" s="2">
        <v>4832812</v>
      </c>
    </row>
    <row r="214" spans="1:4" x14ac:dyDescent="0.25">
      <c r="A214" t="s">
        <v>601</v>
      </c>
      <c r="B214" t="s">
        <v>184</v>
      </c>
      <c r="C214" s="2">
        <v>0</v>
      </c>
      <c r="D214" s="2">
        <v>9840956</v>
      </c>
    </row>
    <row r="215" spans="1:4" x14ac:dyDescent="0.25">
      <c r="A215" t="s">
        <v>602</v>
      </c>
      <c r="B215" t="s">
        <v>185</v>
      </c>
      <c r="C215" s="2">
        <v>104924</v>
      </c>
      <c r="D215" s="2">
        <v>150000</v>
      </c>
    </row>
    <row r="216" spans="1:4" x14ac:dyDescent="0.25">
      <c r="A216" t="s">
        <v>603</v>
      </c>
      <c r="B216" t="s">
        <v>186</v>
      </c>
      <c r="C216" s="2">
        <v>0</v>
      </c>
      <c r="D216" s="2">
        <v>300000</v>
      </c>
    </row>
    <row r="217" spans="1:4" x14ac:dyDescent="0.25">
      <c r="A217" t="s">
        <v>604</v>
      </c>
      <c r="B217" t="s">
        <v>187</v>
      </c>
      <c r="C217" s="2">
        <v>457243</v>
      </c>
      <c r="D217" s="2">
        <v>650000</v>
      </c>
    </row>
    <row r="218" spans="1:4" x14ac:dyDescent="0.25">
      <c r="A218" t="s">
        <v>605</v>
      </c>
      <c r="B218" t="s">
        <v>606</v>
      </c>
      <c r="C218" s="2">
        <v>7780792</v>
      </c>
      <c r="D218" s="2">
        <v>10891967</v>
      </c>
    </row>
    <row r="219" spans="1:4" x14ac:dyDescent="0.25">
      <c r="A219" t="s">
        <v>607</v>
      </c>
      <c r="B219" t="s">
        <v>188</v>
      </c>
      <c r="C219" s="2">
        <v>426293</v>
      </c>
      <c r="D219" s="2">
        <v>736985</v>
      </c>
    </row>
    <row r="220" spans="1:4" x14ac:dyDescent="0.25">
      <c r="A220" t="s">
        <v>608</v>
      </c>
      <c r="B220" t="s">
        <v>609</v>
      </c>
      <c r="C220" s="2">
        <v>176875</v>
      </c>
      <c r="D220" s="2">
        <v>150000</v>
      </c>
    </row>
    <row r="221" spans="1:4" x14ac:dyDescent="0.25">
      <c r="A221" t="s">
        <v>610</v>
      </c>
      <c r="B221" t="s">
        <v>611</v>
      </c>
      <c r="C221" s="2">
        <v>55439</v>
      </c>
      <c r="D221" s="2">
        <v>2527180</v>
      </c>
    </row>
    <row r="222" spans="1:4" x14ac:dyDescent="0.25">
      <c r="A222" t="s">
        <v>612</v>
      </c>
      <c r="B222" t="s">
        <v>189</v>
      </c>
      <c r="C222" s="2">
        <v>111000</v>
      </c>
      <c r="D222" s="2">
        <v>437000</v>
      </c>
    </row>
    <row r="223" spans="1:4" x14ac:dyDescent="0.25">
      <c r="A223" t="s">
        <v>613</v>
      </c>
      <c r="B223" t="s">
        <v>190</v>
      </c>
      <c r="C223" s="2">
        <v>209971</v>
      </c>
      <c r="D223" s="2">
        <v>635509</v>
      </c>
    </row>
    <row r="224" spans="1:4" x14ac:dyDescent="0.25">
      <c r="A224" t="s">
        <v>614</v>
      </c>
      <c r="B224" t="s">
        <v>191</v>
      </c>
      <c r="C224" s="2">
        <v>1750</v>
      </c>
      <c r="D224" s="2">
        <v>0</v>
      </c>
    </row>
    <row r="225" spans="1:4" x14ac:dyDescent="0.25">
      <c r="A225" t="s">
        <v>615</v>
      </c>
      <c r="B225" t="s">
        <v>616</v>
      </c>
      <c r="C225" s="2">
        <v>498199</v>
      </c>
      <c r="D225" s="2">
        <v>3208575</v>
      </c>
    </row>
    <row r="226" spans="1:4" x14ac:dyDescent="0.25">
      <c r="A226" t="s">
        <v>617</v>
      </c>
      <c r="B226" t="s">
        <v>618</v>
      </c>
      <c r="C226" s="2">
        <v>3025118</v>
      </c>
      <c r="D226" s="2">
        <v>8748455</v>
      </c>
    </row>
    <row r="227" spans="1:4" x14ac:dyDescent="0.25">
      <c r="A227" t="s">
        <v>619</v>
      </c>
      <c r="B227" t="s">
        <v>620</v>
      </c>
      <c r="C227" s="2">
        <v>2387283</v>
      </c>
      <c r="D227" s="2">
        <v>2956441</v>
      </c>
    </row>
    <row r="228" spans="1:4" x14ac:dyDescent="0.25">
      <c r="A228" t="s">
        <v>621</v>
      </c>
      <c r="B228" t="s">
        <v>622</v>
      </c>
      <c r="C228" s="2">
        <v>1428151</v>
      </c>
      <c r="D228" s="2">
        <v>1348159</v>
      </c>
    </row>
    <row r="229" spans="1:4" x14ac:dyDescent="0.25">
      <c r="A229" t="s">
        <v>623</v>
      </c>
      <c r="B229" t="s">
        <v>192</v>
      </c>
      <c r="C229" s="2">
        <v>253436</v>
      </c>
      <c r="D229" s="2">
        <v>3253795</v>
      </c>
    </row>
    <row r="230" spans="1:4" x14ac:dyDescent="0.25">
      <c r="A230" t="s">
        <v>624</v>
      </c>
      <c r="B230" t="s">
        <v>625</v>
      </c>
      <c r="C230" s="2">
        <v>0</v>
      </c>
      <c r="D230" s="2">
        <v>1875653</v>
      </c>
    </row>
    <row r="231" spans="1:4" x14ac:dyDescent="0.25">
      <c r="A231" t="s">
        <v>626</v>
      </c>
      <c r="B231" t="s">
        <v>193</v>
      </c>
      <c r="C231" s="2">
        <v>27075</v>
      </c>
      <c r="D231" s="2">
        <v>2500000</v>
      </c>
    </row>
    <row r="232" spans="1:4" x14ac:dyDescent="0.25">
      <c r="A232" t="s">
        <v>627</v>
      </c>
      <c r="B232" t="s">
        <v>628</v>
      </c>
      <c r="C232" s="2">
        <v>1834220</v>
      </c>
      <c r="D232" s="2">
        <v>3551211</v>
      </c>
    </row>
    <row r="233" spans="1:4" x14ac:dyDescent="0.25">
      <c r="A233" t="s">
        <v>629</v>
      </c>
      <c r="B233" t="s">
        <v>630</v>
      </c>
      <c r="C233" s="2">
        <v>857154</v>
      </c>
      <c r="D233" s="2">
        <v>1867476</v>
      </c>
    </row>
    <row r="234" spans="1:4" x14ac:dyDescent="0.25">
      <c r="A234" t="s">
        <v>631</v>
      </c>
      <c r="B234" t="s">
        <v>632</v>
      </c>
      <c r="C234" s="2">
        <v>72450</v>
      </c>
      <c r="D234" s="2">
        <v>1100000</v>
      </c>
    </row>
    <row r="235" spans="1:4" x14ac:dyDescent="0.25">
      <c r="A235" t="s">
        <v>633</v>
      </c>
      <c r="B235" t="s">
        <v>194</v>
      </c>
      <c r="C235" s="2">
        <v>0</v>
      </c>
      <c r="D235" s="2">
        <v>330000</v>
      </c>
    </row>
    <row r="236" spans="1:4" x14ac:dyDescent="0.25">
      <c r="A236" t="s">
        <v>634</v>
      </c>
      <c r="B236" t="s">
        <v>195</v>
      </c>
      <c r="C236" s="2">
        <v>216719</v>
      </c>
      <c r="D236" s="2">
        <v>1300000</v>
      </c>
    </row>
    <row r="237" spans="1:4" x14ac:dyDescent="0.25">
      <c r="A237" t="s">
        <v>635</v>
      </c>
      <c r="B237" t="s">
        <v>636</v>
      </c>
      <c r="C237" s="2">
        <v>12163084</v>
      </c>
      <c r="D237" s="2">
        <v>25513423</v>
      </c>
    </row>
    <row r="238" spans="1:4" x14ac:dyDescent="0.25">
      <c r="A238" t="s">
        <v>637</v>
      </c>
      <c r="B238" t="s">
        <v>638</v>
      </c>
      <c r="C238" s="2">
        <v>328415</v>
      </c>
      <c r="D238" s="2">
        <v>400000</v>
      </c>
    </row>
    <row r="239" spans="1:4" x14ac:dyDescent="0.25">
      <c r="A239" t="s">
        <v>639</v>
      </c>
      <c r="B239" t="s">
        <v>196</v>
      </c>
      <c r="C239" s="2">
        <v>296814</v>
      </c>
      <c r="D239" s="2">
        <v>296814</v>
      </c>
    </row>
    <row r="240" spans="1:4" x14ac:dyDescent="0.25">
      <c r="A240" t="s">
        <v>640</v>
      </c>
      <c r="B240" t="s">
        <v>197</v>
      </c>
      <c r="C240" s="2">
        <v>4865</v>
      </c>
      <c r="D240" s="2">
        <v>24625</v>
      </c>
    </row>
    <row r="241" spans="1:4" x14ac:dyDescent="0.25">
      <c r="A241" t="s">
        <v>641</v>
      </c>
      <c r="B241" t="s">
        <v>642</v>
      </c>
      <c r="C241" s="2">
        <v>303858</v>
      </c>
      <c r="D241" s="2">
        <v>1046617</v>
      </c>
    </row>
    <row r="242" spans="1:4" x14ac:dyDescent="0.25">
      <c r="A242" t="s">
        <v>643</v>
      </c>
      <c r="B242" t="s">
        <v>644</v>
      </c>
      <c r="C242" s="2">
        <v>-71504</v>
      </c>
      <c r="D242" s="2">
        <v>2598</v>
      </c>
    </row>
    <row r="243" spans="1:4" x14ac:dyDescent="0.25">
      <c r="A243" t="s">
        <v>645</v>
      </c>
      <c r="B243" t="s">
        <v>198</v>
      </c>
      <c r="C243" s="2">
        <v>0</v>
      </c>
      <c r="D243" s="2">
        <v>3528471</v>
      </c>
    </row>
    <row r="244" spans="1:4" x14ac:dyDescent="0.25">
      <c r="A244" t="s">
        <v>646</v>
      </c>
      <c r="B244" t="s">
        <v>647</v>
      </c>
      <c r="C244" s="2">
        <v>1907885</v>
      </c>
      <c r="D244" s="2">
        <v>0</v>
      </c>
    </row>
    <row r="245" spans="1:4" x14ac:dyDescent="0.25">
      <c r="A245" t="s">
        <v>648</v>
      </c>
      <c r="B245" t="s">
        <v>649</v>
      </c>
      <c r="C245" s="2">
        <v>15177737</v>
      </c>
      <c r="D245" s="2">
        <v>0</v>
      </c>
    </row>
    <row r="246" spans="1:4" x14ac:dyDescent="0.25">
      <c r="A246" t="s">
        <v>650</v>
      </c>
      <c r="B246" t="s">
        <v>651</v>
      </c>
      <c r="C246" s="2">
        <v>2202885</v>
      </c>
      <c r="D246" s="2">
        <v>0</v>
      </c>
    </row>
    <row r="247" spans="1:4" x14ac:dyDescent="0.25">
      <c r="A247" t="s">
        <v>652</v>
      </c>
      <c r="B247" t="s">
        <v>653</v>
      </c>
      <c r="C247" s="2">
        <v>1550070</v>
      </c>
      <c r="D247" s="2">
        <v>0</v>
      </c>
    </row>
    <row r="248" spans="1:4" x14ac:dyDescent="0.25">
      <c r="A248" t="s">
        <v>654</v>
      </c>
      <c r="B248" t="s">
        <v>199</v>
      </c>
      <c r="C248" s="2">
        <v>223441</v>
      </c>
      <c r="D248" s="2">
        <v>0</v>
      </c>
    </row>
    <row r="249" spans="1:4" x14ac:dyDescent="0.25">
      <c r="A249" t="s">
        <v>655</v>
      </c>
      <c r="B249" t="s">
        <v>200</v>
      </c>
      <c r="C249" s="2">
        <v>162230</v>
      </c>
      <c r="D249" s="2">
        <v>0</v>
      </c>
    </row>
    <row r="250" spans="1:4" x14ac:dyDescent="0.25">
      <c r="A250" t="s">
        <v>656</v>
      </c>
      <c r="B250" t="s">
        <v>201</v>
      </c>
      <c r="C250" s="2">
        <v>146977</v>
      </c>
      <c r="D250" s="2">
        <v>0</v>
      </c>
    </row>
    <row r="251" spans="1:4" x14ac:dyDescent="0.25">
      <c r="A251" t="s">
        <v>657</v>
      </c>
      <c r="B251" t="s">
        <v>202</v>
      </c>
      <c r="C251" s="2">
        <v>58393</v>
      </c>
      <c r="D251" s="2">
        <v>0</v>
      </c>
    </row>
    <row r="252" spans="1:4" x14ac:dyDescent="0.25">
      <c r="A252" t="s">
        <v>658</v>
      </c>
      <c r="B252" t="s">
        <v>203</v>
      </c>
      <c r="C252" s="2">
        <v>20011</v>
      </c>
      <c r="D252" s="2">
        <v>0</v>
      </c>
    </row>
    <row r="253" spans="1:4" x14ac:dyDescent="0.25">
      <c r="A253" t="s">
        <v>659</v>
      </c>
      <c r="B253" t="s">
        <v>204</v>
      </c>
      <c r="C253" s="2">
        <v>59083</v>
      </c>
      <c r="D253" s="2">
        <v>0</v>
      </c>
    </row>
    <row r="254" spans="1:4" x14ac:dyDescent="0.25">
      <c r="A254" t="s">
        <v>660</v>
      </c>
      <c r="B254" t="s">
        <v>205</v>
      </c>
      <c r="C254" s="2">
        <v>182349</v>
      </c>
      <c r="D254" s="2">
        <v>0</v>
      </c>
    </row>
    <row r="255" spans="1:4" x14ac:dyDescent="0.25">
      <c r="A255" t="s">
        <v>661</v>
      </c>
      <c r="B255" t="s">
        <v>206</v>
      </c>
      <c r="C255" s="2">
        <v>1416087</v>
      </c>
      <c r="D255" s="2">
        <v>0</v>
      </c>
    </row>
    <row r="256" spans="1:4" x14ac:dyDescent="0.25">
      <c r="A256" t="s">
        <v>662</v>
      </c>
      <c r="B256" t="s">
        <v>207</v>
      </c>
      <c r="C256" s="2">
        <v>3868274</v>
      </c>
      <c r="D256" s="2">
        <v>0</v>
      </c>
    </row>
    <row r="257" spans="1:4" x14ac:dyDescent="0.25">
      <c r="A257" t="s">
        <v>663</v>
      </c>
      <c r="B257" t="s">
        <v>208</v>
      </c>
      <c r="C257" s="2">
        <v>646899</v>
      </c>
      <c r="D257" s="2">
        <v>0</v>
      </c>
    </row>
    <row r="258" spans="1:4" x14ac:dyDescent="0.25">
      <c r="A258" t="s">
        <v>664</v>
      </c>
      <c r="B258" t="s">
        <v>209</v>
      </c>
      <c r="C258" s="2">
        <v>88315</v>
      </c>
      <c r="D258" s="2">
        <v>0</v>
      </c>
    </row>
    <row r="259" spans="1:4" x14ac:dyDescent="0.25">
      <c r="A259" t="s">
        <v>665</v>
      </c>
      <c r="B259" t="s">
        <v>210</v>
      </c>
      <c r="C259" s="2">
        <v>319999</v>
      </c>
      <c r="D259" s="2">
        <v>0</v>
      </c>
    </row>
    <row r="260" spans="1:4" x14ac:dyDescent="0.25">
      <c r="A260" t="s">
        <v>666</v>
      </c>
      <c r="B260" t="s">
        <v>667</v>
      </c>
      <c r="C260" s="2">
        <v>7975640</v>
      </c>
      <c r="D260" s="2">
        <v>0</v>
      </c>
    </row>
    <row r="261" spans="1:4" x14ac:dyDescent="0.25">
      <c r="A261" t="s">
        <v>668</v>
      </c>
      <c r="B261" t="s">
        <v>211</v>
      </c>
      <c r="C261" s="2">
        <v>21255973</v>
      </c>
      <c r="D261" s="2">
        <v>0</v>
      </c>
    </row>
    <row r="262" spans="1:4" x14ac:dyDescent="0.25">
      <c r="A262" t="s">
        <v>669</v>
      </c>
      <c r="B262" t="s">
        <v>212</v>
      </c>
      <c r="C262" s="2">
        <v>0</v>
      </c>
      <c r="D262" s="2">
        <v>100000</v>
      </c>
    </row>
    <row r="263" spans="1:4" x14ac:dyDescent="0.25">
      <c r="A263" t="s">
        <v>670</v>
      </c>
      <c r="B263" t="s">
        <v>213</v>
      </c>
      <c r="C263" s="2">
        <v>14271382</v>
      </c>
      <c r="D263" s="2">
        <v>20788867</v>
      </c>
    </row>
    <row r="264" spans="1:4" x14ac:dyDescent="0.25">
      <c r="A264" t="s">
        <v>671</v>
      </c>
      <c r="B264" t="s">
        <v>672</v>
      </c>
      <c r="C264" s="2">
        <v>11143424</v>
      </c>
      <c r="D264" s="2">
        <v>9451668</v>
      </c>
    </row>
    <row r="265" spans="1:4" x14ac:dyDescent="0.25">
      <c r="A265" t="s">
        <v>673</v>
      </c>
      <c r="B265" t="s">
        <v>674</v>
      </c>
      <c r="C265" s="2">
        <v>2015</v>
      </c>
      <c r="D265" s="2">
        <v>8458836</v>
      </c>
    </row>
    <row r="266" spans="1:4" x14ac:dyDescent="0.25">
      <c r="A266" t="s">
        <v>675</v>
      </c>
      <c r="B266" t="s">
        <v>214</v>
      </c>
      <c r="C266" s="2">
        <v>5737627</v>
      </c>
      <c r="D266" s="2">
        <v>7292892</v>
      </c>
    </row>
    <row r="267" spans="1:4" x14ac:dyDescent="0.25">
      <c r="A267" t="s">
        <v>676</v>
      </c>
      <c r="B267" t="s">
        <v>677</v>
      </c>
      <c r="C267" s="2">
        <v>28149</v>
      </c>
      <c r="D267" s="2">
        <v>28149</v>
      </c>
    </row>
    <row r="268" spans="1:4" x14ac:dyDescent="0.25">
      <c r="A268" t="s">
        <v>678</v>
      </c>
      <c r="B268" t="s">
        <v>215</v>
      </c>
      <c r="C268" s="2">
        <v>0</v>
      </c>
      <c r="D268" s="2">
        <v>2590449</v>
      </c>
    </row>
    <row r="269" spans="1:4" x14ac:dyDescent="0.25">
      <c r="A269" t="s">
        <v>679</v>
      </c>
      <c r="B269" t="s">
        <v>216</v>
      </c>
      <c r="C269" s="2">
        <v>8160935</v>
      </c>
      <c r="D269" s="2">
        <v>15157067</v>
      </c>
    </row>
    <row r="270" spans="1:4" x14ac:dyDescent="0.25">
      <c r="A270" t="s">
        <v>680</v>
      </c>
      <c r="B270" t="s">
        <v>681</v>
      </c>
      <c r="C270" s="2">
        <v>44021</v>
      </c>
      <c r="D270" s="2">
        <v>0</v>
      </c>
    </row>
    <row r="271" spans="1:4" x14ac:dyDescent="0.25">
      <c r="A271" t="s">
        <v>682</v>
      </c>
      <c r="B271" t="s">
        <v>683</v>
      </c>
      <c r="C271" s="2">
        <v>1377032</v>
      </c>
      <c r="D271" s="2">
        <v>677493</v>
      </c>
    </row>
    <row r="272" spans="1:4" x14ac:dyDescent="0.25">
      <c r="A272" t="s">
        <v>684</v>
      </c>
      <c r="B272" t="s">
        <v>685</v>
      </c>
      <c r="C272" s="2">
        <v>20889659</v>
      </c>
      <c r="D272" s="2">
        <v>20384129</v>
      </c>
    </row>
    <row r="273" spans="1:6" x14ac:dyDescent="0.25">
      <c r="A273" t="s">
        <v>686</v>
      </c>
      <c r="B273" t="s">
        <v>687</v>
      </c>
      <c r="C273" s="2">
        <v>68425</v>
      </c>
      <c r="D273" s="2">
        <v>6500000</v>
      </c>
    </row>
    <row r="274" spans="1:6" x14ac:dyDescent="0.25">
      <c r="A274" t="s">
        <v>688</v>
      </c>
      <c r="B274" t="s">
        <v>689</v>
      </c>
      <c r="C274" s="2">
        <v>23673</v>
      </c>
      <c r="D274" s="2">
        <v>0</v>
      </c>
    </row>
    <row r="275" spans="1:6" x14ac:dyDescent="0.25">
      <c r="A275" t="s">
        <v>690</v>
      </c>
      <c r="B275" t="s">
        <v>691</v>
      </c>
      <c r="C275" s="2">
        <v>2074854</v>
      </c>
      <c r="D275" s="2">
        <v>4571246</v>
      </c>
    </row>
    <row r="276" spans="1:6" x14ac:dyDescent="0.25">
      <c r="A276" t="s">
        <v>692</v>
      </c>
      <c r="B276" t="s">
        <v>217</v>
      </c>
      <c r="C276" s="2">
        <v>0</v>
      </c>
      <c r="D276" s="2">
        <v>1000000</v>
      </c>
    </row>
    <row r="277" spans="1:6" x14ac:dyDescent="0.25">
      <c r="A277" t="s">
        <v>693</v>
      </c>
      <c r="B277" t="s">
        <v>694</v>
      </c>
      <c r="C277" s="2">
        <v>12690337</v>
      </c>
      <c r="D277" s="2">
        <v>17853921</v>
      </c>
    </row>
    <row r="278" spans="1:6" x14ac:dyDescent="0.25">
      <c r="A278" t="s">
        <v>695</v>
      </c>
      <c r="B278" t="s">
        <v>218</v>
      </c>
      <c r="C278" s="2">
        <v>19000</v>
      </c>
      <c r="D278" s="2">
        <v>2678000</v>
      </c>
    </row>
    <row r="279" spans="1:6" x14ac:dyDescent="0.25">
      <c r="A279" t="s">
        <v>696</v>
      </c>
      <c r="B279" t="s">
        <v>219</v>
      </c>
      <c r="C279" s="2">
        <v>8179284</v>
      </c>
      <c r="D279" s="2">
        <v>18007583</v>
      </c>
    </row>
    <row r="280" spans="1:6" x14ac:dyDescent="0.25">
      <c r="A280" t="s">
        <v>697</v>
      </c>
      <c r="B280" t="s">
        <v>698</v>
      </c>
      <c r="C280" s="2">
        <v>826174</v>
      </c>
      <c r="D280" s="2">
        <v>2907582</v>
      </c>
    </row>
    <row r="281" spans="1:6" x14ac:dyDescent="0.25">
      <c r="A281" t="s">
        <v>699</v>
      </c>
      <c r="B281" t="s">
        <v>700</v>
      </c>
      <c r="C281" s="2">
        <v>2555855</v>
      </c>
      <c r="D281" s="2">
        <v>3456635</v>
      </c>
    </row>
    <row r="282" spans="1:6" x14ac:dyDescent="0.25">
      <c r="A282" t="s">
        <v>701</v>
      </c>
      <c r="B282" t="s">
        <v>220</v>
      </c>
      <c r="C282" s="2">
        <v>4150</v>
      </c>
      <c r="D282" s="2">
        <v>146444</v>
      </c>
    </row>
    <row r="283" spans="1:6" x14ac:dyDescent="0.25">
      <c r="A283" t="s">
        <v>702</v>
      </c>
      <c r="B283" t="s">
        <v>703</v>
      </c>
      <c r="C283" s="2">
        <v>1318419</v>
      </c>
      <c r="D283" s="2">
        <v>0</v>
      </c>
    </row>
    <row r="284" spans="1:6" x14ac:dyDescent="0.25">
      <c r="C284" s="2">
        <f>SUM(C31:C283)</f>
        <v>937401219</v>
      </c>
      <c r="D284" s="2">
        <f>SUM(D31:D283)</f>
        <v>1232086555</v>
      </c>
      <c r="F284" s="2"/>
    </row>
    <row r="285" spans="1:6" x14ac:dyDescent="0.25">
      <c r="C285" s="2"/>
      <c r="D285" s="2"/>
    </row>
    <row r="286" spans="1:6" x14ac:dyDescent="0.25">
      <c r="C286" s="2"/>
      <c r="D286" s="2"/>
    </row>
    <row r="287" spans="1:6" x14ac:dyDescent="0.25">
      <c r="C287" s="2"/>
      <c r="D287" s="2"/>
    </row>
    <row r="288" spans="1:6" x14ac:dyDescent="0.25">
      <c r="C288" s="2"/>
      <c r="D288" s="2"/>
    </row>
    <row r="289" spans="3:4" x14ac:dyDescent="0.25">
      <c r="C289" s="2"/>
      <c r="D289" s="2"/>
    </row>
    <row r="290" spans="3:4" x14ac:dyDescent="0.25">
      <c r="C290" s="2"/>
      <c r="D290" s="2"/>
    </row>
    <row r="291" spans="3:4" x14ac:dyDescent="0.25">
      <c r="C291" s="2"/>
      <c r="D291" s="2"/>
    </row>
    <row r="292" spans="3:4" x14ac:dyDescent="0.25">
      <c r="C292" s="2"/>
      <c r="D292" s="2"/>
    </row>
    <row r="293" spans="3:4" x14ac:dyDescent="0.25">
      <c r="C293" s="2"/>
      <c r="D293" s="2"/>
    </row>
    <row r="294" spans="3:4" x14ac:dyDescent="0.25">
      <c r="C294" s="2"/>
      <c r="D294" s="2"/>
    </row>
    <row r="295" spans="3:4" x14ac:dyDescent="0.25">
      <c r="C295" s="2"/>
      <c r="D295" s="2"/>
    </row>
    <row r="296" spans="3:4" x14ac:dyDescent="0.25">
      <c r="C296" s="2"/>
      <c r="D296" s="2"/>
    </row>
    <row r="297" spans="3:4" x14ac:dyDescent="0.25">
      <c r="C297" s="2"/>
      <c r="D297" s="2"/>
    </row>
    <row r="298" spans="3:4" x14ac:dyDescent="0.25">
      <c r="C298" s="2"/>
      <c r="D298" s="2"/>
    </row>
    <row r="299" spans="3:4" x14ac:dyDescent="0.25">
      <c r="C299" s="2"/>
      <c r="D299" s="2"/>
    </row>
    <row r="300" spans="3:4" x14ac:dyDescent="0.25">
      <c r="C300" s="2"/>
      <c r="D300" s="2"/>
    </row>
    <row r="301" spans="3:4" x14ac:dyDescent="0.25">
      <c r="C301" s="2"/>
      <c r="D301" s="2"/>
    </row>
    <row r="302" spans="3:4" x14ac:dyDescent="0.25">
      <c r="C302" s="2"/>
      <c r="D302" s="2"/>
    </row>
    <row r="303" spans="3:4" x14ac:dyDescent="0.25">
      <c r="C303" s="2"/>
      <c r="D303" s="2"/>
    </row>
    <row r="304" spans="3:4" x14ac:dyDescent="0.25">
      <c r="C304" s="2"/>
      <c r="D304" s="2"/>
    </row>
    <row r="305" spans="3:4" x14ac:dyDescent="0.25">
      <c r="C305" s="2"/>
      <c r="D305" s="2"/>
    </row>
    <row r="306" spans="3:4" x14ac:dyDescent="0.25">
      <c r="C306" s="2"/>
      <c r="D306" s="2"/>
    </row>
    <row r="307" spans="3:4" x14ac:dyDescent="0.25">
      <c r="C307" s="2"/>
      <c r="D307" s="2"/>
    </row>
    <row r="308" spans="3:4" x14ac:dyDescent="0.25">
      <c r="C308" s="2"/>
      <c r="D308" s="2"/>
    </row>
    <row r="309" spans="3:4" x14ac:dyDescent="0.25">
      <c r="C309" s="2"/>
      <c r="D309" s="2"/>
    </row>
    <row r="310" spans="3:4" x14ac:dyDescent="0.25">
      <c r="C310" s="2"/>
      <c r="D310" s="2"/>
    </row>
    <row r="311" spans="3:4" x14ac:dyDescent="0.25">
      <c r="C311" s="2"/>
      <c r="D311" s="2"/>
    </row>
    <row r="312" spans="3:4" x14ac:dyDescent="0.25">
      <c r="C312" s="2"/>
      <c r="D312" s="2"/>
    </row>
    <row r="313" spans="3:4" x14ac:dyDescent="0.25">
      <c r="C313" s="2"/>
      <c r="D313" s="2"/>
    </row>
    <row r="314" spans="3:4" x14ac:dyDescent="0.25">
      <c r="C314" s="2"/>
      <c r="D314" s="2"/>
    </row>
    <row r="315" spans="3:4" x14ac:dyDescent="0.25">
      <c r="C315" s="2"/>
      <c r="D315" s="2"/>
    </row>
    <row r="316" spans="3:4" x14ac:dyDescent="0.25">
      <c r="C316" s="2"/>
      <c r="D316" s="2"/>
    </row>
    <row r="317" spans="3:4" x14ac:dyDescent="0.25">
      <c r="C317" s="2"/>
      <c r="D317" s="2"/>
    </row>
    <row r="318" spans="3:4" x14ac:dyDescent="0.25">
      <c r="C318" s="2"/>
      <c r="D318" s="2"/>
    </row>
    <row r="319" spans="3:4" x14ac:dyDescent="0.25">
      <c r="C319" s="2"/>
      <c r="D319" s="2"/>
    </row>
    <row r="320" spans="3:4" x14ac:dyDescent="0.25">
      <c r="C320" s="2"/>
      <c r="D320" s="2"/>
    </row>
    <row r="321" spans="3:4" x14ac:dyDescent="0.25">
      <c r="C321" s="2"/>
      <c r="D321" s="2"/>
    </row>
    <row r="322" spans="3:4" x14ac:dyDescent="0.25">
      <c r="C322" s="2"/>
      <c r="D322" s="2"/>
    </row>
    <row r="323" spans="3:4" x14ac:dyDescent="0.25">
      <c r="C323" s="2"/>
      <c r="D323" s="2"/>
    </row>
    <row r="324" spans="3:4" x14ac:dyDescent="0.25">
      <c r="C324" s="2"/>
      <c r="D324" s="2"/>
    </row>
    <row r="325" spans="3:4" x14ac:dyDescent="0.25">
      <c r="C325" s="2"/>
      <c r="D325" s="2"/>
    </row>
    <row r="326" spans="3:4" x14ac:dyDescent="0.25">
      <c r="C326" s="2"/>
      <c r="D326" s="2"/>
    </row>
    <row r="327" spans="3:4" x14ac:dyDescent="0.25">
      <c r="C327" s="2"/>
      <c r="D327" s="2"/>
    </row>
    <row r="328" spans="3:4" x14ac:dyDescent="0.25">
      <c r="C328" s="2"/>
      <c r="D328" s="2"/>
    </row>
    <row r="329" spans="3:4" x14ac:dyDescent="0.25">
      <c r="C329" s="2"/>
      <c r="D329" s="2"/>
    </row>
    <row r="330" spans="3:4" x14ac:dyDescent="0.25">
      <c r="C330" s="2"/>
      <c r="D330" s="2"/>
    </row>
    <row r="331" spans="3:4" x14ac:dyDescent="0.25">
      <c r="C331" s="2"/>
      <c r="D331" s="2"/>
    </row>
    <row r="332" spans="3:4" x14ac:dyDescent="0.25">
      <c r="C332" s="2"/>
      <c r="D332" s="2"/>
    </row>
    <row r="333" spans="3:4" x14ac:dyDescent="0.25">
      <c r="C333" s="2"/>
      <c r="D333" s="2"/>
    </row>
    <row r="334" spans="3:4" x14ac:dyDescent="0.25">
      <c r="C334" s="2"/>
      <c r="D334" s="2"/>
    </row>
    <row r="335" spans="3:4" x14ac:dyDescent="0.25">
      <c r="C335" s="2"/>
      <c r="D335" s="2"/>
    </row>
    <row r="336" spans="3:4" x14ac:dyDescent="0.25">
      <c r="C336" s="2"/>
      <c r="D336" s="2"/>
    </row>
    <row r="337" spans="3:4" x14ac:dyDescent="0.25">
      <c r="C337" s="2"/>
      <c r="D337" s="2"/>
    </row>
    <row r="338" spans="3:4" x14ac:dyDescent="0.25">
      <c r="C338" s="2"/>
      <c r="D338" s="2"/>
    </row>
    <row r="339" spans="3:4" x14ac:dyDescent="0.25">
      <c r="C339" s="2"/>
      <c r="D339" s="2"/>
    </row>
    <row r="340" spans="3:4" x14ac:dyDescent="0.25">
      <c r="C340" s="2"/>
      <c r="D340" s="2"/>
    </row>
    <row r="341" spans="3:4" x14ac:dyDescent="0.25">
      <c r="C341" s="2"/>
      <c r="D341" s="2"/>
    </row>
    <row r="342" spans="3:4" x14ac:dyDescent="0.25">
      <c r="C342" s="2"/>
      <c r="D342" s="2"/>
    </row>
    <row r="343" spans="3:4" x14ac:dyDescent="0.25">
      <c r="C343" s="2"/>
      <c r="D343" s="2"/>
    </row>
    <row r="344" spans="3:4" x14ac:dyDescent="0.25">
      <c r="C344" s="2"/>
      <c r="D344" s="2"/>
    </row>
    <row r="345" spans="3:4" x14ac:dyDescent="0.25">
      <c r="C345" s="2"/>
      <c r="D345" s="2"/>
    </row>
    <row r="346" spans="3:4" x14ac:dyDescent="0.25">
      <c r="C346" s="2"/>
      <c r="D346" s="2"/>
    </row>
    <row r="347" spans="3:4" x14ac:dyDescent="0.25">
      <c r="C347" s="2"/>
      <c r="D347" s="2"/>
    </row>
    <row r="348" spans="3:4" x14ac:dyDescent="0.25">
      <c r="C348" s="2"/>
      <c r="D348" s="2"/>
    </row>
    <row r="349" spans="3:4" x14ac:dyDescent="0.25">
      <c r="C349" s="2"/>
      <c r="D349" s="2"/>
    </row>
    <row r="350" spans="3:4" x14ac:dyDescent="0.25">
      <c r="C350" s="2"/>
      <c r="D350" s="2"/>
    </row>
    <row r="351" spans="3:4" x14ac:dyDescent="0.25">
      <c r="C351" s="2"/>
      <c r="D351" s="2"/>
    </row>
    <row r="352" spans="3:4" x14ac:dyDescent="0.25">
      <c r="C352" s="2"/>
      <c r="D352" s="2"/>
    </row>
    <row r="353" spans="3:4" x14ac:dyDescent="0.25">
      <c r="C353" s="2"/>
      <c r="D353" s="2"/>
    </row>
    <row r="354" spans="3:4" x14ac:dyDescent="0.25">
      <c r="C354" s="2"/>
      <c r="D354" s="2"/>
    </row>
    <row r="355" spans="3:4" x14ac:dyDescent="0.25">
      <c r="C355" s="2"/>
      <c r="D355" s="2"/>
    </row>
    <row r="356" spans="3:4" x14ac:dyDescent="0.25">
      <c r="C356" s="2"/>
      <c r="D356" s="2"/>
    </row>
    <row r="357" spans="3:4" x14ac:dyDescent="0.25">
      <c r="C357" s="2"/>
      <c r="D357" s="2"/>
    </row>
    <row r="358" spans="3:4" x14ac:dyDescent="0.25">
      <c r="C358" s="2"/>
      <c r="D358" s="2"/>
    </row>
    <row r="359" spans="3:4" x14ac:dyDescent="0.25">
      <c r="C359" s="2"/>
      <c r="D359" s="2"/>
    </row>
    <row r="360" spans="3:4" x14ac:dyDescent="0.25">
      <c r="C360" s="2"/>
      <c r="D360" s="2"/>
    </row>
    <row r="361" spans="3:4" x14ac:dyDescent="0.25">
      <c r="C361" s="2"/>
      <c r="D361" s="2"/>
    </row>
    <row r="362" spans="3:4" x14ac:dyDescent="0.25">
      <c r="C362" s="2"/>
      <c r="D362" s="2"/>
    </row>
    <row r="363" spans="3:4" x14ac:dyDescent="0.25">
      <c r="C363" s="2"/>
      <c r="D363" s="2"/>
    </row>
    <row r="364" spans="3:4" x14ac:dyDescent="0.25">
      <c r="C364" s="2"/>
      <c r="D364" s="2"/>
    </row>
    <row r="365" spans="3:4" x14ac:dyDescent="0.25">
      <c r="C365" s="2"/>
      <c r="D365" s="2"/>
    </row>
    <row r="366" spans="3:4" x14ac:dyDescent="0.25">
      <c r="C366" s="2"/>
      <c r="D366" s="2"/>
    </row>
    <row r="367" spans="3:4" x14ac:dyDescent="0.25">
      <c r="C367" s="2"/>
      <c r="D367" s="2"/>
    </row>
    <row r="368" spans="3:4" x14ac:dyDescent="0.25">
      <c r="C368" s="2"/>
      <c r="D368" s="2"/>
    </row>
    <row r="369" spans="3:4" x14ac:dyDescent="0.25">
      <c r="C369" s="2"/>
      <c r="D369" s="2"/>
    </row>
    <row r="370" spans="3:4" x14ac:dyDescent="0.25">
      <c r="C370" s="2"/>
      <c r="D370" s="2"/>
    </row>
    <row r="371" spans="3:4" x14ac:dyDescent="0.25">
      <c r="C371" s="2"/>
      <c r="D371" s="2"/>
    </row>
    <row r="372" spans="3:4" x14ac:dyDescent="0.25">
      <c r="C372" s="2"/>
      <c r="D372" s="2"/>
    </row>
    <row r="373" spans="3:4" x14ac:dyDescent="0.25">
      <c r="C373" s="2"/>
      <c r="D373" s="2"/>
    </row>
    <row r="374" spans="3:4" x14ac:dyDescent="0.25">
      <c r="C374" s="2"/>
      <c r="D374" s="2"/>
    </row>
    <row r="375" spans="3:4" x14ac:dyDescent="0.25">
      <c r="C375" s="2"/>
      <c r="D375" s="2"/>
    </row>
    <row r="376" spans="3:4" x14ac:dyDescent="0.25">
      <c r="C376" s="2"/>
      <c r="D376" s="2"/>
    </row>
    <row r="377" spans="3:4" x14ac:dyDescent="0.25">
      <c r="C377" s="2"/>
      <c r="D377" s="2"/>
    </row>
    <row r="378" spans="3:4" x14ac:dyDescent="0.25">
      <c r="C378" s="2"/>
      <c r="D378" s="2"/>
    </row>
    <row r="379" spans="3:4" x14ac:dyDescent="0.25">
      <c r="C379" s="2"/>
      <c r="D379" s="2"/>
    </row>
    <row r="380" spans="3:4" x14ac:dyDescent="0.25">
      <c r="C380" s="2"/>
      <c r="D380" s="2"/>
    </row>
    <row r="381" spans="3:4" x14ac:dyDescent="0.25">
      <c r="C381" s="2"/>
      <c r="D381" s="2"/>
    </row>
    <row r="382" spans="3:4" x14ac:dyDescent="0.25">
      <c r="C382" s="2"/>
      <c r="D382" s="2"/>
    </row>
    <row r="383" spans="3:4" x14ac:dyDescent="0.25">
      <c r="C383" s="2"/>
      <c r="D383" s="2"/>
    </row>
    <row r="384" spans="3:4" x14ac:dyDescent="0.25">
      <c r="C384" s="2"/>
      <c r="D384" s="2"/>
    </row>
    <row r="385" spans="3:4" x14ac:dyDescent="0.25">
      <c r="C385" s="2"/>
      <c r="D385" s="2"/>
    </row>
    <row r="386" spans="3:4" x14ac:dyDescent="0.25">
      <c r="C386" s="2"/>
      <c r="D386" s="2"/>
    </row>
    <row r="387" spans="3:4" x14ac:dyDescent="0.25">
      <c r="C387" s="2"/>
      <c r="D387" s="2"/>
    </row>
    <row r="388" spans="3:4" x14ac:dyDescent="0.25">
      <c r="C388" s="2"/>
      <c r="D388" s="2"/>
    </row>
    <row r="389" spans="3:4" x14ac:dyDescent="0.25">
      <c r="C389" s="2"/>
      <c r="D389" s="2"/>
    </row>
    <row r="390" spans="3:4" x14ac:dyDescent="0.25">
      <c r="C390" s="2"/>
      <c r="D390" s="2"/>
    </row>
    <row r="391" spans="3:4" x14ac:dyDescent="0.25">
      <c r="C391" s="2"/>
      <c r="D391" s="2"/>
    </row>
    <row r="392" spans="3:4" x14ac:dyDescent="0.25">
      <c r="C392" s="2"/>
      <c r="D392" s="2"/>
    </row>
    <row r="393" spans="3:4" x14ac:dyDescent="0.25">
      <c r="C393" s="2"/>
      <c r="D393" s="2"/>
    </row>
    <row r="394" spans="3:4" x14ac:dyDescent="0.25">
      <c r="C394" s="2"/>
      <c r="D394" s="2"/>
    </row>
    <row r="395" spans="3:4" x14ac:dyDescent="0.25">
      <c r="C395" s="2"/>
      <c r="D395" s="2"/>
    </row>
    <row r="396" spans="3:4" x14ac:dyDescent="0.25">
      <c r="C396" s="2"/>
      <c r="D396" s="2"/>
    </row>
    <row r="397" spans="3:4" x14ac:dyDescent="0.25">
      <c r="C397" s="2"/>
      <c r="D397" s="2"/>
    </row>
    <row r="398" spans="3:4" x14ac:dyDescent="0.25">
      <c r="C398" s="2"/>
      <c r="D398" s="2"/>
    </row>
    <row r="399" spans="3:4" x14ac:dyDescent="0.25">
      <c r="C399" s="2"/>
      <c r="D399" s="2"/>
    </row>
    <row r="400" spans="3:4" x14ac:dyDescent="0.25">
      <c r="C400" s="2"/>
      <c r="D400" s="2"/>
    </row>
    <row r="401" spans="3:4" x14ac:dyDescent="0.25">
      <c r="C401" s="2"/>
      <c r="D401" s="2"/>
    </row>
    <row r="402" spans="3:4" x14ac:dyDescent="0.25">
      <c r="C402" s="2"/>
      <c r="D402" s="2"/>
    </row>
    <row r="403" spans="3:4" x14ac:dyDescent="0.25">
      <c r="C403" s="2"/>
      <c r="D403" s="2"/>
    </row>
    <row r="404" spans="3:4" x14ac:dyDescent="0.25">
      <c r="C404" s="2"/>
      <c r="D404" s="2"/>
    </row>
    <row r="405" spans="3:4" x14ac:dyDescent="0.25">
      <c r="C405" s="2"/>
      <c r="D405" s="2"/>
    </row>
    <row r="406" spans="3:4" x14ac:dyDescent="0.25">
      <c r="C406" s="2"/>
      <c r="D406" s="2"/>
    </row>
    <row r="407" spans="3:4" x14ac:dyDescent="0.25">
      <c r="C407" s="2"/>
      <c r="D407" s="2"/>
    </row>
    <row r="408" spans="3:4" x14ac:dyDescent="0.25">
      <c r="C408" s="2"/>
      <c r="D408" s="2"/>
    </row>
    <row r="409" spans="3:4" x14ac:dyDescent="0.25">
      <c r="C409" s="2"/>
      <c r="D409" s="2"/>
    </row>
    <row r="410" spans="3:4" x14ac:dyDescent="0.25">
      <c r="C410" s="2"/>
      <c r="D410" s="2"/>
    </row>
    <row r="411" spans="3:4" x14ac:dyDescent="0.25">
      <c r="C411" s="2"/>
      <c r="D411" s="2"/>
    </row>
    <row r="412" spans="3:4" x14ac:dyDescent="0.25">
      <c r="C412" s="2"/>
      <c r="D412" s="2"/>
    </row>
    <row r="413" spans="3:4" x14ac:dyDescent="0.25">
      <c r="C413" s="2"/>
      <c r="D413" s="2"/>
    </row>
    <row r="414" spans="3:4" x14ac:dyDescent="0.25">
      <c r="C414" s="2"/>
      <c r="D414" s="2"/>
    </row>
    <row r="415" spans="3:4" x14ac:dyDescent="0.25">
      <c r="C415" s="2"/>
      <c r="D415" s="2"/>
    </row>
    <row r="416" spans="3:4" x14ac:dyDescent="0.25">
      <c r="C416" s="2"/>
      <c r="D416" s="2"/>
    </row>
    <row r="417" spans="3:4" x14ac:dyDescent="0.25">
      <c r="C417" s="2"/>
      <c r="D417" s="2"/>
    </row>
    <row r="418" spans="3:4" x14ac:dyDescent="0.25">
      <c r="C418" s="2"/>
      <c r="D418" s="2"/>
    </row>
    <row r="419" spans="3:4" x14ac:dyDescent="0.25">
      <c r="C419" s="2"/>
      <c r="D419" s="2"/>
    </row>
    <row r="420" spans="3:4" x14ac:dyDescent="0.25">
      <c r="C420" s="2"/>
      <c r="D420" s="2"/>
    </row>
    <row r="421" spans="3:4" x14ac:dyDescent="0.25">
      <c r="C421" s="2"/>
      <c r="D421" s="2"/>
    </row>
    <row r="422" spans="3:4" x14ac:dyDescent="0.25">
      <c r="C422" s="2"/>
      <c r="D422" s="2"/>
    </row>
    <row r="423" spans="3:4" x14ac:dyDescent="0.25">
      <c r="C423" s="2"/>
      <c r="D423" s="2"/>
    </row>
    <row r="424" spans="3:4" x14ac:dyDescent="0.25">
      <c r="C424" s="2"/>
      <c r="D424" s="2"/>
    </row>
    <row r="425" spans="3:4" x14ac:dyDescent="0.25">
      <c r="C425" s="2"/>
      <c r="D425" s="2"/>
    </row>
    <row r="426" spans="3:4" x14ac:dyDescent="0.25">
      <c r="C426" s="2"/>
      <c r="D426" s="2"/>
    </row>
    <row r="427" spans="3:4" x14ac:dyDescent="0.25">
      <c r="C427" s="2"/>
      <c r="D427" s="2"/>
    </row>
    <row r="428" spans="3:4" x14ac:dyDescent="0.25">
      <c r="C428" s="2"/>
      <c r="D428" s="2"/>
    </row>
    <row r="429" spans="3:4" x14ac:dyDescent="0.25">
      <c r="C429" s="2"/>
      <c r="D429" s="2"/>
    </row>
    <row r="430" spans="3:4" x14ac:dyDescent="0.25">
      <c r="C430" s="2"/>
      <c r="D430" s="2"/>
    </row>
    <row r="431" spans="3:4" x14ac:dyDescent="0.25">
      <c r="C431" s="2"/>
      <c r="D431" s="2"/>
    </row>
    <row r="432" spans="3:4" x14ac:dyDescent="0.25">
      <c r="C432" s="2"/>
      <c r="D432" s="2"/>
    </row>
    <row r="433" spans="3:4" x14ac:dyDescent="0.25">
      <c r="C433" s="2"/>
      <c r="D433" s="2"/>
    </row>
    <row r="434" spans="3:4" x14ac:dyDescent="0.25">
      <c r="C434" s="2"/>
      <c r="D434" s="2"/>
    </row>
    <row r="435" spans="3:4" x14ac:dyDescent="0.25">
      <c r="C435" s="2"/>
      <c r="D435" s="2"/>
    </row>
    <row r="436" spans="3:4" x14ac:dyDescent="0.25">
      <c r="C436" s="2"/>
      <c r="D436" s="2"/>
    </row>
    <row r="437" spans="3:4" x14ac:dyDescent="0.25">
      <c r="C437" s="2"/>
      <c r="D437" s="2"/>
    </row>
    <row r="438" spans="3:4" x14ac:dyDescent="0.25">
      <c r="C438" s="2"/>
      <c r="D438" s="2"/>
    </row>
    <row r="439" spans="3:4" x14ac:dyDescent="0.25">
      <c r="C439" s="2"/>
      <c r="D439" s="2"/>
    </row>
    <row r="440" spans="3:4" x14ac:dyDescent="0.25">
      <c r="C440" s="2"/>
      <c r="D440" s="2"/>
    </row>
    <row r="441" spans="3:4" x14ac:dyDescent="0.25">
      <c r="C441" s="2"/>
      <c r="D441" s="2"/>
    </row>
    <row r="442" spans="3:4" x14ac:dyDescent="0.25">
      <c r="C442" s="2"/>
      <c r="D442" s="2"/>
    </row>
    <row r="443" spans="3:4" x14ac:dyDescent="0.25">
      <c r="C443" s="2"/>
      <c r="D443" s="2"/>
    </row>
    <row r="444" spans="3:4" x14ac:dyDescent="0.25">
      <c r="C444" s="2"/>
      <c r="D444" s="2"/>
    </row>
    <row r="445" spans="3:4" x14ac:dyDescent="0.25">
      <c r="C445" s="2"/>
      <c r="D445" s="2"/>
    </row>
    <row r="446" spans="3:4" x14ac:dyDescent="0.25">
      <c r="C446" s="2"/>
      <c r="D446" s="2"/>
    </row>
    <row r="447" spans="3:4" x14ac:dyDescent="0.25">
      <c r="C447" s="2"/>
      <c r="D447" s="2"/>
    </row>
    <row r="448" spans="3:4" x14ac:dyDescent="0.25">
      <c r="C448" s="2"/>
      <c r="D448" s="2"/>
    </row>
    <row r="449" spans="3:4" x14ac:dyDescent="0.25">
      <c r="C449" s="2"/>
      <c r="D449" s="2"/>
    </row>
    <row r="450" spans="3:4" x14ac:dyDescent="0.25">
      <c r="C450" s="2"/>
      <c r="D450" s="2"/>
    </row>
    <row r="451" spans="3:4" x14ac:dyDescent="0.25">
      <c r="C451" s="2"/>
      <c r="D451" s="2"/>
    </row>
    <row r="452" spans="3:4" x14ac:dyDescent="0.25">
      <c r="C452" s="2"/>
      <c r="D452" s="2"/>
    </row>
    <row r="453" spans="3:4" x14ac:dyDescent="0.25">
      <c r="C453" s="2"/>
      <c r="D453" s="2"/>
    </row>
    <row r="454" spans="3:4" x14ac:dyDescent="0.25">
      <c r="C454" s="2"/>
      <c r="D454" s="2"/>
    </row>
    <row r="455" spans="3:4" x14ac:dyDescent="0.25">
      <c r="C455" s="2"/>
      <c r="D455" s="2"/>
    </row>
    <row r="456" spans="3:4" x14ac:dyDescent="0.25">
      <c r="C456" s="2"/>
      <c r="D456" s="2"/>
    </row>
    <row r="457" spans="3:4" x14ac:dyDescent="0.25">
      <c r="C457" s="2"/>
      <c r="D457" s="2"/>
    </row>
    <row r="458" spans="3:4" x14ac:dyDescent="0.25">
      <c r="C458" s="2"/>
      <c r="D458" s="2"/>
    </row>
    <row r="459" spans="3:4" x14ac:dyDescent="0.25">
      <c r="C459" s="2"/>
      <c r="D459" s="2"/>
    </row>
    <row r="460" spans="3:4" x14ac:dyDescent="0.25">
      <c r="C460" s="2"/>
      <c r="D460" s="2"/>
    </row>
    <row r="461" spans="3:4" x14ac:dyDescent="0.25">
      <c r="C461" s="2"/>
      <c r="D461" s="2"/>
    </row>
    <row r="462" spans="3:4" x14ac:dyDescent="0.25">
      <c r="C462" s="2"/>
      <c r="D462" s="2"/>
    </row>
    <row r="463" spans="3:4" x14ac:dyDescent="0.25">
      <c r="C463" s="2"/>
      <c r="D463" s="2"/>
    </row>
    <row r="464" spans="3:4" x14ac:dyDescent="0.25">
      <c r="C464" s="2"/>
      <c r="D464" s="2"/>
    </row>
    <row r="465" spans="3:4" x14ac:dyDescent="0.25">
      <c r="C465" s="2"/>
      <c r="D465" s="2"/>
    </row>
    <row r="466" spans="3:4" x14ac:dyDescent="0.25">
      <c r="C466" s="2"/>
      <c r="D466" s="2"/>
    </row>
    <row r="467" spans="3:4" x14ac:dyDescent="0.25">
      <c r="C467" s="2"/>
      <c r="D467" s="2"/>
    </row>
    <row r="468" spans="3:4" x14ac:dyDescent="0.25">
      <c r="C468" s="2"/>
      <c r="D468" s="2"/>
    </row>
    <row r="469" spans="3:4" x14ac:dyDescent="0.25">
      <c r="C469" s="2"/>
      <c r="D469" s="2"/>
    </row>
    <row r="470" spans="3:4" x14ac:dyDescent="0.25">
      <c r="C470" s="2"/>
      <c r="D470" s="2"/>
    </row>
    <row r="471" spans="3:4" x14ac:dyDescent="0.25">
      <c r="C471" s="2"/>
      <c r="D471" s="2"/>
    </row>
    <row r="472" spans="3:4" x14ac:dyDescent="0.25">
      <c r="C472" s="2"/>
      <c r="D472" s="2"/>
    </row>
    <row r="473" spans="3:4" x14ac:dyDescent="0.25">
      <c r="C473" s="2"/>
      <c r="D473" s="2"/>
    </row>
    <row r="474" spans="3:4" x14ac:dyDescent="0.25">
      <c r="C474" s="2"/>
      <c r="D474" s="2"/>
    </row>
    <row r="475" spans="3:4" x14ac:dyDescent="0.25">
      <c r="C475" s="2"/>
      <c r="D475" s="2"/>
    </row>
    <row r="476" spans="3:4" x14ac:dyDescent="0.25">
      <c r="C476" s="2"/>
      <c r="D476" s="2"/>
    </row>
    <row r="477" spans="3:4" x14ac:dyDescent="0.25">
      <c r="C477" s="2"/>
      <c r="D477" s="2"/>
    </row>
    <row r="478" spans="3:4" x14ac:dyDescent="0.25">
      <c r="C478" s="2"/>
      <c r="D478" s="2"/>
    </row>
    <row r="479" spans="3:4" x14ac:dyDescent="0.25">
      <c r="C479" s="2"/>
      <c r="D479" s="2"/>
    </row>
    <row r="480" spans="3:4" x14ac:dyDescent="0.25">
      <c r="C480" s="2"/>
      <c r="D480" s="2"/>
    </row>
    <row r="481" spans="3:4" x14ac:dyDescent="0.25">
      <c r="C481" s="2"/>
      <c r="D481" s="2"/>
    </row>
    <row r="482" spans="3:4" x14ac:dyDescent="0.25">
      <c r="C482" s="2"/>
      <c r="D482" s="2"/>
    </row>
    <row r="483" spans="3:4" x14ac:dyDescent="0.25">
      <c r="C483" s="2"/>
      <c r="D483" s="2"/>
    </row>
    <row r="484" spans="3:4" x14ac:dyDescent="0.25">
      <c r="C484" s="2"/>
      <c r="D484" s="2"/>
    </row>
    <row r="485" spans="3:4" x14ac:dyDescent="0.25">
      <c r="C485" s="2"/>
      <c r="D485" s="2"/>
    </row>
    <row r="486" spans="3:4" x14ac:dyDescent="0.25">
      <c r="C486" s="2"/>
      <c r="D486" s="2"/>
    </row>
    <row r="487" spans="3:4" x14ac:dyDescent="0.25">
      <c r="C487" s="2"/>
      <c r="D487" s="2"/>
    </row>
    <row r="488" spans="3:4" x14ac:dyDescent="0.25">
      <c r="C488" s="2"/>
      <c r="D488" s="2"/>
    </row>
    <row r="489" spans="3:4" x14ac:dyDescent="0.25">
      <c r="C489" s="2"/>
      <c r="D489" s="2"/>
    </row>
    <row r="490" spans="3:4" x14ac:dyDescent="0.25">
      <c r="C490" s="2"/>
      <c r="D490" s="2"/>
    </row>
    <row r="491" spans="3:4" x14ac:dyDescent="0.25">
      <c r="C491" s="2"/>
      <c r="D491" s="2"/>
    </row>
    <row r="492" spans="3:4" x14ac:dyDescent="0.25">
      <c r="C492" s="2"/>
      <c r="D492" s="2"/>
    </row>
    <row r="493" spans="3:4" x14ac:dyDescent="0.25">
      <c r="C493" s="2"/>
      <c r="D493" s="2"/>
    </row>
    <row r="494" spans="3:4" x14ac:dyDescent="0.25">
      <c r="C494" s="2"/>
      <c r="D494" s="2"/>
    </row>
    <row r="495" spans="3:4" x14ac:dyDescent="0.25">
      <c r="C495" s="2"/>
      <c r="D495" s="2"/>
    </row>
    <row r="496" spans="3:4" x14ac:dyDescent="0.25">
      <c r="C496" s="2"/>
      <c r="D496" s="2"/>
    </row>
    <row r="497" spans="3:4" x14ac:dyDescent="0.25">
      <c r="C497" s="2"/>
      <c r="D497" s="2"/>
    </row>
    <row r="498" spans="3:4" x14ac:dyDescent="0.25">
      <c r="C498" s="2"/>
      <c r="D498" s="2"/>
    </row>
    <row r="499" spans="3:4" x14ac:dyDescent="0.25">
      <c r="C499" s="2"/>
      <c r="D499" s="2"/>
    </row>
    <row r="500" spans="3:4" x14ac:dyDescent="0.25">
      <c r="C500" s="2"/>
      <c r="D500" s="2"/>
    </row>
    <row r="501" spans="3:4" x14ac:dyDescent="0.25">
      <c r="C501" s="2"/>
      <c r="D501" s="2"/>
    </row>
    <row r="502" spans="3:4" x14ac:dyDescent="0.25">
      <c r="C502" s="2"/>
      <c r="D502" s="2"/>
    </row>
    <row r="503" spans="3:4" x14ac:dyDescent="0.25">
      <c r="C503" s="2"/>
      <c r="D503" s="2"/>
    </row>
    <row r="504" spans="3:4" x14ac:dyDescent="0.25">
      <c r="C504" s="2"/>
      <c r="D504" s="2"/>
    </row>
    <row r="505" spans="3:4" x14ac:dyDescent="0.25">
      <c r="C505" s="2"/>
      <c r="D505" s="2"/>
    </row>
    <row r="506" spans="3:4" x14ac:dyDescent="0.25">
      <c r="C506" s="2"/>
      <c r="D506" s="2"/>
    </row>
    <row r="507" spans="3:4" x14ac:dyDescent="0.25">
      <c r="C507" s="2"/>
      <c r="D507" s="2"/>
    </row>
    <row r="508" spans="3:4" x14ac:dyDescent="0.25">
      <c r="C508" s="2"/>
      <c r="D508" s="2"/>
    </row>
    <row r="509" spans="3:4" x14ac:dyDescent="0.25">
      <c r="C509" s="2"/>
      <c r="D509" s="2"/>
    </row>
    <row r="510" spans="3:4" x14ac:dyDescent="0.25">
      <c r="C510" s="2"/>
      <c r="D510" s="2"/>
    </row>
    <row r="511" spans="3:4" x14ac:dyDescent="0.25">
      <c r="C511" s="2"/>
      <c r="D511" s="2"/>
    </row>
    <row r="512" spans="3:4" x14ac:dyDescent="0.25">
      <c r="C512" s="2"/>
      <c r="D512" s="2"/>
    </row>
    <row r="513" spans="3:4" x14ac:dyDescent="0.25">
      <c r="C513" s="2"/>
      <c r="D513" s="2"/>
    </row>
    <row r="514" spans="3:4" x14ac:dyDescent="0.25">
      <c r="C514" s="2"/>
      <c r="D514" s="2"/>
    </row>
    <row r="515" spans="3:4" x14ac:dyDescent="0.25">
      <c r="C515" s="2"/>
      <c r="D515" s="2"/>
    </row>
    <row r="516" spans="3:4" x14ac:dyDescent="0.25">
      <c r="C516" s="2"/>
      <c r="D516" s="2"/>
    </row>
    <row r="517" spans="3:4" x14ac:dyDescent="0.25">
      <c r="C517" s="2"/>
      <c r="D517" s="2"/>
    </row>
    <row r="518" spans="3:4" x14ac:dyDescent="0.25">
      <c r="C518" s="2"/>
      <c r="D518" s="2"/>
    </row>
    <row r="519" spans="3:4" x14ac:dyDescent="0.25">
      <c r="C519" s="2"/>
      <c r="D519" s="2"/>
    </row>
    <row r="520" spans="3:4" x14ac:dyDescent="0.25">
      <c r="C520" s="2"/>
      <c r="D520" s="2"/>
    </row>
    <row r="521" spans="3:4" x14ac:dyDescent="0.25">
      <c r="C521" s="2"/>
      <c r="D521" s="2"/>
    </row>
    <row r="522" spans="3:4" x14ac:dyDescent="0.25">
      <c r="C522" s="2"/>
      <c r="D522" s="2"/>
    </row>
    <row r="523" spans="3:4" x14ac:dyDescent="0.25">
      <c r="C523" s="2"/>
      <c r="D523" s="2"/>
    </row>
    <row r="524" spans="3:4" x14ac:dyDescent="0.25">
      <c r="C524" s="2"/>
      <c r="D524" s="2"/>
    </row>
    <row r="525" spans="3:4" x14ac:dyDescent="0.25">
      <c r="C525" s="2"/>
      <c r="D525" s="2"/>
    </row>
    <row r="526" spans="3:4" x14ac:dyDescent="0.25">
      <c r="C526" s="2"/>
      <c r="D526" s="2"/>
    </row>
    <row r="527" spans="3:4" x14ac:dyDescent="0.25">
      <c r="C527" s="2"/>
      <c r="D527" s="2"/>
    </row>
    <row r="528" spans="3:4" x14ac:dyDescent="0.25">
      <c r="C528" s="2"/>
      <c r="D528" s="2"/>
    </row>
    <row r="529" spans="3:4" x14ac:dyDescent="0.25">
      <c r="C529" s="2"/>
      <c r="D529" s="2"/>
    </row>
    <row r="530" spans="3:4" x14ac:dyDescent="0.25">
      <c r="C530" s="2"/>
      <c r="D530" s="2"/>
    </row>
    <row r="531" spans="3:4" x14ac:dyDescent="0.25">
      <c r="C531" s="2"/>
      <c r="D531" s="2"/>
    </row>
    <row r="532" spans="3:4" x14ac:dyDescent="0.25">
      <c r="C532" s="2"/>
      <c r="D532" s="2"/>
    </row>
    <row r="533" spans="3:4" x14ac:dyDescent="0.25">
      <c r="C533" s="2"/>
      <c r="D533" s="2"/>
    </row>
    <row r="534" spans="3:4" x14ac:dyDescent="0.25">
      <c r="C534" s="2"/>
      <c r="D534" s="2"/>
    </row>
    <row r="535" spans="3:4" x14ac:dyDescent="0.25">
      <c r="C535" s="2"/>
      <c r="D535" s="2"/>
    </row>
    <row r="536" spans="3:4" x14ac:dyDescent="0.25">
      <c r="C536" s="2"/>
      <c r="D536" s="2"/>
    </row>
    <row r="537" spans="3:4" x14ac:dyDescent="0.25">
      <c r="C537" s="2"/>
      <c r="D537" s="2"/>
    </row>
    <row r="538" spans="3:4" x14ac:dyDescent="0.25">
      <c r="C538" s="2"/>
      <c r="D538" s="2"/>
    </row>
    <row r="539" spans="3:4" x14ac:dyDescent="0.25">
      <c r="C539" s="2"/>
      <c r="D539" s="2"/>
    </row>
    <row r="540" spans="3:4" x14ac:dyDescent="0.25">
      <c r="C540" s="2"/>
      <c r="D540" s="2"/>
    </row>
    <row r="541" spans="3:4" x14ac:dyDescent="0.25">
      <c r="C541" s="2"/>
      <c r="D541" s="2"/>
    </row>
    <row r="542" spans="3:4" x14ac:dyDescent="0.25">
      <c r="C542" s="2"/>
      <c r="D542" s="2"/>
    </row>
    <row r="543" spans="3:4" x14ac:dyDescent="0.25">
      <c r="C543" s="2"/>
      <c r="D543" s="2"/>
    </row>
    <row r="544" spans="3:4" x14ac:dyDescent="0.25">
      <c r="C544" s="2"/>
      <c r="D544" s="2"/>
    </row>
    <row r="545" spans="3:4" x14ac:dyDescent="0.25">
      <c r="C545" s="2"/>
      <c r="D545" s="2"/>
    </row>
    <row r="546" spans="3:4" x14ac:dyDescent="0.25">
      <c r="C546" s="2"/>
      <c r="D546" s="2"/>
    </row>
    <row r="547" spans="3:4" x14ac:dyDescent="0.25">
      <c r="C547" s="2"/>
      <c r="D547" s="2"/>
    </row>
    <row r="548" spans="3:4" x14ac:dyDescent="0.25">
      <c r="C548" s="2"/>
      <c r="D548" s="2"/>
    </row>
    <row r="549" spans="3:4" x14ac:dyDescent="0.25">
      <c r="C549" s="2"/>
      <c r="D549" s="2"/>
    </row>
    <row r="550" spans="3:4" x14ac:dyDescent="0.25">
      <c r="C550" s="2"/>
      <c r="D550" s="2"/>
    </row>
    <row r="551" spans="3:4" x14ac:dyDescent="0.25">
      <c r="C551" s="2"/>
      <c r="D551" s="2"/>
    </row>
    <row r="552" spans="3:4" x14ac:dyDescent="0.25">
      <c r="C552" s="2"/>
      <c r="D552" s="2"/>
    </row>
    <row r="553" spans="3:4" x14ac:dyDescent="0.25">
      <c r="C553" s="2"/>
      <c r="D553" s="2"/>
    </row>
    <row r="554" spans="3:4" x14ac:dyDescent="0.25">
      <c r="C554" s="2"/>
      <c r="D554" s="2"/>
    </row>
    <row r="555" spans="3:4" x14ac:dyDescent="0.25">
      <c r="C555" s="2"/>
      <c r="D555" s="2"/>
    </row>
    <row r="556" spans="3:4" x14ac:dyDescent="0.25">
      <c r="C556" s="2"/>
      <c r="D556" s="2"/>
    </row>
    <row r="557" spans="3:4" x14ac:dyDescent="0.25">
      <c r="C557" s="2"/>
      <c r="D557" s="2"/>
    </row>
    <row r="558" spans="3:4" x14ac:dyDescent="0.25">
      <c r="C558" s="2"/>
      <c r="D558" s="2"/>
    </row>
    <row r="559" spans="3:4" x14ac:dyDescent="0.25">
      <c r="C559" s="2"/>
      <c r="D559" s="2"/>
    </row>
    <row r="560" spans="3:4" x14ac:dyDescent="0.25">
      <c r="C560" s="2"/>
      <c r="D560" s="2"/>
    </row>
    <row r="561" spans="3:4" x14ac:dyDescent="0.25">
      <c r="C561" s="2"/>
      <c r="D561" s="2"/>
    </row>
    <row r="562" spans="3:4" x14ac:dyDescent="0.25">
      <c r="C562" s="2"/>
      <c r="D562" s="2"/>
    </row>
    <row r="563" spans="3:4" x14ac:dyDescent="0.25">
      <c r="C563" s="2"/>
      <c r="D563" s="2"/>
    </row>
    <row r="564" spans="3:4" x14ac:dyDescent="0.25">
      <c r="C564" s="2"/>
      <c r="D564" s="2"/>
    </row>
    <row r="565" spans="3:4" x14ac:dyDescent="0.25">
      <c r="C565" s="2"/>
      <c r="D565" s="2"/>
    </row>
    <row r="566" spans="3:4" x14ac:dyDescent="0.25">
      <c r="C566" s="2"/>
      <c r="D566" s="2"/>
    </row>
    <row r="567" spans="3:4" x14ac:dyDescent="0.25">
      <c r="C567" s="2"/>
      <c r="D567" s="2"/>
    </row>
    <row r="568" spans="3:4" x14ac:dyDescent="0.25">
      <c r="C568" s="2"/>
      <c r="D568" s="2"/>
    </row>
    <row r="569" spans="3:4" x14ac:dyDescent="0.25">
      <c r="C569" s="2"/>
      <c r="D569" s="2"/>
    </row>
    <row r="570" spans="3:4" x14ac:dyDescent="0.25">
      <c r="C570" s="2"/>
      <c r="D570" s="2"/>
    </row>
    <row r="571" spans="3:4" x14ac:dyDescent="0.25">
      <c r="C571" s="2"/>
      <c r="D571" s="2"/>
    </row>
    <row r="572" spans="3:4" x14ac:dyDescent="0.25">
      <c r="C572" s="2"/>
      <c r="D572" s="2"/>
    </row>
    <row r="573" spans="3:4" x14ac:dyDescent="0.25">
      <c r="C573" s="2"/>
      <c r="D573" s="2"/>
    </row>
    <row r="574" spans="3:4" x14ac:dyDescent="0.25">
      <c r="C574" s="2"/>
      <c r="D574" s="2"/>
    </row>
    <row r="575" spans="3:4" x14ac:dyDescent="0.25">
      <c r="C575" s="2"/>
      <c r="D575" s="2"/>
    </row>
    <row r="576" spans="3:4" x14ac:dyDescent="0.25">
      <c r="C576" s="2"/>
      <c r="D576" s="2"/>
    </row>
    <row r="577" spans="3:4" x14ac:dyDescent="0.25">
      <c r="C577" s="2"/>
      <c r="D577" s="2"/>
    </row>
    <row r="578" spans="3:4" x14ac:dyDescent="0.25">
      <c r="C578" s="2"/>
      <c r="D578" s="2"/>
    </row>
    <row r="579" spans="3:4" x14ac:dyDescent="0.25">
      <c r="C579" s="2"/>
      <c r="D579" s="2"/>
    </row>
    <row r="580" spans="3:4" x14ac:dyDescent="0.25">
      <c r="C580" s="2"/>
      <c r="D580" s="2"/>
    </row>
    <row r="581" spans="3:4" x14ac:dyDescent="0.25">
      <c r="C581" s="2"/>
      <c r="D581" s="2"/>
    </row>
    <row r="582" spans="3:4" x14ac:dyDescent="0.25">
      <c r="C582" s="2"/>
      <c r="D582" s="2"/>
    </row>
    <row r="583" spans="3:4" x14ac:dyDescent="0.25">
      <c r="C583" s="2"/>
      <c r="D583" s="2"/>
    </row>
    <row r="584" spans="3:4" x14ac:dyDescent="0.25">
      <c r="C584" s="2"/>
      <c r="D584" s="2"/>
    </row>
    <row r="585" spans="3:4" x14ac:dyDescent="0.25">
      <c r="C585" s="2"/>
      <c r="D585" s="2"/>
    </row>
    <row r="586" spans="3:4" x14ac:dyDescent="0.25">
      <c r="C586" s="2"/>
      <c r="D586" s="2"/>
    </row>
    <row r="587" spans="3:4" x14ac:dyDescent="0.25">
      <c r="C587" s="2"/>
      <c r="D587" s="2"/>
    </row>
    <row r="588" spans="3:4" x14ac:dyDescent="0.25">
      <c r="C588" s="2"/>
      <c r="D588" s="2"/>
    </row>
    <row r="589" spans="3:4" x14ac:dyDescent="0.25">
      <c r="C589" s="2"/>
      <c r="D589" s="2"/>
    </row>
    <row r="590" spans="3:4" x14ac:dyDescent="0.25">
      <c r="C590" s="2"/>
      <c r="D590" s="2"/>
    </row>
    <row r="591" spans="3:4" x14ac:dyDescent="0.25">
      <c r="C591" s="2"/>
      <c r="D591" s="2"/>
    </row>
    <row r="592" spans="3:4" x14ac:dyDescent="0.25">
      <c r="C592" s="2"/>
      <c r="D592" s="2"/>
    </row>
    <row r="593" spans="3:4" x14ac:dyDescent="0.25">
      <c r="C593" s="2"/>
      <c r="D593" s="2"/>
    </row>
    <row r="594" spans="3:4" x14ac:dyDescent="0.25">
      <c r="C594" s="2"/>
      <c r="D594" s="2"/>
    </row>
    <row r="595" spans="3:4" x14ac:dyDescent="0.25">
      <c r="C595" s="2"/>
      <c r="D595" s="2"/>
    </row>
    <row r="596" spans="3:4" x14ac:dyDescent="0.25">
      <c r="C596" s="2"/>
      <c r="D596" s="2"/>
    </row>
    <row r="597" spans="3:4" x14ac:dyDescent="0.25">
      <c r="C597" s="2"/>
      <c r="D597" s="2"/>
    </row>
    <row r="598" spans="3:4" x14ac:dyDescent="0.25">
      <c r="C598" s="2"/>
      <c r="D598" s="2"/>
    </row>
    <row r="599" spans="3:4" x14ac:dyDescent="0.25">
      <c r="C599" s="2"/>
      <c r="D599" s="2"/>
    </row>
    <row r="600" spans="3:4" x14ac:dyDescent="0.25">
      <c r="C600" s="2"/>
      <c r="D600" s="2"/>
    </row>
    <row r="601" spans="3:4" x14ac:dyDescent="0.25">
      <c r="C601" s="2"/>
      <c r="D601" s="2"/>
    </row>
    <row r="602" spans="3:4" x14ac:dyDescent="0.25">
      <c r="C602" s="2"/>
      <c r="D602" s="2"/>
    </row>
    <row r="603" spans="3:4" x14ac:dyDescent="0.25">
      <c r="C603" s="2"/>
      <c r="D603" s="2"/>
    </row>
    <row r="604" spans="3:4" x14ac:dyDescent="0.25">
      <c r="C604" s="2"/>
      <c r="D604" s="2"/>
    </row>
    <row r="605" spans="3:4" x14ac:dyDescent="0.25">
      <c r="C605" s="2"/>
      <c r="D605" s="2"/>
    </row>
    <row r="606" spans="3:4" x14ac:dyDescent="0.25">
      <c r="C606" s="2"/>
      <c r="D606" s="2"/>
    </row>
    <row r="607" spans="3:4" x14ac:dyDescent="0.25">
      <c r="C607" s="2"/>
      <c r="D607" s="2"/>
    </row>
    <row r="608" spans="3:4" x14ac:dyDescent="0.25">
      <c r="C608" s="2"/>
      <c r="D608" s="2"/>
    </row>
    <row r="609" spans="3:4" x14ac:dyDescent="0.25">
      <c r="C609" s="2"/>
      <c r="D609" s="2"/>
    </row>
    <row r="610" spans="3:4" x14ac:dyDescent="0.25">
      <c r="C610" s="2"/>
      <c r="D610" s="2"/>
    </row>
    <row r="611" spans="3:4" x14ac:dyDescent="0.25">
      <c r="C611" s="2"/>
      <c r="D611" s="2"/>
    </row>
    <row r="612" spans="3:4" x14ac:dyDescent="0.25">
      <c r="C612" s="2"/>
      <c r="D612" s="2"/>
    </row>
    <row r="613" spans="3:4" x14ac:dyDescent="0.25">
      <c r="C613" s="2"/>
      <c r="D613" s="2"/>
    </row>
    <row r="614" spans="3:4" x14ac:dyDescent="0.25">
      <c r="C614" s="2"/>
      <c r="D614" s="2"/>
    </row>
    <row r="615" spans="3:4" x14ac:dyDescent="0.25">
      <c r="C615" s="2"/>
      <c r="D615" s="2"/>
    </row>
    <row r="616" spans="3:4" x14ac:dyDescent="0.25">
      <c r="C616" s="2"/>
      <c r="D616" s="2"/>
    </row>
    <row r="617" spans="3:4" x14ac:dyDescent="0.25">
      <c r="C617" s="2"/>
      <c r="D617" s="2"/>
    </row>
    <row r="618" spans="3:4" x14ac:dyDescent="0.25">
      <c r="C618" s="2"/>
      <c r="D618" s="2"/>
    </row>
    <row r="619" spans="3:4" x14ac:dyDescent="0.25">
      <c r="C619" s="2"/>
      <c r="D619" s="2"/>
    </row>
    <row r="620" spans="3:4" x14ac:dyDescent="0.25">
      <c r="C620" s="2"/>
      <c r="D620" s="2"/>
    </row>
    <row r="621" spans="3:4" x14ac:dyDescent="0.25">
      <c r="C621" s="2"/>
      <c r="D621" s="2"/>
    </row>
    <row r="622" spans="3:4" x14ac:dyDescent="0.25">
      <c r="C622" s="2"/>
      <c r="D622" s="2"/>
    </row>
    <row r="623" spans="3:4" x14ac:dyDescent="0.25">
      <c r="C623" s="2"/>
      <c r="D623" s="2"/>
    </row>
    <row r="624" spans="3:4" x14ac:dyDescent="0.25">
      <c r="C624" s="2"/>
      <c r="D624" s="2"/>
    </row>
    <row r="625" spans="3:4" x14ac:dyDescent="0.25">
      <c r="C625" s="2"/>
      <c r="D625" s="2"/>
    </row>
    <row r="626" spans="3:4" x14ac:dyDescent="0.25">
      <c r="C626" s="2"/>
      <c r="D626" s="2"/>
    </row>
    <row r="627" spans="3:4" x14ac:dyDescent="0.25">
      <c r="C627" s="2"/>
      <c r="D627" s="2"/>
    </row>
    <row r="628" spans="3:4" x14ac:dyDescent="0.25">
      <c r="C628" s="2"/>
      <c r="D628" s="2"/>
    </row>
    <row r="629" spans="3:4" x14ac:dyDescent="0.25">
      <c r="C629" s="2"/>
      <c r="D629" s="2"/>
    </row>
    <row r="630" spans="3:4" x14ac:dyDescent="0.25">
      <c r="C630" s="2"/>
      <c r="D630" s="2"/>
    </row>
    <row r="631" spans="3:4" x14ac:dyDescent="0.25">
      <c r="C631" s="2"/>
      <c r="D631" s="2"/>
    </row>
    <row r="632" spans="3:4" x14ac:dyDescent="0.25">
      <c r="C632" s="2"/>
      <c r="D632" s="2"/>
    </row>
    <row r="633" spans="3:4" x14ac:dyDescent="0.25">
      <c r="C633" s="2"/>
      <c r="D633" s="2"/>
    </row>
    <row r="634" spans="3:4" x14ac:dyDescent="0.25">
      <c r="C634" s="2"/>
      <c r="D634" s="2"/>
    </row>
    <row r="635" spans="3:4" x14ac:dyDescent="0.25">
      <c r="C635" s="2"/>
      <c r="D635" s="2"/>
    </row>
    <row r="636" spans="3:4" x14ac:dyDescent="0.25">
      <c r="C636" s="2"/>
      <c r="D636" s="2"/>
    </row>
    <row r="637" spans="3:4" x14ac:dyDescent="0.25">
      <c r="C637" s="2"/>
      <c r="D637" s="2"/>
    </row>
    <row r="638" spans="3:4" x14ac:dyDescent="0.25">
      <c r="C638" s="2"/>
      <c r="D638" s="2"/>
    </row>
    <row r="639" spans="3:4" x14ac:dyDescent="0.25">
      <c r="C639" s="2"/>
      <c r="D639" s="2"/>
    </row>
    <row r="640" spans="3:4" x14ac:dyDescent="0.25">
      <c r="C640" s="2"/>
      <c r="D640" s="2"/>
    </row>
    <row r="641" spans="3:4" x14ac:dyDescent="0.25">
      <c r="C641" s="2"/>
      <c r="D641" s="2"/>
    </row>
    <row r="642" spans="3:4" x14ac:dyDescent="0.25">
      <c r="C642" s="2"/>
      <c r="D642" s="2"/>
    </row>
    <row r="643" spans="3:4" x14ac:dyDescent="0.25">
      <c r="C643" s="2"/>
      <c r="D643" s="2"/>
    </row>
    <row r="644" spans="3:4" x14ac:dyDescent="0.25">
      <c r="C644" s="2"/>
      <c r="D644" s="2"/>
    </row>
    <row r="645" spans="3:4" x14ac:dyDescent="0.25">
      <c r="C645" s="2"/>
      <c r="D645" s="2"/>
    </row>
    <row r="646" spans="3:4" x14ac:dyDescent="0.25">
      <c r="C646" s="2"/>
      <c r="D646" s="2"/>
    </row>
    <row r="647" spans="3:4" x14ac:dyDescent="0.25">
      <c r="C647" s="2"/>
      <c r="D647" s="2"/>
    </row>
    <row r="648" spans="3:4" x14ac:dyDescent="0.25">
      <c r="C648" s="2"/>
      <c r="D648" s="2"/>
    </row>
    <row r="649" spans="3:4" x14ac:dyDescent="0.25">
      <c r="C649" s="2"/>
      <c r="D649" s="2"/>
    </row>
    <row r="650" spans="3:4" x14ac:dyDescent="0.25">
      <c r="C650" s="2"/>
      <c r="D650" s="2"/>
    </row>
    <row r="651" spans="3:4" x14ac:dyDescent="0.25">
      <c r="C651" s="2"/>
      <c r="D651" s="2"/>
    </row>
    <row r="652" spans="3:4" x14ac:dyDescent="0.25">
      <c r="C652" s="2"/>
      <c r="D652" s="2"/>
    </row>
    <row r="653" spans="3:4" x14ac:dyDescent="0.25">
      <c r="C653" s="2"/>
      <c r="D653" s="2"/>
    </row>
    <row r="654" spans="3:4" x14ac:dyDescent="0.25">
      <c r="C654" s="2"/>
      <c r="D654" s="2"/>
    </row>
    <row r="655" spans="3:4" x14ac:dyDescent="0.25">
      <c r="C655" s="2"/>
      <c r="D655" s="2"/>
    </row>
    <row r="656" spans="3:4" x14ac:dyDescent="0.25">
      <c r="C656" s="2"/>
      <c r="D656" s="2"/>
    </row>
    <row r="657" spans="3:4" x14ac:dyDescent="0.25">
      <c r="C657" s="2"/>
      <c r="D657" s="2"/>
    </row>
    <row r="658" spans="3:4" x14ac:dyDescent="0.25">
      <c r="C658" s="2"/>
      <c r="D658" s="2"/>
    </row>
    <row r="659" spans="3:4" x14ac:dyDescent="0.25">
      <c r="C659" s="2"/>
      <c r="D659" s="2"/>
    </row>
    <row r="660" spans="3:4" x14ac:dyDescent="0.25">
      <c r="C660" s="2"/>
      <c r="D660" s="2"/>
    </row>
    <row r="661" spans="3:4" x14ac:dyDescent="0.25">
      <c r="C661" s="2"/>
      <c r="D661" s="2"/>
    </row>
    <row r="662" spans="3:4" x14ac:dyDescent="0.25">
      <c r="C662" s="2"/>
      <c r="D662" s="2"/>
    </row>
    <row r="663" spans="3:4" x14ac:dyDescent="0.25">
      <c r="C663" s="2"/>
      <c r="D663" s="2"/>
    </row>
    <row r="664" spans="3:4" x14ac:dyDescent="0.25">
      <c r="C664" s="2"/>
      <c r="D664" s="2"/>
    </row>
    <row r="665" spans="3:4" x14ac:dyDescent="0.25">
      <c r="C665" s="2"/>
      <c r="D665" s="2"/>
    </row>
    <row r="666" spans="3:4" x14ac:dyDescent="0.25">
      <c r="C666" s="2"/>
      <c r="D666" s="2"/>
    </row>
    <row r="667" spans="3:4" x14ac:dyDescent="0.25">
      <c r="C667" s="2"/>
      <c r="D667" s="2"/>
    </row>
    <row r="668" spans="3:4" x14ac:dyDescent="0.25">
      <c r="C668" s="2"/>
      <c r="D668" s="2"/>
    </row>
    <row r="669" spans="3:4" x14ac:dyDescent="0.25">
      <c r="C669" s="2"/>
      <c r="D669" s="2"/>
    </row>
    <row r="670" spans="3:4" x14ac:dyDescent="0.25">
      <c r="C670" s="2"/>
      <c r="D670" s="2"/>
    </row>
    <row r="671" spans="3:4" x14ac:dyDescent="0.25">
      <c r="C671" s="2"/>
      <c r="D671" s="2"/>
    </row>
    <row r="672" spans="3:4" x14ac:dyDescent="0.25">
      <c r="C672" s="2"/>
      <c r="D672" s="2"/>
    </row>
    <row r="673" spans="3:4" x14ac:dyDescent="0.25">
      <c r="C673" s="2"/>
      <c r="D673" s="2"/>
    </row>
    <row r="674" spans="3:4" x14ac:dyDescent="0.25">
      <c r="C674" s="2"/>
      <c r="D674" s="2"/>
    </row>
    <row r="675" spans="3:4" x14ac:dyDescent="0.25">
      <c r="C675" s="2"/>
      <c r="D675" s="2"/>
    </row>
    <row r="676" spans="3:4" x14ac:dyDescent="0.25">
      <c r="C676" s="2"/>
      <c r="D676" s="2"/>
    </row>
    <row r="677" spans="3:4" x14ac:dyDescent="0.25">
      <c r="C677" s="2"/>
      <c r="D677" s="2"/>
    </row>
    <row r="678" spans="3:4" x14ac:dyDescent="0.25">
      <c r="C678" s="2"/>
      <c r="D678" s="2"/>
    </row>
    <row r="679" spans="3:4" x14ac:dyDescent="0.25">
      <c r="C679" s="2"/>
      <c r="D679" s="2"/>
    </row>
    <row r="680" spans="3:4" x14ac:dyDescent="0.25">
      <c r="C680" s="2"/>
      <c r="D680" s="2"/>
    </row>
    <row r="681" spans="3:4" x14ac:dyDescent="0.25">
      <c r="C681" s="2"/>
      <c r="D681" s="2"/>
    </row>
    <row r="682" spans="3:4" x14ac:dyDescent="0.25">
      <c r="C682" s="2"/>
      <c r="D682" s="2"/>
    </row>
    <row r="683" spans="3:4" x14ac:dyDescent="0.25">
      <c r="C683" s="2"/>
      <c r="D683" s="2"/>
    </row>
    <row r="684" spans="3:4" x14ac:dyDescent="0.25">
      <c r="C684" s="2"/>
      <c r="D684" s="2"/>
    </row>
    <row r="685" spans="3:4" x14ac:dyDescent="0.25">
      <c r="C685" s="2"/>
      <c r="D685" s="2"/>
    </row>
    <row r="686" spans="3:4" x14ac:dyDescent="0.25">
      <c r="C686" s="2"/>
      <c r="D686" s="2"/>
    </row>
    <row r="687" spans="3:4" x14ac:dyDescent="0.25">
      <c r="C687" s="2"/>
      <c r="D687" s="2"/>
    </row>
    <row r="688" spans="3:4" x14ac:dyDescent="0.25">
      <c r="C688" s="2"/>
      <c r="D688" s="2"/>
    </row>
    <row r="689" spans="3:4" x14ac:dyDescent="0.25">
      <c r="C689" s="2"/>
      <c r="D689" s="2"/>
    </row>
    <row r="690" spans="3:4" x14ac:dyDescent="0.25">
      <c r="C690" s="2"/>
      <c r="D690" s="2"/>
    </row>
    <row r="691" spans="3:4" x14ac:dyDescent="0.25">
      <c r="C691" s="2"/>
      <c r="D691" s="2"/>
    </row>
    <row r="692" spans="3:4" x14ac:dyDescent="0.25">
      <c r="C692" s="2"/>
      <c r="D692" s="2"/>
    </row>
    <row r="693" spans="3:4" x14ac:dyDescent="0.25">
      <c r="C693" s="2"/>
      <c r="D693" s="2"/>
    </row>
    <row r="694" spans="3:4" x14ac:dyDescent="0.25">
      <c r="C694" s="2"/>
      <c r="D694" s="2"/>
    </row>
    <row r="695" spans="3:4" x14ac:dyDescent="0.25">
      <c r="C695" s="2"/>
      <c r="D695" s="2"/>
    </row>
    <row r="696" spans="3:4" x14ac:dyDescent="0.25">
      <c r="C696" s="2"/>
      <c r="D696" s="2"/>
    </row>
    <row r="697" spans="3:4" x14ac:dyDescent="0.25">
      <c r="C697" s="2"/>
      <c r="D697" s="2"/>
    </row>
    <row r="698" spans="3:4" x14ac:dyDescent="0.25">
      <c r="C698" s="2"/>
      <c r="D698" s="2"/>
    </row>
    <row r="699" spans="3:4" x14ac:dyDescent="0.25">
      <c r="C699" s="2"/>
      <c r="D699" s="2"/>
    </row>
    <row r="700" spans="3:4" x14ac:dyDescent="0.25">
      <c r="C700" s="2"/>
      <c r="D700" s="2"/>
    </row>
    <row r="701" spans="3:4" x14ac:dyDescent="0.25">
      <c r="C701" s="2"/>
      <c r="D701" s="2"/>
    </row>
    <row r="702" spans="3:4" x14ac:dyDescent="0.25">
      <c r="C702" s="2"/>
      <c r="D702" s="2"/>
    </row>
    <row r="703" spans="3:4" x14ac:dyDescent="0.25">
      <c r="C703" s="2"/>
      <c r="D703" s="2"/>
    </row>
    <row r="704" spans="3:4" x14ac:dyDescent="0.25">
      <c r="C704" s="2"/>
      <c r="D704" s="2"/>
    </row>
    <row r="705" spans="3:4" x14ac:dyDescent="0.25">
      <c r="C705" s="2"/>
      <c r="D705" s="2"/>
    </row>
    <row r="706" spans="3:4" x14ac:dyDescent="0.25">
      <c r="C706" s="2"/>
      <c r="D706" s="2"/>
    </row>
    <row r="707" spans="3:4" x14ac:dyDescent="0.25">
      <c r="C707" s="2"/>
      <c r="D707" s="2"/>
    </row>
    <row r="708" spans="3:4" x14ac:dyDescent="0.25">
      <c r="C708" s="2"/>
      <c r="D708" s="2"/>
    </row>
    <row r="709" spans="3:4" x14ac:dyDescent="0.25">
      <c r="C709" s="2"/>
      <c r="D709" s="2"/>
    </row>
    <row r="710" spans="3:4" x14ac:dyDescent="0.25">
      <c r="C710" s="2"/>
      <c r="D710" s="2"/>
    </row>
    <row r="711" spans="3:4" x14ac:dyDescent="0.25">
      <c r="C711" s="2"/>
      <c r="D711" s="2"/>
    </row>
    <row r="712" spans="3:4" x14ac:dyDescent="0.25">
      <c r="C712" s="2"/>
      <c r="D712" s="2"/>
    </row>
    <row r="713" spans="3:4" x14ac:dyDescent="0.25">
      <c r="C713" s="2"/>
      <c r="D713" s="2"/>
    </row>
    <row r="714" spans="3:4" x14ac:dyDescent="0.25">
      <c r="C714" s="2"/>
      <c r="D714" s="2"/>
    </row>
    <row r="715" spans="3:4" x14ac:dyDescent="0.25">
      <c r="C715" s="2"/>
      <c r="D715" s="2"/>
    </row>
    <row r="716" spans="3:4" x14ac:dyDescent="0.25">
      <c r="C716" s="2"/>
      <c r="D716" s="2"/>
    </row>
    <row r="717" spans="3:4" x14ac:dyDescent="0.25">
      <c r="C717" s="2"/>
      <c r="D717" s="2"/>
    </row>
    <row r="718" spans="3:4" x14ac:dyDescent="0.25">
      <c r="C718" s="2"/>
      <c r="D718" s="2"/>
    </row>
    <row r="719" spans="3:4" x14ac:dyDescent="0.25">
      <c r="C719" s="2"/>
      <c r="D719" s="2"/>
    </row>
    <row r="720" spans="3:4" x14ac:dyDescent="0.25">
      <c r="C720" s="2"/>
      <c r="D720" s="2"/>
    </row>
    <row r="721" spans="3:4" x14ac:dyDescent="0.25">
      <c r="C721" s="2"/>
      <c r="D721" s="2"/>
    </row>
    <row r="722" spans="3:4" x14ac:dyDescent="0.25">
      <c r="C722" s="2"/>
      <c r="D722" s="2"/>
    </row>
    <row r="723" spans="3:4" x14ac:dyDescent="0.25">
      <c r="C723" s="2"/>
      <c r="D723" s="2"/>
    </row>
    <row r="724" spans="3:4" x14ac:dyDescent="0.25">
      <c r="C724" s="2"/>
      <c r="D724" s="2"/>
    </row>
    <row r="725" spans="3:4" x14ac:dyDescent="0.25">
      <c r="C725" s="2"/>
      <c r="D725" s="2"/>
    </row>
    <row r="726" spans="3:4" x14ac:dyDescent="0.25">
      <c r="C726" s="2"/>
      <c r="D726" s="2"/>
    </row>
    <row r="727" spans="3:4" x14ac:dyDescent="0.25">
      <c r="C727" s="2"/>
      <c r="D727" s="2"/>
    </row>
    <row r="728" spans="3:4" x14ac:dyDescent="0.25">
      <c r="C728" s="2"/>
      <c r="D728" s="2"/>
    </row>
    <row r="729" spans="3:4" x14ac:dyDescent="0.25">
      <c r="C729" s="2"/>
      <c r="D729" s="2"/>
    </row>
    <row r="730" spans="3:4" x14ac:dyDescent="0.25">
      <c r="C730" s="2"/>
      <c r="D730" s="2"/>
    </row>
    <row r="731" spans="3:4" x14ac:dyDescent="0.25">
      <c r="C731" s="2"/>
      <c r="D731" s="2"/>
    </row>
    <row r="732" spans="3:4" x14ac:dyDescent="0.25">
      <c r="C732" s="2"/>
      <c r="D732" s="2"/>
    </row>
    <row r="733" spans="3:4" x14ac:dyDescent="0.25">
      <c r="C733" s="2"/>
      <c r="D733" s="2"/>
    </row>
    <row r="734" spans="3:4" x14ac:dyDescent="0.25">
      <c r="C734" s="2"/>
      <c r="D734" s="2"/>
    </row>
    <row r="735" spans="3:4" x14ac:dyDescent="0.25">
      <c r="C735" s="2"/>
      <c r="D735" s="2"/>
    </row>
    <row r="736" spans="3:4" x14ac:dyDescent="0.25">
      <c r="C736" s="2"/>
      <c r="D736" s="2"/>
    </row>
    <row r="737" spans="3:4" x14ac:dyDescent="0.25">
      <c r="C737" s="2"/>
      <c r="D737" s="2"/>
    </row>
    <row r="738" spans="3:4" x14ac:dyDescent="0.25">
      <c r="C738" s="2"/>
      <c r="D738" s="2"/>
    </row>
    <row r="739" spans="3:4" x14ac:dyDescent="0.25">
      <c r="C739" s="2"/>
      <c r="D739" s="2"/>
    </row>
    <row r="740" spans="3:4" x14ac:dyDescent="0.25">
      <c r="C740" s="2"/>
      <c r="D740" s="2"/>
    </row>
    <row r="741" spans="3:4" x14ac:dyDescent="0.25">
      <c r="C741" s="2"/>
      <c r="D741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F79F-EFC0-4147-8985-9B1FC578ABFC}">
  <dimension ref="A1:I45"/>
  <sheetViews>
    <sheetView workbookViewId="0">
      <selection activeCell="B24" sqref="B24"/>
    </sheetView>
  </sheetViews>
  <sheetFormatPr baseColWidth="10" defaultRowHeight="15" x14ac:dyDescent="0.25"/>
  <cols>
    <col min="1" max="1" width="64.28515625" bestFit="1" customWidth="1"/>
    <col min="2" max="2" width="13.85546875" style="2" bestFit="1" customWidth="1"/>
  </cols>
  <sheetData>
    <row r="1" spans="1:4" ht="15.75" x14ac:dyDescent="0.25">
      <c r="A1" s="6" t="s">
        <v>221</v>
      </c>
    </row>
    <row r="2" spans="1:4" x14ac:dyDescent="0.25">
      <c r="A2" s="1" t="s">
        <v>222</v>
      </c>
    </row>
    <row r="3" spans="1:4" x14ac:dyDescent="0.25">
      <c r="A3" s="7" t="s">
        <v>223</v>
      </c>
      <c r="B3" s="8" t="s">
        <v>704</v>
      </c>
    </row>
    <row r="5" spans="1:4" x14ac:dyDescent="0.25">
      <c r="A5" s="10" t="s">
        <v>224</v>
      </c>
      <c r="B5" s="11"/>
    </row>
    <row r="6" spans="1:4" x14ac:dyDescent="0.25">
      <c r="A6" s="9"/>
      <c r="B6" s="11"/>
    </row>
    <row r="7" spans="1:4" x14ac:dyDescent="0.25">
      <c r="A7" s="9" t="s">
        <v>225</v>
      </c>
      <c r="B7" s="11">
        <f>-438297583/1000</f>
        <v>-438297.58299999998</v>
      </c>
    </row>
    <row r="8" spans="1:4" x14ac:dyDescent="0.25">
      <c r="A8" s="9" t="s">
        <v>726</v>
      </c>
      <c r="B8" s="11">
        <v>76826</v>
      </c>
    </row>
    <row r="9" spans="1:4" x14ac:dyDescent="0.25">
      <c r="A9" s="9" t="s">
        <v>727</v>
      </c>
      <c r="B9" s="11">
        <f>-87592037/1000</f>
        <v>-87592.036999999997</v>
      </c>
    </row>
    <row r="10" spans="1:4" x14ac:dyDescent="0.25">
      <c r="A10" s="9" t="s">
        <v>728</v>
      </c>
      <c r="B10" s="11">
        <v>226585</v>
      </c>
    </row>
    <row r="11" spans="1:4" x14ac:dyDescent="0.25">
      <c r="A11" s="9" t="s">
        <v>729</v>
      </c>
      <c r="B11" s="11">
        <f>196070527/1000</f>
        <v>196070.527</v>
      </c>
    </row>
    <row r="12" spans="1:4" x14ac:dyDescent="0.25">
      <c r="A12" s="9" t="s">
        <v>730</v>
      </c>
      <c r="B12" s="11">
        <f>-137639948/1000</f>
        <v>-137639.948</v>
      </c>
    </row>
    <row r="13" spans="1:4" s="16" customFormat="1" x14ac:dyDescent="0.25">
      <c r="A13" s="9" t="s">
        <v>731</v>
      </c>
      <c r="B13" s="11"/>
      <c r="D13" s="42"/>
    </row>
    <row r="14" spans="1:4" x14ac:dyDescent="0.25">
      <c r="A14" s="12" t="s">
        <v>226</v>
      </c>
      <c r="B14" s="13">
        <f>SUM(B7:B13)</f>
        <v>-164048.041</v>
      </c>
      <c r="D14" s="2"/>
    </row>
    <row r="15" spans="1:4" x14ac:dyDescent="0.25">
      <c r="A15" s="9" t="s">
        <v>227</v>
      </c>
      <c r="B15" s="11">
        <v>0</v>
      </c>
    </row>
    <row r="16" spans="1:4" x14ac:dyDescent="0.25">
      <c r="A16" s="9" t="s">
        <v>228</v>
      </c>
      <c r="B16" s="11">
        <v>0</v>
      </c>
    </row>
    <row r="17" spans="1:9" x14ac:dyDescent="0.25">
      <c r="A17" s="9" t="s">
        <v>229</v>
      </c>
      <c r="B17" s="11">
        <v>0</v>
      </c>
    </row>
    <row r="18" spans="1:9" x14ac:dyDescent="0.25">
      <c r="A18" s="9" t="s">
        <v>230</v>
      </c>
      <c r="B18" s="11">
        <v>78777</v>
      </c>
    </row>
    <row r="19" spans="1:9" x14ac:dyDescent="0.25">
      <c r="A19" s="12" t="s">
        <v>231</v>
      </c>
      <c r="B19" s="11">
        <f>B14+B18</f>
        <v>-85271.040999999997</v>
      </c>
      <c r="E19" s="2"/>
      <c r="F19" s="2"/>
      <c r="G19" s="2"/>
    </row>
    <row r="20" spans="1:9" x14ac:dyDescent="0.25">
      <c r="A20" s="9" t="s">
        <v>232</v>
      </c>
      <c r="B20" s="11">
        <v>0</v>
      </c>
    </row>
    <row r="21" spans="1:9" x14ac:dyDescent="0.25">
      <c r="A21" s="9" t="s">
        <v>233</v>
      </c>
      <c r="B21" s="11">
        <v>0</v>
      </c>
    </row>
    <row r="22" spans="1:9" x14ac:dyDescent="0.25">
      <c r="A22" s="9" t="s">
        <v>234</v>
      </c>
      <c r="B22" s="11">
        <v>0</v>
      </c>
    </row>
    <row r="23" spans="1:9" x14ac:dyDescent="0.25">
      <c r="A23" s="9" t="s">
        <v>235</v>
      </c>
      <c r="B23" s="11">
        <v>85271</v>
      </c>
      <c r="D23" s="2"/>
      <c r="E23" s="2"/>
      <c r="F23" s="2"/>
      <c r="G23" s="2"/>
      <c r="I23" s="2"/>
    </row>
    <row r="24" spans="1:9" x14ac:dyDescent="0.25">
      <c r="A24" s="12" t="s">
        <v>236</v>
      </c>
      <c r="B24" s="14">
        <f>SUM(B14:B23)</f>
        <v>-85271.081999999995</v>
      </c>
      <c r="E24" s="2"/>
      <c r="G24" s="2"/>
    </row>
    <row r="25" spans="1:9" x14ac:dyDescent="0.25">
      <c r="G25" s="2"/>
    </row>
    <row r="26" spans="1:9" x14ac:dyDescent="0.25">
      <c r="A26" s="10" t="s">
        <v>237</v>
      </c>
      <c r="B26" s="15"/>
    </row>
    <row r="27" spans="1:9" x14ac:dyDescent="0.25">
      <c r="A27" s="9"/>
      <c r="B27" s="11"/>
    </row>
    <row r="28" spans="1:9" x14ac:dyDescent="0.25">
      <c r="A28" s="9" t="s">
        <v>732</v>
      </c>
      <c r="B28" s="11">
        <f>191040233/1000</f>
        <v>191040.23300000001</v>
      </c>
    </row>
    <row r="29" spans="1:9" x14ac:dyDescent="0.25">
      <c r="A29" s="9" t="s">
        <v>733</v>
      </c>
      <c r="B29" s="11"/>
    </row>
    <row r="30" spans="1:9" x14ac:dyDescent="0.25">
      <c r="A30" s="9" t="s">
        <v>734</v>
      </c>
      <c r="B30" s="11"/>
    </row>
    <row r="31" spans="1:9" x14ac:dyDescent="0.25">
      <c r="A31" s="9" t="s">
        <v>735</v>
      </c>
      <c r="B31" s="11"/>
    </row>
    <row r="32" spans="1:9" x14ac:dyDescent="0.25">
      <c r="A32" s="9" t="s">
        <v>736</v>
      </c>
      <c r="B32" s="11">
        <f>-226585438/1000</f>
        <v>-226585.43799999999</v>
      </c>
    </row>
    <row r="33" spans="1:2" x14ac:dyDescent="0.25">
      <c r="A33" s="9" t="s">
        <v>737</v>
      </c>
      <c r="B33" s="11"/>
    </row>
    <row r="34" spans="1:2" x14ac:dyDescent="0.25">
      <c r="A34" s="9" t="s">
        <v>738</v>
      </c>
      <c r="B34" s="11"/>
    </row>
    <row r="35" spans="1:2" s="16" customFormat="1" x14ac:dyDescent="0.25">
      <c r="A35" s="9" t="s">
        <v>238</v>
      </c>
      <c r="B35" s="11">
        <f>SUM(B28:B34)</f>
        <v>-35545.204999999987</v>
      </c>
    </row>
    <row r="36" spans="1:2" x14ac:dyDescent="0.25">
      <c r="A36" s="9" t="s">
        <v>239</v>
      </c>
      <c r="B36" s="11">
        <v>0</v>
      </c>
    </row>
    <row r="37" spans="1:2" x14ac:dyDescent="0.25">
      <c r="A37" s="9" t="s">
        <v>240</v>
      </c>
      <c r="B37" s="11">
        <v>0</v>
      </c>
    </row>
    <row r="38" spans="1:2" x14ac:dyDescent="0.25">
      <c r="A38" s="9" t="s">
        <v>241</v>
      </c>
      <c r="B38" s="11">
        <v>0</v>
      </c>
    </row>
    <row r="39" spans="1:2" x14ac:dyDescent="0.25">
      <c r="A39" s="9" t="s">
        <v>242</v>
      </c>
      <c r="B39" s="11">
        <v>0</v>
      </c>
    </row>
    <row r="40" spans="1:2" x14ac:dyDescent="0.25">
      <c r="A40" s="9" t="s">
        <v>243</v>
      </c>
      <c r="B40" s="11">
        <v>0</v>
      </c>
    </row>
    <row r="41" spans="1:2" x14ac:dyDescent="0.25">
      <c r="A41" s="9" t="s">
        <v>244</v>
      </c>
      <c r="B41" s="11">
        <f>35545205/1000</f>
        <v>35545.205000000002</v>
      </c>
    </row>
    <row r="42" spans="1:2" x14ac:dyDescent="0.25">
      <c r="A42" s="12" t="s">
        <v>245</v>
      </c>
      <c r="B42" s="14">
        <v>0</v>
      </c>
    </row>
    <row r="43" spans="1:2" x14ac:dyDescent="0.25">
      <c r="A43" s="12" t="s">
        <v>245</v>
      </c>
      <c r="B43" s="14">
        <v>0</v>
      </c>
    </row>
    <row r="44" spans="1:2" x14ac:dyDescent="0.25">
      <c r="A44" s="9"/>
      <c r="B44" s="11"/>
    </row>
    <row r="45" spans="1:2" x14ac:dyDescent="0.25">
      <c r="A45" s="10"/>
      <c r="B45" s="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3D0D3-B95C-4713-B784-595FE008B1C4}">
  <dimension ref="A1:C116"/>
  <sheetViews>
    <sheetView tabSelected="1" workbookViewId="0">
      <selection activeCell="H23" sqref="H23"/>
    </sheetView>
  </sheetViews>
  <sheetFormatPr baseColWidth="10" defaultColWidth="11.42578125" defaultRowHeight="15" x14ac:dyDescent="0.25"/>
  <cols>
    <col min="1" max="1" width="57.85546875" style="21" bestFit="1" customWidth="1"/>
    <col min="2" max="2" width="13.85546875" style="2" bestFit="1" customWidth="1"/>
  </cols>
  <sheetData>
    <row r="1" spans="1:3" ht="30" x14ac:dyDescent="0.25">
      <c r="A1" s="30" t="s">
        <v>723</v>
      </c>
      <c r="B1" s="31" t="s">
        <v>704</v>
      </c>
      <c r="C1" s="31" t="s">
        <v>2</v>
      </c>
    </row>
    <row r="2" spans="1:3" x14ac:dyDescent="0.25">
      <c r="A2" s="32" t="s">
        <v>246</v>
      </c>
      <c r="B2" s="33"/>
      <c r="C2" s="34"/>
    </row>
    <row r="3" spans="1:3" x14ac:dyDescent="0.25">
      <c r="A3" s="32"/>
      <c r="B3" s="33"/>
      <c r="C3" s="34"/>
    </row>
    <row r="4" spans="1:3" x14ac:dyDescent="0.25">
      <c r="A4" s="32" t="s">
        <v>247</v>
      </c>
      <c r="B4" s="33">
        <v>22345399.46762</v>
      </c>
      <c r="C4" s="34">
        <v>21596034.348560002</v>
      </c>
    </row>
    <row r="5" spans="1:3" x14ac:dyDescent="0.25">
      <c r="A5" s="35" t="s">
        <v>248</v>
      </c>
      <c r="B5" s="33">
        <v>12958745.12518</v>
      </c>
      <c r="C5" s="34">
        <v>12418941.177690001</v>
      </c>
    </row>
    <row r="6" spans="1:3" x14ac:dyDescent="0.25">
      <c r="A6" s="35" t="s">
        <v>249</v>
      </c>
      <c r="B6" s="33">
        <v>12603507.925209999</v>
      </c>
      <c r="C6" s="34">
        <v>12182081.39934</v>
      </c>
    </row>
    <row r="7" spans="1:3" x14ac:dyDescent="0.25">
      <c r="A7" s="35" t="s">
        <v>250</v>
      </c>
      <c r="B7" s="33">
        <v>355237.19997000002</v>
      </c>
      <c r="C7" s="34">
        <v>236859.77835000001</v>
      </c>
    </row>
    <row r="8" spans="1:3" x14ac:dyDescent="0.25">
      <c r="A8" s="35" t="s">
        <v>251</v>
      </c>
      <c r="B8" s="33">
        <v>2615045.8784400001</v>
      </c>
      <c r="C8" s="34">
        <v>2503932.66187</v>
      </c>
    </row>
    <row r="9" spans="1:3" x14ac:dyDescent="0.25">
      <c r="A9" s="35" t="s">
        <v>252</v>
      </c>
      <c r="B9" s="33">
        <v>459666.51603</v>
      </c>
      <c r="C9" s="34">
        <v>445878.92903</v>
      </c>
    </row>
    <row r="10" spans="1:3" x14ac:dyDescent="0.25">
      <c r="A10" s="35" t="s">
        <v>253</v>
      </c>
      <c r="B10" s="33">
        <v>0</v>
      </c>
      <c r="C10" s="34">
        <v>0</v>
      </c>
    </row>
    <row r="11" spans="1:3" x14ac:dyDescent="0.25">
      <c r="A11" s="35" t="s">
        <v>254</v>
      </c>
      <c r="B11" s="33">
        <v>2155379.3624100001</v>
      </c>
      <c r="C11" s="34">
        <v>2058053.73284</v>
      </c>
    </row>
    <row r="12" spans="1:3" x14ac:dyDescent="0.25">
      <c r="A12" s="35" t="s">
        <v>255</v>
      </c>
      <c r="B12" s="33">
        <v>0</v>
      </c>
      <c r="C12" s="34">
        <v>0</v>
      </c>
    </row>
    <row r="13" spans="1:3" x14ac:dyDescent="0.25">
      <c r="A13" s="35" t="s">
        <v>256</v>
      </c>
      <c r="B13" s="33">
        <v>6771608.4639999997</v>
      </c>
      <c r="C13" s="34">
        <v>6673160.5089999996</v>
      </c>
    </row>
    <row r="14" spans="1:3" x14ac:dyDescent="0.25">
      <c r="A14" s="35" t="s">
        <v>257</v>
      </c>
      <c r="B14" s="33">
        <v>2918291.6823299997</v>
      </c>
      <c r="C14" s="34">
        <v>2334899.0459899995</v>
      </c>
    </row>
    <row r="15" spans="1:3" x14ac:dyDescent="0.25">
      <c r="A15" s="35" t="s">
        <v>258</v>
      </c>
      <c r="B15" s="33">
        <v>1740806.659</v>
      </c>
      <c r="C15" s="34">
        <v>1315266.02428</v>
      </c>
    </row>
    <row r="16" spans="1:3" x14ac:dyDescent="0.25">
      <c r="A16" s="35" t="s">
        <v>259</v>
      </c>
      <c r="B16" s="33">
        <v>274278.97866000002</v>
      </c>
      <c r="C16" s="34">
        <v>314377.18351999996</v>
      </c>
    </row>
    <row r="17" spans="1:3" x14ac:dyDescent="0.25">
      <c r="A17" s="35" t="s">
        <v>252</v>
      </c>
      <c r="B17" s="33">
        <v>176720.34090000001</v>
      </c>
      <c r="C17" s="34">
        <v>240962.94343000001</v>
      </c>
    </row>
    <row r="18" spans="1:3" x14ac:dyDescent="0.25">
      <c r="A18" s="35" t="s">
        <v>253</v>
      </c>
      <c r="B18" s="33">
        <v>97558.637760000012</v>
      </c>
      <c r="C18" s="34">
        <v>73414.240090000007</v>
      </c>
    </row>
    <row r="19" spans="1:3" x14ac:dyDescent="0.25">
      <c r="A19" s="35" t="s">
        <v>260</v>
      </c>
      <c r="B19" s="33">
        <v>0</v>
      </c>
      <c r="C19" s="34">
        <v>0</v>
      </c>
    </row>
    <row r="20" spans="1:3" x14ac:dyDescent="0.25">
      <c r="A20" s="35" t="s">
        <v>261</v>
      </c>
      <c r="B20" s="33">
        <v>0</v>
      </c>
      <c r="C20" s="34">
        <v>0</v>
      </c>
    </row>
    <row r="21" spans="1:3" x14ac:dyDescent="0.25">
      <c r="A21" s="35" t="s">
        <v>262</v>
      </c>
      <c r="B21" s="33">
        <v>903206.04466999997</v>
      </c>
      <c r="C21" s="34">
        <v>705255.83819000004</v>
      </c>
    </row>
    <row r="22" spans="1:3" x14ac:dyDescent="0.25">
      <c r="A22" s="35" t="s">
        <v>263</v>
      </c>
      <c r="B22" s="33">
        <v>508237.08850999997</v>
      </c>
      <c r="C22" s="34">
        <v>405067.05802999996</v>
      </c>
    </row>
    <row r="23" spans="1:3" x14ac:dyDescent="0.25">
      <c r="A23" s="35" t="s">
        <v>264</v>
      </c>
      <c r="B23" s="33">
        <v>0</v>
      </c>
      <c r="C23" s="34">
        <v>0</v>
      </c>
    </row>
    <row r="24" spans="1:3" x14ac:dyDescent="0.25">
      <c r="A24" s="35" t="s">
        <v>265</v>
      </c>
      <c r="B24" s="33">
        <v>394968.95616</v>
      </c>
      <c r="C24" s="34">
        <v>300188.78016000002</v>
      </c>
    </row>
    <row r="25" spans="1:3" x14ac:dyDescent="0.25">
      <c r="A25" s="32" t="s">
        <v>266</v>
      </c>
      <c r="B25" s="36">
        <v>25263691.149950001</v>
      </c>
      <c r="C25" s="37">
        <v>23930933.394549999</v>
      </c>
    </row>
    <row r="26" spans="1:3" x14ac:dyDescent="0.25">
      <c r="A26" s="32" t="s">
        <v>267</v>
      </c>
      <c r="B26" s="33"/>
      <c r="C26" s="34"/>
    </row>
    <row r="27" spans="1:3" x14ac:dyDescent="0.25">
      <c r="A27" s="35" t="s">
        <v>268</v>
      </c>
      <c r="B27" s="33">
        <v>10438122.879530001</v>
      </c>
      <c r="C27" s="34">
        <v>9599750.3781200014</v>
      </c>
    </row>
    <row r="28" spans="1:3" x14ac:dyDescent="0.25">
      <c r="A28" s="35" t="s">
        <v>269</v>
      </c>
      <c r="B28" s="33">
        <v>1074722.13481</v>
      </c>
      <c r="C28" s="34">
        <v>863009.98985999997</v>
      </c>
    </row>
    <row r="29" spans="1:3" x14ac:dyDescent="0.25">
      <c r="A29" s="35" t="s">
        <v>270</v>
      </c>
      <c r="B29" s="33">
        <v>882166.92865000002</v>
      </c>
      <c r="C29" s="34">
        <v>659688.94192000001</v>
      </c>
    </row>
    <row r="30" spans="1:3" x14ac:dyDescent="0.25">
      <c r="A30" s="35" t="s">
        <v>271</v>
      </c>
      <c r="B30" s="33">
        <v>192555.20616</v>
      </c>
      <c r="C30" s="34">
        <v>203321.04793999999</v>
      </c>
    </row>
    <row r="31" spans="1:3" x14ac:dyDescent="0.25">
      <c r="A31" s="35" t="s">
        <v>272</v>
      </c>
      <c r="B31" s="33">
        <v>0</v>
      </c>
      <c r="C31" s="34">
        <v>0</v>
      </c>
    </row>
    <row r="32" spans="1:3" x14ac:dyDescent="0.25">
      <c r="A32" s="35" t="s">
        <v>273</v>
      </c>
      <c r="B32" s="33">
        <v>0</v>
      </c>
      <c r="C32" s="34">
        <v>0</v>
      </c>
    </row>
    <row r="33" spans="1:3" x14ac:dyDescent="0.25">
      <c r="A33" s="35" t="s">
        <v>274</v>
      </c>
      <c r="B33" s="33">
        <v>177627.99428000001</v>
      </c>
      <c r="C33" s="34">
        <v>142082.78967</v>
      </c>
    </row>
    <row r="34" spans="1:3" x14ac:dyDescent="0.25">
      <c r="A34" s="35" t="s">
        <v>275</v>
      </c>
      <c r="B34" s="33">
        <v>43098.909919999998</v>
      </c>
      <c r="C34" s="34">
        <v>43098.909919999998</v>
      </c>
    </row>
    <row r="35" spans="1:3" x14ac:dyDescent="0.25">
      <c r="A35" s="35" t="s">
        <v>276</v>
      </c>
      <c r="B35" s="33">
        <v>134529.08436000001</v>
      </c>
      <c r="C35" s="34">
        <v>98983.879749999993</v>
      </c>
    </row>
    <row r="36" spans="1:3" x14ac:dyDescent="0.25">
      <c r="A36" s="35" t="s">
        <v>277</v>
      </c>
      <c r="B36" s="33">
        <v>0</v>
      </c>
      <c r="C36" s="34">
        <v>0</v>
      </c>
    </row>
    <row r="37" spans="1:3" x14ac:dyDescent="0.25">
      <c r="A37" s="35" t="s">
        <v>278</v>
      </c>
      <c r="B37" s="33">
        <v>9185772.7504399996</v>
      </c>
      <c r="C37" s="34">
        <v>8594657.5985899996</v>
      </c>
    </row>
    <row r="38" spans="1:3" x14ac:dyDescent="0.25">
      <c r="A38" s="35" t="s">
        <v>279</v>
      </c>
      <c r="B38" s="33">
        <v>9186998.4499999993</v>
      </c>
      <c r="C38" s="34">
        <v>8595883.2981499992</v>
      </c>
    </row>
    <row r="39" spans="1:3" x14ac:dyDescent="0.25">
      <c r="A39" s="35" t="s">
        <v>280</v>
      </c>
      <c r="B39" s="33">
        <v>-1225.69956</v>
      </c>
      <c r="C39" s="34">
        <v>-1225.69956</v>
      </c>
    </row>
    <row r="40" spans="1:3" x14ac:dyDescent="0.25">
      <c r="A40" s="35" t="s">
        <v>281</v>
      </c>
      <c r="B40" s="33">
        <v>0</v>
      </c>
      <c r="C40" s="34">
        <v>0</v>
      </c>
    </row>
    <row r="41" spans="1:3" x14ac:dyDescent="0.25">
      <c r="A41" s="35" t="s">
        <v>282</v>
      </c>
      <c r="B41" s="33">
        <v>13640208.268889999</v>
      </c>
      <c r="C41" s="34">
        <v>13385969.01189</v>
      </c>
    </row>
    <row r="42" spans="1:3" x14ac:dyDescent="0.25">
      <c r="A42" s="35" t="s">
        <v>283</v>
      </c>
      <c r="B42" s="33">
        <v>7540339.5726499995</v>
      </c>
      <c r="C42" s="34">
        <v>7206099.8386499994</v>
      </c>
    </row>
    <row r="43" spans="1:3" x14ac:dyDescent="0.25">
      <c r="A43" s="35" t="s">
        <v>284</v>
      </c>
      <c r="B43" s="33">
        <v>5245339.5726499995</v>
      </c>
      <c r="C43" s="34">
        <v>4870099.8386499994</v>
      </c>
    </row>
    <row r="44" spans="1:3" x14ac:dyDescent="0.25">
      <c r="A44" s="35" t="s">
        <v>285</v>
      </c>
      <c r="B44" s="33">
        <v>0</v>
      </c>
      <c r="C44" s="34">
        <v>0</v>
      </c>
    </row>
    <row r="45" spans="1:3" x14ac:dyDescent="0.25">
      <c r="A45" s="35" t="s">
        <v>286</v>
      </c>
      <c r="B45" s="33">
        <v>2295000</v>
      </c>
      <c r="C45" s="34">
        <v>2336000</v>
      </c>
    </row>
    <row r="46" spans="1:3" x14ac:dyDescent="0.25">
      <c r="A46" s="35" t="s">
        <v>287</v>
      </c>
      <c r="B46" s="33">
        <v>6099868.6962399995</v>
      </c>
      <c r="C46" s="34">
        <v>6179869.1732399995</v>
      </c>
    </row>
    <row r="47" spans="1:3" x14ac:dyDescent="0.25">
      <c r="A47" s="35" t="s">
        <v>288</v>
      </c>
      <c r="B47" s="33">
        <v>1185360.00153</v>
      </c>
      <c r="C47" s="34">
        <v>945214.00453999999</v>
      </c>
    </row>
    <row r="48" spans="1:3" x14ac:dyDescent="0.25">
      <c r="A48" s="35" t="s">
        <v>289</v>
      </c>
      <c r="B48" s="33">
        <v>1185360.00153</v>
      </c>
      <c r="C48" s="34">
        <v>945214.00453999999</v>
      </c>
    </row>
    <row r="49" spans="1:3" x14ac:dyDescent="0.25">
      <c r="A49" s="35" t="s">
        <v>290</v>
      </c>
      <c r="B49" s="33">
        <v>390.238</v>
      </c>
      <c r="C49" s="34">
        <v>0</v>
      </c>
    </row>
    <row r="50" spans="1:3" x14ac:dyDescent="0.25">
      <c r="A50" s="35" t="s">
        <v>291</v>
      </c>
      <c r="B50" s="33">
        <v>0</v>
      </c>
      <c r="C50" s="34">
        <v>0</v>
      </c>
    </row>
    <row r="51" spans="1:3" x14ac:dyDescent="0.25">
      <c r="A51" s="35" t="s">
        <v>292</v>
      </c>
      <c r="B51" s="33">
        <v>0</v>
      </c>
      <c r="C51" s="34">
        <v>0</v>
      </c>
    </row>
    <row r="52" spans="1:3" x14ac:dyDescent="0.25">
      <c r="A52" s="35" t="s">
        <v>293</v>
      </c>
      <c r="B52" s="33">
        <v>1184969.7635299999</v>
      </c>
      <c r="C52" s="34">
        <v>945214.00453999999</v>
      </c>
    </row>
    <row r="53" spans="1:3" x14ac:dyDescent="0.25">
      <c r="A53" s="35" t="s">
        <v>294</v>
      </c>
      <c r="B53" s="33">
        <v>0</v>
      </c>
      <c r="C53" s="34">
        <v>0</v>
      </c>
    </row>
    <row r="54" spans="1:3" x14ac:dyDescent="0.25">
      <c r="A54" s="32" t="s">
        <v>295</v>
      </c>
      <c r="B54" s="36">
        <v>25263691.149950001</v>
      </c>
      <c r="C54" s="37">
        <v>23930933.394549999</v>
      </c>
    </row>
    <row r="55" spans="1:3" x14ac:dyDescent="0.25">
      <c r="A55" s="35" t="s">
        <v>296</v>
      </c>
      <c r="B55" s="33">
        <v>0</v>
      </c>
      <c r="C55" s="34">
        <v>0</v>
      </c>
    </row>
    <row r="56" spans="1:3" x14ac:dyDescent="0.25">
      <c r="A56" s="35" t="s">
        <v>297</v>
      </c>
      <c r="B56" s="33">
        <v>481557.24417999998</v>
      </c>
      <c r="C56" s="34">
        <v>385567.95338999998</v>
      </c>
    </row>
    <row r="57" spans="1:3" x14ac:dyDescent="0.25">
      <c r="A57" s="35" t="s">
        <v>298</v>
      </c>
      <c r="B57" s="33">
        <v>0</v>
      </c>
      <c r="C57" s="34">
        <v>0</v>
      </c>
    </row>
    <row r="58" spans="1:3" ht="15.75" thickBot="1" x14ac:dyDescent="0.3">
      <c r="A58" s="35" t="s">
        <v>299</v>
      </c>
      <c r="B58" s="33">
        <v>-481557.24417999998</v>
      </c>
      <c r="C58" s="34">
        <v>-385567.95338999998</v>
      </c>
    </row>
    <row r="59" spans="1:3" ht="15.75" thickBot="1" x14ac:dyDescent="0.3">
      <c r="A59" s="38"/>
      <c r="B59" s="38"/>
      <c r="C59" s="38"/>
    </row>
    <row r="60" spans="1:3" x14ac:dyDescent="0.25">
      <c r="C60" s="16"/>
    </row>
    <row r="61" spans="1:3" x14ac:dyDescent="0.25">
      <c r="C61" s="16"/>
    </row>
    <row r="62" spans="1:3" x14ac:dyDescent="0.25">
      <c r="C62" s="16"/>
    </row>
    <row r="63" spans="1:3" x14ac:dyDescent="0.25">
      <c r="C63" s="16"/>
    </row>
    <row r="64" spans="1:3" x14ac:dyDescent="0.25">
      <c r="B64" s="27"/>
    </row>
    <row r="65" spans="1:2" x14ac:dyDescent="0.25">
      <c r="A65" s="20"/>
    </row>
    <row r="66" spans="1:2" x14ac:dyDescent="0.25">
      <c r="B66" s="4"/>
    </row>
    <row r="67" spans="1:2" x14ac:dyDescent="0.25">
      <c r="B67" s="4"/>
    </row>
    <row r="68" spans="1:2" x14ac:dyDescent="0.25">
      <c r="B68" s="4"/>
    </row>
    <row r="69" spans="1:2" x14ac:dyDescent="0.25">
      <c r="B69" s="4"/>
    </row>
    <row r="70" spans="1:2" x14ac:dyDescent="0.25">
      <c r="B70" s="4"/>
    </row>
    <row r="71" spans="1:2" x14ac:dyDescent="0.25">
      <c r="B71" s="4"/>
    </row>
    <row r="72" spans="1:2" x14ac:dyDescent="0.25">
      <c r="B72" s="4"/>
    </row>
    <row r="73" spans="1:2" x14ac:dyDescent="0.25">
      <c r="B73" s="4"/>
    </row>
    <row r="74" spans="1:2" x14ac:dyDescent="0.25">
      <c r="B74" s="4"/>
    </row>
    <row r="75" spans="1:2" x14ac:dyDescent="0.25">
      <c r="B75" s="4"/>
    </row>
    <row r="76" spans="1:2" x14ac:dyDescent="0.25">
      <c r="B76" s="4"/>
    </row>
    <row r="77" spans="1:2" x14ac:dyDescent="0.25">
      <c r="B77" s="4"/>
    </row>
    <row r="78" spans="1:2" x14ac:dyDescent="0.25">
      <c r="B78" s="4"/>
    </row>
    <row r="79" spans="1:2" x14ac:dyDescent="0.25">
      <c r="B79" s="4"/>
    </row>
    <row r="80" spans="1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5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E7700A213FE647A2BDAE88399789CE" ma:contentTypeVersion="10" ma:contentTypeDescription="Create a new document." ma:contentTypeScope="" ma:versionID="79d2a7d6680a959b00f0c7ac61b8dcab">
  <xsd:schema xmlns:xsd="http://www.w3.org/2001/XMLSchema" xmlns:xs="http://www.w3.org/2001/XMLSchema" xmlns:p="http://schemas.microsoft.com/office/2006/metadata/properties" xmlns:ns2="a295a52c-88f3-40a3-8405-ee78802b340e" xmlns:ns3="f5ab3860-6372-4476-aaf6-8884822c3b3b" targetNamespace="http://schemas.microsoft.com/office/2006/metadata/properties" ma:root="true" ma:fieldsID="99abcf67899d9e54373bf7f1d32a340e" ns2:_="" ns3:_="">
    <xsd:import namespace="a295a52c-88f3-40a3-8405-ee78802b340e"/>
    <xsd:import namespace="f5ab3860-6372-4476-aaf6-8884822c3b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5a52c-88f3-40a3-8405-ee78802b34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3860-6372-4476-aaf6-8884822c3b3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A2C865-D6E1-4499-A02E-D43B59469F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AB94A4-34E1-4D6F-A8B8-E161F9892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5a52c-88f3-40a3-8405-ee78802b340e"/>
    <ds:schemaRef ds:uri="f5ab3860-6372-4476-aaf6-8884822c3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F2390E-3CAC-4EA4-8894-D32CC549FEC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5ab3860-6372-4476-aaf6-8884822c3b3b"/>
    <ds:schemaRef ds:uri="http://purl.org/dc/dcmitype/"/>
    <ds:schemaRef ds:uri="http://schemas.microsoft.com/office/infopath/2007/PartnerControls"/>
    <ds:schemaRef ds:uri="a295a52c-88f3-40a3-8405-ee78802b340e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Drift</vt:lpstr>
      <vt:lpstr>Investering</vt:lpstr>
      <vt:lpstr>§ 5-9</vt:lpstr>
      <vt:lpstr>Balanse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Lauvås, Anders</dc:creator>
  <cp:keywords/>
  <dc:description/>
  <cp:lastModifiedBy>Munawar, Sami</cp:lastModifiedBy>
  <cp:revision/>
  <dcterms:created xsi:type="dcterms:W3CDTF">2021-03-01T09:09:19Z</dcterms:created>
  <dcterms:modified xsi:type="dcterms:W3CDTF">2022-03-28T06:17:28Z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0x010100D9E7700A213FE647A2BDAE88399789CE</vt:lpwstr>
  </property>
</Properties>
</file>