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Budsjett og analyse\Perioderapport\PErioderapport 2022\"/>
    </mc:Choice>
  </mc:AlternateContent>
  <xr:revisionPtr revIDLastSave="0" documentId="13_ncr:1_{F7802B8A-FEB7-4C61-8D76-C3D39AB6905C}" xr6:coauthVersionLast="47" xr6:coauthVersionMax="47" xr10:uidLastSave="{00000000-0000-0000-0000-000000000000}"/>
  <bookViews>
    <workbookView xWindow="780" yWindow="780" windowWidth="21600" windowHeight="12735" xr2:uid="{00000000-000D-0000-FFFF-FFFF00000000}"/>
  </bookViews>
  <sheets>
    <sheet name="Skjema" sheetId="7" r:id="rId1"/>
    <sheet name="Med formler" sheetId="9" state="hidden" r:id="rId2"/>
    <sheet name="Mal" sheetId="1" r:id="rId3"/>
    <sheet name="Budsjett" sheetId="8" r:id="rId4"/>
  </sheets>
  <externalReferences>
    <externalReference r:id="rId5"/>
  </externalReferences>
  <definedNames>
    <definedName name="_xlnm._FilterDatabase" localSheetId="1" hidden="1">'Med formler'!$B$15:$K$208</definedName>
    <definedName name="_xlnm._FilterDatabase" localSheetId="0" hidden="1">Skjema!$B$15:$J$208</definedName>
    <definedName name="_xlnm._FilterDatabase" hidden="1">#REF!</definedName>
    <definedName name="budsjendr_1_0_2005_20050927" localSheetId="2">Mal!$A$1:$AB$2463</definedName>
    <definedName name="KVM" hidden="1">#REF!</definedName>
    <definedName name="_xlnm.Print_Area" localSheetId="1">'Med formler'!$B$2:$K$207</definedName>
    <definedName name="_xlnm.Print_Area" localSheetId="0">Skjema!$B$2:$J$207</definedName>
    <definedName name="_xlnm.Print_Titles" localSheetId="1">'Med formler'!$4:$15</definedName>
    <definedName name="_xlnm.Print_Titles" localSheetId="0">Skjema!$4:$15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2" i="9" l="1"/>
  <c r="H208" i="9"/>
  <c r="H206" i="9"/>
  <c r="B197" i="9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196" i="9"/>
  <c r="F195" i="9"/>
  <c r="E195" i="9"/>
  <c r="D195" i="9"/>
  <c r="F194" i="9"/>
  <c r="E194" i="9"/>
  <c r="D194" i="9"/>
  <c r="F193" i="9"/>
  <c r="E193" i="9"/>
  <c r="D193" i="9"/>
  <c r="F191" i="9"/>
  <c r="E191" i="9"/>
  <c r="D191" i="9"/>
  <c r="F190" i="9"/>
  <c r="E190" i="9"/>
  <c r="D190" i="9"/>
  <c r="F189" i="9"/>
  <c r="E189" i="9"/>
  <c r="D189" i="9"/>
  <c r="F187" i="9"/>
  <c r="E187" i="9"/>
  <c r="D187" i="9"/>
  <c r="F186" i="9"/>
  <c r="E186" i="9"/>
  <c r="D186" i="9"/>
  <c r="F185" i="9"/>
  <c r="E185" i="9"/>
  <c r="D185" i="9"/>
  <c r="F184" i="9"/>
  <c r="E184" i="9"/>
  <c r="D184" i="9"/>
  <c r="F183" i="9"/>
  <c r="E183" i="9"/>
  <c r="D183" i="9"/>
  <c r="F181" i="9"/>
  <c r="E181" i="9"/>
  <c r="D181" i="9"/>
  <c r="F180" i="9"/>
  <c r="E180" i="9"/>
  <c r="D180" i="9"/>
  <c r="F179" i="9"/>
  <c r="E179" i="9"/>
  <c r="D179" i="9"/>
  <c r="F178" i="9"/>
  <c r="E178" i="9"/>
  <c r="D178" i="9"/>
  <c r="F176" i="9"/>
  <c r="E176" i="9"/>
  <c r="D176" i="9"/>
  <c r="F175" i="9"/>
  <c r="E175" i="9"/>
  <c r="D175" i="9"/>
  <c r="F174" i="9"/>
  <c r="E174" i="9"/>
  <c r="D174" i="9"/>
  <c r="F173" i="9"/>
  <c r="E173" i="9"/>
  <c r="D173" i="9"/>
  <c r="F170" i="9"/>
  <c r="E170" i="9"/>
  <c r="D170" i="9"/>
  <c r="F169" i="9"/>
  <c r="E169" i="9"/>
  <c r="D169" i="9"/>
  <c r="F168" i="9"/>
  <c r="E168" i="9"/>
  <c r="D168" i="9"/>
  <c r="F167" i="9"/>
  <c r="E167" i="9"/>
  <c r="D167" i="9"/>
  <c r="F166" i="9"/>
  <c r="E166" i="9"/>
  <c r="D166" i="9"/>
  <c r="F164" i="9"/>
  <c r="E164" i="9"/>
  <c r="D164" i="9"/>
  <c r="F163" i="9"/>
  <c r="E163" i="9"/>
  <c r="D163" i="9"/>
  <c r="F162" i="9"/>
  <c r="E162" i="9"/>
  <c r="D162" i="9"/>
  <c r="F160" i="9"/>
  <c r="E160" i="9"/>
  <c r="D160" i="9"/>
  <c r="F159" i="9"/>
  <c r="E159" i="9"/>
  <c r="D159" i="9"/>
  <c r="F158" i="9"/>
  <c r="E158" i="9"/>
  <c r="D158" i="9"/>
  <c r="F157" i="9"/>
  <c r="E157" i="9"/>
  <c r="D157" i="9"/>
  <c r="F156" i="9"/>
  <c r="E156" i="9"/>
  <c r="D156" i="9"/>
  <c r="F155" i="9"/>
  <c r="E155" i="9"/>
  <c r="D155" i="9"/>
  <c r="F154" i="9"/>
  <c r="E154" i="9"/>
  <c r="D154" i="9"/>
  <c r="F152" i="9"/>
  <c r="E152" i="9"/>
  <c r="D152" i="9"/>
  <c r="F151" i="9"/>
  <c r="E151" i="9"/>
  <c r="D151" i="9"/>
  <c r="F150" i="9"/>
  <c r="E150" i="9"/>
  <c r="D150" i="9"/>
  <c r="F149" i="9"/>
  <c r="E149" i="9"/>
  <c r="D149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3" i="9"/>
  <c r="E133" i="9"/>
  <c r="D133" i="9"/>
  <c r="F132" i="9"/>
  <c r="E132" i="9"/>
  <c r="D132" i="9"/>
  <c r="F131" i="9"/>
  <c r="E131" i="9"/>
  <c r="D131" i="9"/>
  <c r="F130" i="9"/>
  <c r="E130" i="9"/>
  <c r="D130" i="9"/>
  <c r="F128" i="9"/>
  <c r="E128" i="9"/>
  <c r="D128" i="9"/>
  <c r="F125" i="9"/>
  <c r="E125" i="9"/>
  <c r="D125" i="9"/>
  <c r="F122" i="9"/>
  <c r="E122" i="9"/>
  <c r="D122" i="9"/>
  <c r="F121" i="9"/>
  <c r="E121" i="9"/>
  <c r="D121" i="9"/>
  <c r="F119" i="9"/>
  <c r="E119" i="9"/>
  <c r="D119" i="9"/>
  <c r="F118" i="9"/>
  <c r="E118" i="9"/>
  <c r="D118" i="9"/>
  <c r="F117" i="9"/>
  <c r="E117" i="9"/>
  <c r="D117" i="9"/>
  <c r="F116" i="9"/>
  <c r="E116" i="9"/>
  <c r="D116" i="9"/>
  <c r="F115" i="9"/>
  <c r="E115" i="9"/>
  <c r="D115" i="9"/>
  <c r="F113" i="9"/>
  <c r="E113" i="9"/>
  <c r="D113" i="9"/>
  <c r="F112" i="9"/>
  <c r="E112" i="9"/>
  <c r="D112" i="9"/>
  <c r="F111" i="9"/>
  <c r="E111" i="9"/>
  <c r="D111" i="9"/>
  <c r="F110" i="9"/>
  <c r="E110" i="9"/>
  <c r="D110" i="9"/>
  <c r="F109" i="9"/>
  <c r="E109" i="9"/>
  <c r="D109" i="9"/>
  <c r="F108" i="9"/>
  <c r="E108" i="9"/>
  <c r="D108" i="9"/>
  <c r="F106" i="9"/>
  <c r="E106" i="9"/>
  <c r="D106" i="9"/>
  <c r="F105" i="9"/>
  <c r="E105" i="9"/>
  <c r="D105" i="9"/>
  <c r="F104" i="9"/>
  <c r="E104" i="9"/>
  <c r="D104" i="9"/>
  <c r="F102" i="9"/>
  <c r="E102" i="9"/>
  <c r="D102" i="9"/>
  <c r="F101" i="9"/>
  <c r="E101" i="9"/>
  <c r="D101" i="9"/>
  <c r="F100" i="9"/>
  <c r="E100" i="9"/>
  <c r="D100" i="9"/>
  <c r="F99" i="9"/>
  <c r="E99" i="9"/>
  <c r="D99" i="9"/>
  <c r="F97" i="9"/>
  <c r="E97" i="9"/>
  <c r="D97" i="9"/>
  <c r="F96" i="9"/>
  <c r="E96" i="9"/>
  <c r="D96" i="9"/>
  <c r="F95" i="9"/>
  <c r="E95" i="9"/>
  <c r="D95" i="9"/>
  <c r="F94" i="9"/>
  <c r="E94" i="9"/>
  <c r="D94" i="9"/>
  <c r="F93" i="9"/>
  <c r="E93" i="9"/>
  <c r="D93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D86" i="9"/>
  <c r="F85" i="9"/>
  <c r="E85" i="9"/>
  <c r="D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F50" i="9"/>
  <c r="E50" i="9"/>
  <c r="D50" i="9"/>
  <c r="F49" i="9"/>
  <c r="E49" i="9"/>
  <c r="D49" i="9"/>
  <c r="F48" i="9"/>
  <c r="E48" i="9"/>
  <c r="D48" i="9"/>
  <c r="F47" i="9"/>
  <c r="E47" i="9"/>
  <c r="F46" i="9"/>
  <c r="E46" i="9"/>
  <c r="D46" i="9"/>
  <c r="F45" i="9"/>
  <c r="E45" i="9"/>
  <c r="D45" i="9"/>
  <c r="F44" i="9"/>
  <c r="E44" i="9"/>
  <c r="D44" i="9"/>
  <c r="F43" i="9"/>
  <c r="E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F21" i="9"/>
  <c r="E21" i="9"/>
  <c r="D21" i="9"/>
  <c r="F20" i="9"/>
  <c r="E20" i="9"/>
  <c r="D20" i="9"/>
  <c r="F19" i="9"/>
  <c r="E19" i="9"/>
  <c r="D19" i="9"/>
  <c r="F18" i="9"/>
  <c r="E18" i="9"/>
  <c r="D18" i="9"/>
  <c r="E17" i="9"/>
  <c r="D17" i="9"/>
  <c r="K7" i="9"/>
  <c r="K213" i="9" l="1"/>
  <c r="K214" i="9" s="1"/>
  <c r="B196" i="7" l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J212" i="7" l="1"/>
  <c r="G206" i="7"/>
  <c r="G208" i="7" s="1"/>
  <c r="J7" i="7" s="1"/>
  <c r="J213" i="7" l="1"/>
  <c r="J214" i="7" s="1"/>
  <c r="E111" i="1" l="1"/>
  <c r="F111" i="1"/>
  <c r="G111" i="1"/>
  <c r="N111" i="1"/>
  <c r="AA111" i="1"/>
  <c r="AB111" i="1"/>
  <c r="E4" i="1"/>
  <c r="F4" i="1"/>
  <c r="G4" i="1"/>
  <c r="N4" i="1"/>
  <c r="AA4" i="1"/>
  <c r="AB4" i="1"/>
  <c r="E5" i="1"/>
  <c r="F5" i="1"/>
  <c r="G5" i="1"/>
  <c r="N5" i="1"/>
  <c r="AA5" i="1"/>
  <c r="AB5" i="1"/>
  <c r="E6" i="1"/>
  <c r="F6" i="1"/>
  <c r="G6" i="1"/>
  <c r="N6" i="1"/>
  <c r="AA6" i="1"/>
  <c r="AB6" i="1"/>
  <c r="E7" i="1"/>
  <c r="F7" i="1"/>
  <c r="G7" i="1"/>
  <c r="N7" i="1"/>
  <c r="AA7" i="1"/>
  <c r="AB7" i="1"/>
  <c r="E8" i="1"/>
  <c r="F8" i="1"/>
  <c r="G8" i="1"/>
  <c r="N8" i="1"/>
  <c r="AA8" i="1"/>
  <c r="AB8" i="1"/>
  <c r="E9" i="1"/>
  <c r="F9" i="1"/>
  <c r="G9" i="1"/>
  <c r="N9" i="1"/>
  <c r="AA9" i="1"/>
  <c r="AB9" i="1"/>
  <c r="E10" i="1"/>
  <c r="F10" i="1"/>
  <c r="G10" i="1"/>
  <c r="N10" i="1"/>
  <c r="AA10" i="1"/>
  <c r="AB10" i="1"/>
  <c r="E11" i="1"/>
  <c r="F11" i="1"/>
  <c r="G11" i="1"/>
  <c r="N11" i="1"/>
  <c r="AA11" i="1"/>
  <c r="AB11" i="1"/>
  <c r="E12" i="1"/>
  <c r="F12" i="1"/>
  <c r="G12" i="1"/>
  <c r="N12" i="1"/>
  <c r="AA12" i="1"/>
  <c r="AB12" i="1"/>
  <c r="E13" i="1"/>
  <c r="F13" i="1"/>
  <c r="G13" i="1"/>
  <c r="N13" i="1"/>
  <c r="AA13" i="1"/>
  <c r="AB13" i="1"/>
  <c r="E14" i="1"/>
  <c r="F14" i="1"/>
  <c r="G14" i="1"/>
  <c r="N14" i="1"/>
  <c r="AA14" i="1"/>
  <c r="AB14" i="1"/>
  <c r="E15" i="1"/>
  <c r="F15" i="1"/>
  <c r="G15" i="1"/>
  <c r="N15" i="1"/>
  <c r="AA15" i="1"/>
  <c r="AB15" i="1"/>
  <c r="E16" i="1"/>
  <c r="F16" i="1"/>
  <c r="G16" i="1"/>
  <c r="N16" i="1"/>
  <c r="AA16" i="1"/>
  <c r="AB16" i="1"/>
  <c r="E17" i="1"/>
  <c r="F17" i="1"/>
  <c r="G17" i="1"/>
  <c r="N17" i="1"/>
  <c r="AA17" i="1"/>
  <c r="AB17" i="1"/>
  <c r="E18" i="1"/>
  <c r="F18" i="1"/>
  <c r="G18" i="1"/>
  <c r="N18" i="1"/>
  <c r="AA18" i="1"/>
  <c r="AB18" i="1"/>
  <c r="E19" i="1"/>
  <c r="F19" i="1"/>
  <c r="G19" i="1"/>
  <c r="N19" i="1"/>
  <c r="AA19" i="1"/>
  <c r="AB19" i="1"/>
  <c r="E20" i="1"/>
  <c r="F20" i="1"/>
  <c r="G20" i="1"/>
  <c r="N20" i="1"/>
  <c r="AA20" i="1"/>
  <c r="AB20" i="1"/>
  <c r="E21" i="1"/>
  <c r="F21" i="1"/>
  <c r="G21" i="1"/>
  <c r="N21" i="1"/>
  <c r="AA21" i="1"/>
  <c r="AB21" i="1"/>
  <c r="E22" i="1"/>
  <c r="F22" i="1"/>
  <c r="G22" i="1"/>
  <c r="N22" i="1"/>
  <c r="AA22" i="1"/>
  <c r="AB22" i="1"/>
  <c r="E23" i="1"/>
  <c r="F23" i="1"/>
  <c r="G23" i="1"/>
  <c r="N23" i="1"/>
  <c r="AA23" i="1"/>
  <c r="AB23" i="1"/>
  <c r="E24" i="1"/>
  <c r="F24" i="1"/>
  <c r="G24" i="1"/>
  <c r="N24" i="1"/>
  <c r="AA24" i="1"/>
  <c r="AB24" i="1"/>
  <c r="E25" i="1"/>
  <c r="F25" i="1"/>
  <c r="G25" i="1"/>
  <c r="N25" i="1"/>
  <c r="AA25" i="1"/>
  <c r="AB25" i="1"/>
  <c r="E26" i="1"/>
  <c r="F26" i="1"/>
  <c r="G26" i="1"/>
  <c r="N26" i="1"/>
  <c r="AA26" i="1"/>
  <c r="AB26" i="1"/>
  <c r="E27" i="1"/>
  <c r="F27" i="1"/>
  <c r="G27" i="1"/>
  <c r="N27" i="1"/>
  <c r="AA27" i="1"/>
  <c r="AB27" i="1"/>
  <c r="E28" i="1"/>
  <c r="F28" i="1"/>
  <c r="G28" i="1"/>
  <c r="N28" i="1"/>
  <c r="AA28" i="1"/>
  <c r="AB28" i="1"/>
  <c r="E29" i="1"/>
  <c r="F29" i="1"/>
  <c r="G29" i="1"/>
  <c r="N29" i="1"/>
  <c r="AA29" i="1"/>
  <c r="AB29" i="1"/>
  <c r="E30" i="1"/>
  <c r="F30" i="1"/>
  <c r="G30" i="1"/>
  <c r="N30" i="1"/>
  <c r="AA30" i="1"/>
  <c r="AB30" i="1"/>
  <c r="E31" i="1"/>
  <c r="F31" i="1"/>
  <c r="G31" i="1"/>
  <c r="N31" i="1"/>
  <c r="AA31" i="1"/>
  <c r="AB31" i="1"/>
  <c r="E32" i="1"/>
  <c r="F32" i="1"/>
  <c r="G32" i="1"/>
  <c r="N32" i="1"/>
  <c r="AA32" i="1"/>
  <c r="AB32" i="1"/>
  <c r="E33" i="1"/>
  <c r="F33" i="1"/>
  <c r="G33" i="1"/>
  <c r="N33" i="1"/>
  <c r="AA33" i="1"/>
  <c r="AB33" i="1"/>
  <c r="E34" i="1"/>
  <c r="F34" i="1"/>
  <c r="G34" i="1"/>
  <c r="N34" i="1"/>
  <c r="AA34" i="1"/>
  <c r="AB34" i="1"/>
  <c r="E35" i="1"/>
  <c r="F35" i="1"/>
  <c r="G35" i="1"/>
  <c r="N35" i="1"/>
  <c r="AA35" i="1"/>
  <c r="AB35" i="1"/>
  <c r="E36" i="1"/>
  <c r="F36" i="1"/>
  <c r="G36" i="1"/>
  <c r="N36" i="1"/>
  <c r="AA36" i="1"/>
  <c r="AB36" i="1"/>
  <c r="E37" i="1"/>
  <c r="F37" i="1"/>
  <c r="G37" i="1"/>
  <c r="N37" i="1"/>
  <c r="AA37" i="1"/>
  <c r="AB37" i="1"/>
  <c r="E38" i="1"/>
  <c r="F38" i="1"/>
  <c r="G38" i="1"/>
  <c r="N38" i="1"/>
  <c r="AA38" i="1"/>
  <c r="AB38" i="1"/>
  <c r="E39" i="1"/>
  <c r="F39" i="1"/>
  <c r="G39" i="1"/>
  <c r="N39" i="1"/>
  <c r="AA39" i="1"/>
  <c r="AB39" i="1"/>
  <c r="E40" i="1"/>
  <c r="F40" i="1"/>
  <c r="G40" i="1"/>
  <c r="N40" i="1"/>
  <c r="AA40" i="1"/>
  <c r="AB40" i="1"/>
  <c r="E41" i="1"/>
  <c r="F41" i="1"/>
  <c r="G41" i="1"/>
  <c r="N41" i="1"/>
  <c r="AA41" i="1"/>
  <c r="AB41" i="1"/>
  <c r="E42" i="1"/>
  <c r="F42" i="1"/>
  <c r="G42" i="1"/>
  <c r="N42" i="1"/>
  <c r="AA42" i="1"/>
  <c r="AB42" i="1"/>
  <c r="E43" i="1"/>
  <c r="F43" i="1"/>
  <c r="G43" i="1"/>
  <c r="N43" i="1"/>
  <c r="AA43" i="1"/>
  <c r="AB43" i="1"/>
  <c r="E44" i="1"/>
  <c r="F44" i="1"/>
  <c r="G44" i="1"/>
  <c r="N44" i="1"/>
  <c r="AA44" i="1"/>
  <c r="AB44" i="1"/>
  <c r="E45" i="1"/>
  <c r="F45" i="1"/>
  <c r="G45" i="1"/>
  <c r="N45" i="1"/>
  <c r="AA45" i="1"/>
  <c r="AB45" i="1"/>
  <c r="E46" i="1"/>
  <c r="F46" i="1"/>
  <c r="G46" i="1"/>
  <c r="N46" i="1"/>
  <c r="AA46" i="1"/>
  <c r="AB46" i="1"/>
  <c r="E47" i="1"/>
  <c r="F47" i="1"/>
  <c r="G47" i="1"/>
  <c r="N47" i="1"/>
  <c r="AA47" i="1"/>
  <c r="AB47" i="1"/>
  <c r="E48" i="1"/>
  <c r="F48" i="1"/>
  <c r="G48" i="1"/>
  <c r="N48" i="1"/>
  <c r="AA48" i="1"/>
  <c r="AB48" i="1"/>
  <c r="E49" i="1"/>
  <c r="F49" i="1"/>
  <c r="G49" i="1"/>
  <c r="N49" i="1"/>
  <c r="AA49" i="1"/>
  <c r="AB49" i="1"/>
  <c r="E50" i="1"/>
  <c r="F50" i="1"/>
  <c r="G50" i="1"/>
  <c r="N50" i="1"/>
  <c r="AA50" i="1"/>
  <c r="AB50" i="1"/>
  <c r="E51" i="1"/>
  <c r="F51" i="1"/>
  <c r="G51" i="1"/>
  <c r="N51" i="1"/>
  <c r="AA51" i="1"/>
  <c r="AB51" i="1"/>
  <c r="E52" i="1"/>
  <c r="F52" i="1"/>
  <c r="G52" i="1"/>
  <c r="N52" i="1"/>
  <c r="AA52" i="1"/>
  <c r="AB52" i="1"/>
  <c r="E53" i="1"/>
  <c r="F53" i="1"/>
  <c r="G53" i="1"/>
  <c r="N53" i="1"/>
  <c r="AA53" i="1"/>
  <c r="AB53" i="1"/>
  <c r="E54" i="1"/>
  <c r="F54" i="1"/>
  <c r="G54" i="1"/>
  <c r="N54" i="1"/>
  <c r="AA54" i="1"/>
  <c r="AB54" i="1"/>
  <c r="E55" i="1"/>
  <c r="F55" i="1"/>
  <c r="G55" i="1"/>
  <c r="N55" i="1"/>
  <c r="AA55" i="1"/>
  <c r="AB55" i="1"/>
  <c r="E56" i="1"/>
  <c r="F56" i="1"/>
  <c r="G56" i="1"/>
  <c r="N56" i="1"/>
  <c r="AA56" i="1"/>
  <c r="AB56" i="1"/>
  <c r="E57" i="1"/>
  <c r="F57" i="1"/>
  <c r="G57" i="1"/>
  <c r="N57" i="1"/>
  <c r="AA57" i="1"/>
  <c r="AB57" i="1"/>
  <c r="E58" i="1"/>
  <c r="F58" i="1"/>
  <c r="G58" i="1"/>
  <c r="N58" i="1"/>
  <c r="AA58" i="1"/>
  <c r="AB58" i="1"/>
  <c r="E59" i="1"/>
  <c r="F59" i="1"/>
  <c r="G59" i="1"/>
  <c r="N59" i="1"/>
  <c r="AA59" i="1"/>
  <c r="AB59" i="1"/>
  <c r="E60" i="1"/>
  <c r="F60" i="1"/>
  <c r="G60" i="1"/>
  <c r="N60" i="1"/>
  <c r="AA60" i="1"/>
  <c r="AB60" i="1"/>
  <c r="E61" i="1"/>
  <c r="F61" i="1"/>
  <c r="G61" i="1"/>
  <c r="N61" i="1"/>
  <c r="AA61" i="1"/>
  <c r="AB61" i="1"/>
  <c r="E62" i="1"/>
  <c r="F62" i="1"/>
  <c r="G62" i="1"/>
  <c r="N62" i="1"/>
  <c r="AA62" i="1"/>
  <c r="AB62" i="1"/>
  <c r="E63" i="1"/>
  <c r="F63" i="1"/>
  <c r="G63" i="1"/>
  <c r="N63" i="1"/>
  <c r="AA63" i="1"/>
  <c r="AB63" i="1"/>
  <c r="E64" i="1"/>
  <c r="F64" i="1"/>
  <c r="G64" i="1"/>
  <c r="N64" i="1"/>
  <c r="AA64" i="1"/>
  <c r="AB64" i="1"/>
  <c r="E65" i="1"/>
  <c r="F65" i="1"/>
  <c r="G65" i="1"/>
  <c r="N65" i="1"/>
  <c r="AA65" i="1"/>
  <c r="AB65" i="1"/>
  <c r="E66" i="1"/>
  <c r="F66" i="1"/>
  <c r="G66" i="1"/>
  <c r="N66" i="1"/>
  <c r="AA66" i="1"/>
  <c r="AB66" i="1"/>
  <c r="E67" i="1"/>
  <c r="F67" i="1"/>
  <c r="G67" i="1"/>
  <c r="N67" i="1"/>
  <c r="AA67" i="1"/>
  <c r="AB67" i="1"/>
  <c r="E68" i="1"/>
  <c r="F68" i="1"/>
  <c r="G68" i="1"/>
  <c r="N68" i="1"/>
  <c r="AA68" i="1"/>
  <c r="AB68" i="1"/>
  <c r="E69" i="1"/>
  <c r="F69" i="1"/>
  <c r="G69" i="1"/>
  <c r="N69" i="1"/>
  <c r="AA69" i="1"/>
  <c r="AB69" i="1"/>
  <c r="E70" i="1"/>
  <c r="F70" i="1"/>
  <c r="G70" i="1"/>
  <c r="N70" i="1"/>
  <c r="AA70" i="1"/>
  <c r="AB70" i="1"/>
  <c r="E71" i="1"/>
  <c r="F71" i="1"/>
  <c r="G71" i="1"/>
  <c r="N71" i="1"/>
  <c r="AA71" i="1"/>
  <c r="AB71" i="1"/>
  <c r="E72" i="1"/>
  <c r="F72" i="1"/>
  <c r="G72" i="1"/>
  <c r="N72" i="1"/>
  <c r="AA72" i="1"/>
  <c r="AB72" i="1"/>
  <c r="E73" i="1"/>
  <c r="F73" i="1"/>
  <c r="G73" i="1"/>
  <c r="N73" i="1"/>
  <c r="AA73" i="1"/>
  <c r="AB73" i="1"/>
  <c r="E74" i="1"/>
  <c r="F74" i="1"/>
  <c r="G74" i="1"/>
  <c r="N74" i="1"/>
  <c r="AA74" i="1"/>
  <c r="AB74" i="1"/>
  <c r="E75" i="1"/>
  <c r="F75" i="1"/>
  <c r="G75" i="1"/>
  <c r="N75" i="1"/>
  <c r="AA75" i="1"/>
  <c r="AB75" i="1"/>
  <c r="E76" i="1"/>
  <c r="F76" i="1"/>
  <c r="G76" i="1"/>
  <c r="N76" i="1"/>
  <c r="AA76" i="1"/>
  <c r="AB76" i="1"/>
  <c r="E77" i="1"/>
  <c r="F77" i="1"/>
  <c r="G77" i="1"/>
  <c r="N77" i="1"/>
  <c r="AA77" i="1"/>
  <c r="AB77" i="1"/>
  <c r="E78" i="1"/>
  <c r="F78" i="1"/>
  <c r="G78" i="1"/>
  <c r="N78" i="1"/>
  <c r="AA78" i="1"/>
  <c r="AB78" i="1"/>
  <c r="E79" i="1"/>
  <c r="F79" i="1"/>
  <c r="G79" i="1"/>
  <c r="N79" i="1"/>
  <c r="AA79" i="1"/>
  <c r="AB79" i="1"/>
  <c r="E80" i="1"/>
  <c r="F80" i="1"/>
  <c r="G80" i="1"/>
  <c r="N80" i="1"/>
  <c r="AA80" i="1"/>
  <c r="AB80" i="1"/>
  <c r="E81" i="1"/>
  <c r="F81" i="1"/>
  <c r="G81" i="1"/>
  <c r="N81" i="1"/>
  <c r="AA81" i="1"/>
  <c r="AB81" i="1"/>
  <c r="E82" i="1"/>
  <c r="F82" i="1"/>
  <c r="G82" i="1"/>
  <c r="N82" i="1"/>
  <c r="AA82" i="1"/>
  <c r="AB82" i="1"/>
  <c r="E83" i="1"/>
  <c r="F83" i="1"/>
  <c r="G83" i="1"/>
  <c r="N83" i="1"/>
  <c r="AA83" i="1"/>
  <c r="AB83" i="1"/>
  <c r="E84" i="1"/>
  <c r="F84" i="1"/>
  <c r="G84" i="1"/>
  <c r="N84" i="1"/>
  <c r="AA84" i="1"/>
  <c r="AB84" i="1"/>
  <c r="E85" i="1"/>
  <c r="F85" i="1"/>
  <c r="G85" i="1"/>
  <c r="N85" i="1"/>
  <c r="AA85" i="1"/>
  <c r="AB85" i="1"/>
  <c r="E86" i="1"/>
  <c r="F86" i="1"/>
  <c r="G86" i="1"/>
  <c r="N86" i="1"/>
  <c r="AA86" i="1"/>
  <c r="AB86" i="1"/>
  <c r="E87" i="1"/>
  <c r="F87" i="1"/>
  <c r="G87" i="1"/>
  <c r="N87" i="1"/>
  <c r="AA87" i="1"/>
  <c r="AB87" i="1"/>
  <c r="E88" i="1"/>
  <c r="F88" i="1"/>
  <c r="G88" i="1"/>
  <c r="N88" i="1"/>
  <c r="AA88" i="1"/>
  <c r="AB88" i="1"/>
  <c r="E89" i="1"/>
  <c r="F89" i="1"/>
  <c r="G89" i="1"/>
  <c r="N89" i="1"/>
  <c r="AA89" i="1"/>
  <c r="AB89" i="1"/>
  <c r="E90" i="1"/>
  <c r="F90" i="1"/>
  <c r="G90" i="1"/>
  <c r="N90" i="1"/>
  <c r="AA90" i="1"/>
  <c r="AB90" i="1"/>
  <c r="E91" i="1"/>
  <c r="F91" i="1"/>
  <c r="G91" i="1"/>
  <c r="N91" i="1"/>
  <c r="AA91" i="1"/>
  <c r="AB91" i="1"/>
  <c r="E92" i="1"/>
  <c r="F92" i="1"/>
  <c r="G92" i="1"/>
  <c r="N92" i="1"/>
  <c r="AA92" i="1"/>
  <c r="AB92" i="1"/>
  <c r="E93" i="1"/>
  <c r="F93" i="1"/>
  <c r="G93" i="1"/>
  <c r="N93" i="1"/>
  <c r="AA93" i="1"/>
  <c r="AB93" i="1"/>
  <c r="E94" i="1"/>
  <c r="F94" i="1"/>
  <c r="G94" i="1"/>
  <c r="N94" i="1"/>
  <c r="AA94" i="1"/>
  <c r="AB94" i="1"/>
  <c r="E95" i="1"/>
  <c r="F95" i="1"/>
  <c r="G95" i="1"/>
  <c r="N95" i="1"/>
  <c r="AA95" i="1"/>
  <c r="AB95" i="1"/>
  <c r="E96" i="1"/>
  <c r="F96" i="1"/>
  <c r="G96" i="1"/>
  <c r="N96" i="1"/>
  <c r="AA96" i="1"/>
  <c r="AB96" i="1"/>
  <c r="E97" i="1"/>
  <c r="F97" i="1"/>
  <c r="G97" i="1"/>
  <c r="N97" i="1"/>
  <c r="AA97" i="1"/>
  <c r="AB97" i="1"/>
  <c r="E98" i="1"/>
  <c r="F98" i="1"/>
  <c r="G98" i="1"/>
  <c r="N98" i="1"/>
  <c r="AA98" i="1"/>
  <c r="AB98" i="1"/>
  <c r="E99" i="1"/>
  <c r="F99" i="1"/>
  <c r="G99" i="1"/>
  <c r="N99" i="1"/>
  <c r="AA99" i="1"/>
  <c r="AB99" i="1"/>
  <c r="E100" i="1"/>
  <c r="F100" i="1"/>
  <c r="G100" i="1"/>
  <c r="N100" i="1"/>
  <c r="AA100" i="1"/>
  <c r="AB100" i="1"/>
  <c r="E101" i="1"/>
  <c r="F101" i="1"/>
  <c r="G101" i="1"/>
  <c r="N101" i="1"/>
  <c r="AA101" i="1"/>
  <c r="AB101" i="1"/>
  <c r="E102" i="1"/>
  <c r="F102" i="1"/>
  <c r="G102" i="1"/>
  <c r="N102" i="1"/>
  <c r="AA102" i="1"/>
  <c r="AB102" i="1"/>
  <c r="E103" i="1"/>
  <c r="F103" i="1"/>
  <c r="G103" i="1"/>
  <c r="N103" i="1"/>
  <c r="AA103" i="1"/>
  <c r="AB103" i="1"/>
  <c r="E104" i="1"/>
  <c r="F104" i="1"/>
  <c r="G104" i="1"/>
  <c r="N104" i="1"/>
  <c r="AA104" i="1"/>
  <c r="AB104" i="1"/>
  <c r="E105" i="1"/>
  <c r="F105" i="1"/>
  <c r="G105" i="1"/>
  <c r="N105" i="1"/>
  <c r="AA105" i="1"/>
  <c r="AB105" i="1"/>
  <c r="E106" i="1"/>
  <c r="F106" i="1"/>
  <c r="G106" i="1"/>
  <c r="N106" i="1"/>
  <c r="AA106" i="1"/>
  <c r="AB106" i="1"/>
  <c r="E107" i="1"/>
  <c r="F107" i="1"/>
  <c r="G107" i="1"/>
  <c r="N107" i="1"/>
  <c r="AA107" i="1"/>
  <c r="AB107" i="1"/>
  <c r="E108" i="1"/>
  <c r="F108" i="1"/>
  <c r="G108" i="1"/>
  <c r="N108" i="1"/>
  <c r="AA108" i="1"/>
  <c r="AB108" i="1"/>
  <c r="E109" i="1"/>
  <c r="F109" i="1"/>
  <c r="G109" i="1"/>
  <c r="AA109" i="1"/>
  <c r="AB109" i="1"/>
  <c r="E110" i="1"/>
  <c r="F110" i="1"/>
  <c r="G110" i="1"/>
  <c r="AA110" i="1"/>
  <c r="AB110" i="1"/>
  <c r="AB3" i="1" l="1"/>
  <c r="N3" i="1"/>
  <c r="G3" i="1"/>
  <c r="F3" i="1"/>
  <c r="AA3" i="1"/>
  <c r="E3" i="1"/>
  <c r="D3" i="1"/>
  <c r="C3" i="1"/>
  <c r="C4" i="1" l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N110" i="1" l="1"/>
  <c r="N10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4536F38-FDAA-49E2-B17B-FD652BC02BC9}" name="budsjendr-1-0-2005-20050927" type="6" refreshedVersion="0" deleted="1" background="1" saveData="1">
    <textPr sourceFile="C:\001 budsjettendringer\budsjendr-1-0-2005-20050927.sdv" decimal="," thousands=" " semicolon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<sst xmlns="http://schemas.openxmlformats.org/spreadsheetml/2006/main" count="869" uniqueCount="257">
  <si>
    <t xml:space="preserve">BUDSJETTJUSTERINGER   </t>
  </si>
  <si>
    <t>OMRÅDE:</t>
  </si>
  <si>
    <t>Sandnes kommune</t>
  </si>
  <si>
    <t>Fondsføringer</t>
  </si>
  <si>
    <t>ØKONOMIREGLEMENT:</t>
  </si>
  <si>
    <t>RES.ENH.:</t>
  </si>
  <si>
    <t xml:space="preserve">BJ 2.perioderapport </t>
  </si>
  <si>
    <t>Eksisterende prosjekt</t>
  </si>
  <si>
    <t>FORDELINGSNØKLER:</t>
  </si>
  <si>
    <t>FILNAVN</t>
  </si>
  <si>
    <t xml:space="preserve">Nye prosjekt </t>
  </si>
  <si>
    <t>Kontroll mal</t>
  </si>
  <si>
    <t>DATO :</t>
  </si>
  <si>
    <t>Kontroll skjema</t>
  </si>
  <si>
    <t>Av tabellen nedenfor fremgår resultatenhetens (event. tjenesteområdets) søknader om budsjettjusteringer som går i null innenfor resultatenhetens (tjenesteområdets) budsjettramme.</t>
  </si>
  <si>
    <t>Sjekk at budsjettjusteringen går i 0. Alle budsjettjusteringer skal nummereres og forklares med stikkord.</t>
  </si>
  <si>
    <t>NB ! Ved budsjettjusteringer i investeringsbudsjettet må disse føres på et eget skjema - kun for investeringsbudsjettet.</t>
  </si>
  <si>
    <t>Endring</t>
  </si>
  <si>
    <t>TEKSTFORKLARING TIL</t>
  </si>
  <si>
    <t>Nr.</t>
  </si>
  <si>
    <t>Art</t>
  </si>
  <si>
    <t>ANSVAR</t>
  </si>
  <si>
    <t>TJENESTE</t>
  </si>
  <si>
    <t>PROSJEKT</t>
  </si>
  <si>
    <t xml:space="preserve">  +/-</t>
  </si>
  <si>
    <t>Fordelings-</t>
  </si>
  <si>
    <t>Ref. til § i</t>
  </si>
  <si>
    <t>BUDSJETTJUSTERINGEN</t>
  </si>
  <si>
    <t>NR.</t>
  </si>
  <si>
    <t>nøkkel</t>
  </si>
  <si>
    <t>øk.reg.</t>
  </si>
  <si>
    <t>§3.5.1</t>
  </si>
  <si>
    <t>Nettverk- kommune felles</t>
  </si>
  <si>
    <t>Et mer fleksibelt dokumenthåndteringssystem</t>
  </si>
  <si>
    <t>Opparbeidelse ekstern infrastruktur Skeiane/rådhuset, rekkefølgekrav</t>
  </si>
  <si>
    <t>Digital satsing - Trådløs infrastruktur</t>
  </si>
  <si>
    <t>Kulturbygg rehabilitering, rullerende bevilgning</t>
  </si>
  <si>
    <t>Langgata 76 - utskift. tak, utvendig rehab</t>
  </si>
  <si>
    <t>Kulturhuset foaje oppgradering</t>
  </si>
  <si>
    <t>Boliger for vanskeligstilte, småhus</t>
  </si>
  <si>
    <t>Luragata 31</t>
  </si>
  <si>
    <t>Ombygging Skeianegt. 14</t>
  </si>
  <si>
    <t>Omsorgsboliger adferdsutfordringer</t>
  </si>
  <si>
    <t>Ombygging første etasje Åse boas</t>
  </si>
  <si>
    <t>Adgangskontroll medisinrom boas</t>
  </si>
  <si>
    <t>Oppgrad. trådløst nett boas</t>
  </si>
  <si>
    <t>Kleivane skole og idrettshall</t>
  </si>
  <si>
    <t>Skoler varslingsanlegg, budsjett</t>
  </si>
  <si>
    <t>Langgata 72 helsestasjon</t>
  </si>
  <si>
    <t>Langgata bhg fjernvarmetilknytning</t>
  </si>
  <si>
    <t>Branntekniske tilak kulturbygg</t>
  </si>
  <si>
    <t>Lyse fjernvarme tilkobling kommunale bygg</t>
  </si>
  <si>
    <t>Austrått svømmehall</t>
  </si>
  <si>
    <t>Sandnes rådhus</t>
  </si>
  <si>
    <t>Salg kommunale eiendommer</t>
  </si>
  <si>
    <t>Offentlige arealer (alle formål)</t>
  </si>
  <si>
    <t>Etablere kulvert som erstatning for Kyrkjeveien bru</t>
  </si>
  <si>
    <t>Figvedveien bru rehabilitering</t>
  </si>
  <si>
    <t>Monitorering av bruk av idrettshallene</t>
  </si>
  <si>
    <t>VA-ledninger Ims-Bersagel</t>
  </si>
  <si>
    <t>Optimalisering av vannforsyning Hommersåk</t>
  </si>
  <si>
    <t>Omlegging avløpsnett sentrum, Ålgårdskloakken</t>
  </si>
  <si>
    <t>Oppgrad. kommunalt nett utløst av eksterne utbyggere</t>
  </si>
  <si>
    <t>Oppgradering og driftsoptimalisering tekniske installasjoner</t>
  </si>
  <si>
    <t>Tiltak for å redusere fremmedvann på spillvannsnettet</t>
  </si>
  <si>
    <t>Kommunal returpunkt</t>
  </si>
  <si>
    <t>Kinokino 3 etg. Filmkraft</t>
  </si>
  <si>
    <t>Redusert låneopptak</t>
  </si>
  <si>
    <t>Økt overføring fra drift til investering</t>
  </si>
  <si>
    <t>SUM BUDSJETTJUSTERINGER</t>
  </si>
  <si>
    <t>Momskompensasjon</t>
  </si>
  <si>
    <t>Selskap</t>
  </si>
  <si>
    <t>Region</t>
  </si>
  <si>
    <t>År</t>
  </si>
  <si>
    <t>Ansvar</t>
  </si>
  <si>
    <t>Tjeneste</t>
  </si>
  <si>
    <t>Prosjekt</t>
  </si>
  <si>
    <t>Aktivitet</t>
  </si>
  <si>
    <t>Kb06</t>
  </si>
  <si>
    <t>Kb07</t>
  </si>
  <si>
    <t>Kb08</t>
  </si>
  <si>
    <t>Kb09</t>
  </si>
  <si>
    <t>Kb10</t>
  </si>
  <si>
    <t>Årsbudsj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</si>
  <si>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</si>
  <si>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</si>
  <si>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</si>
  <si>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</si>
  <si>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</si>
  <si>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</si>
  <si>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</si>
  <si>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</si>
  <si>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</si>
  <si>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</si>
  <si>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</si>
  <si>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</si>
  <si>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Tekst</t>
  </si>
  <si>
    <t>Fordel.kode</t>
  </si>
  <si>
    <t>Nytt utstyr for elektronisk løsning for politiske dokumenter</t>
  </si>
  <si>
    <t>MASKINPARK, BILER</t>
  </si>
  <si>
    <t>GATELYS BUDSJETT</t>
  </si>
  <si>
    <t>Trafikksikkerhet eksisterende veinett, strakstiltak budsjett</t>
  </si>
  <si>
    <t>Trafikksikring, aksjon skolevei, kommunal finansieringsandel</t>
  </si>
  <si>
    <t>Vei- Sikring kommunale broer, budsjett</t>
  </si>
  <si>
    <t>Trafikksikring, samarbeidsprosjekt</t>
  </si>
  <si>
    <t>Hjem,jobb,hjem - elbysykkel oppstart fase 2</t>
  </si>
  <si>
    <t>Fortau Figgenveien</t>
  </si>
  <si>
    <t>Sandnes idrettspark - rehab flomlys</t>
  </si>
  <si>
    <t>IDRETTSPLASSER &amp; LØKKER, BUDSJETT</t>
  </si>
  <si>
    <t>PARKER OG GRØNTANLEGG BUDSJETT</t>
  </si>
  <si>
    <t>FRILUFTSOMRÅDER GENERELT BUDSJETT</t>
  </si>
  <si>
    <t>Innløsning av areal som omreguleres til grøntstruktur i Sandvedparken</t>
  </si>
  <si>
    <t>VEDLIKEHOLD AV GRAVLUNDER GEN. BUDSJETT</t>
  </si>
  <si>
    <t>Utvidelse av Høyland kirkegård</t>
  </si>
  <si>
    <t>Opparbeidelse av urnelund på Høyland gravlund</t>
  </si>
  <si>
    <t>Utvidelse og opparbeidelse av doble gravsteder, Soma gravlund</t>
  </si>
  <si>
    <t>Sanering Skeianeområdet, Skogsbakken, Kiprå med flere</t>
  </si>
  <si>
    <t>VA-anlegg Ruten</t>
  </si>
  <si>
    <t>Oppfølging avløpsstrategi spredt bebyggelse</t>
  </si>
  <si>
    <t>Utvidelse Sandved skole B28</t>
  </si>
  <si>
    <t>Boliger for vanskeligstilte, tun</t>
  </si>
  <si>
    <t>Oppgraderinger av kommunale bygg</t>
  </si>
  <si>
    <t>Boligsosial handlingsplan, nye boliger</t>
  </si>
  <si>
    <t>Malmheim skole utvidelse B7-skole</t>
  </si>
  <si>
    <t>Hoveveien med tilgrensende nedslagsfelt VA-ledninger</t>
  </si>
  <si>
    <t>Etablering av parkdrag langs Storåna i Sandvedparken</t>
  </si>
  <si>
    <t>Soma gravlund opparbeidelse gravsteder</t>
  </si>
  <si>
    <t>Boligsosial handlingsplan, kjøp boliger</t>
  </si>
  <si>
    <t>Olav Vs plass oppgrad ledningsnett ifm bussveiutbygg</t>
  </si>
  <si>
    <t>Sandnes kulturhus lysrigg</t>
  </si>
  <si>
    <t>Barnehager rehabilitering</t>
  </si>
  <si>
    <t>Kjøp av tomter barnehageforemål</t>
  </si>
  <si>
    <t>Branntekniske tiltak helsebygg</t>
  </si>
  <si>
    <t>Universell utforming</t>
  </si>
  <si>
    <t>Omsorgsbygg rehabilitering</t>
  </si>
  <si>
    <t>Skoler utendørsanlegg</t>
  </si>
  <si>
    <t>Garderobeanlegg Vagleleiren</t>
  </si>
  <si>
    <t>Rehabilitering skoler, budsjett</t>
  </si>
  <si>
    <t>Kommunale boliger rehabilitering, fra 2022</t>
  </si>
  <si>
    <t>Teknisk utstyr avløpsnett; pumping, slamsuging osv</t>
  </si>
  <si>
    <t>Skifte av kunstgress, budsjett</t>
  </si>
  <si>
    <t>Barnehager utendørsanlegg</t>
  </si>
  <si>
    <t>Adgangskontroll anlegg, utfasing eldre låsesystem, overg. til skallsikring</t>
  </si>
  <si>
    <t>Sentrum parkeringsanlegg A8</t>
  </si>
  <si>
    <t>Utskiftning av digitale enheter i Sandnesskolen</t>
  </si>
  <si>
    <t>Bratteli kai gjenoppbygging</t>
  </si>
  <si>
    <t>EFF-boliger Olsokveien</t>
  </si>
  <si>
    <t>EFF-boliger Skeianegata</t>
  </si>
  <si>
    <t>Radontiltak bygg med for høye Bq verdier</t>
  </si>
  <si>
    <t>Kinokino sal 1 oppgradering</t>
  </si>
  <si>
    <t>Rundkjøring Jærveien/Torger Carlsensgt - forprosjekt</t>
  </si>
  <si>
    <t>Inn-Digi - Prosessoptimalisering og kontinuerlig forbedring</t>
  </si>
  <si>
    <t>Rehab boliger m fellesarealer, funksjonsnedsatte</t>
  </si>
  <si>
    <t>Regulering</t>
  </si>
  <si>
    <t>Digital. og org. brann og FDV-dokumentasjon formålsbygg</t>
  </si>
  <si>
    <t>Klimatilpassning</t>
  </si>
  <si>
    <t>Ras Sandvedparken, akutt tiltak, budsjett</t>
  </si>
  <si>
    <t>PIV - Tiltakspakke 2020, budsjett</t>
  </si>
  <si>
    <t>Opparb.Gamlaverket leke- og aktivitetsområde, busjett</t>
  </si>
  <si>
    <t>FORNYING/UTSK. RENOVASJONSBEH.</t>
  </si>
  <si>
    <t>Gatelys, nyanlegg og utskiftning</t>
  </si>
  <si>
    <t>ITV-anlegg kameraovervåking</t>
  </si>
  <si>
    <t>MASSEMOTTAK VARATUN(FØR 68212)</t>
  </si>
  <si>
    <t>Grunnerverv for sikring til friluftsformål i Sandnesmarka, budsjett</t>
  </si>
  <si>
    <t>EGENKAPINNSK SKP</t>
  </si>
  <si>
    <t>Oppgrad. bygningsmasse gravplass</t>
  </si>
  <si>
    <t>Merking p-plasser skoler og barnehager</t>
  </si>
  <si>
    <t>Åsveien planlegging påbygg/ombygging</t>
  </si>
  <si>
    <t>Nye barnehageplasser i sentrum</t>
  </si>
  <si>
    <t>Haakon 7. gate oppabeidelse</t>
  </si>
  <si>
    <t>ENØK-tiltak tekniske installasjoner</t>
  </si>
  <si>
    <t>Luravika badeområde etablere permanent løsning</t>
  </si>
  <si>
    <t>Idrettsbygg rehabilitering</t>
  </si>
  <si>
    <t>EGENKAPINNSKUDD KLP</t>
  </si>
  <si>
    <t>Nytt oppvekst administrativt system</t>
  </si>
  <si>
    <t>Jonashagen nytt boas</t>
  </si>
  <si>
    <t>GEN. TILTAK IHT HOVEDPLAN VANN</t>
  </si>
  <si>
    <t>Utrede ishall</t>
  </si>
  <si>
    <t>Programvare og programmering fagservere kommunens formålsbygg</t>
  </si>
  <si>
    <t>Åseheimen borettslag oppgradering</t>
  </si>
  <si>
    <t>Rundeskogen boas (26003)</t>
  </si>
  <si>
    <t>Ombygging/utvidelse Sviland skule</t>
  </si>
  <si>
    <t>Trones, utredning avlastningsskole</t>
  </si>
  <si>
    <t>Innemiljø øvrige kommunale bygg, oppgradering</t>
  </si>
  <si>
    <t>Bolig for personer med funksjonsnedsettelser, 2 botiltak</t>
  </si>
  <si>
    <t>Ballbinger utskifting av kunstgress på uteanlegg formålsbygg</t>
  </si>
  <si>
    <t>Hanafjellet fjellsikring</t>
  </si>
  <si>
    <t>Planlegg./prosjektering Åpning Storåna inkl.Elveparken, budsjett</t>
  </si>
  <si>
    <t>Sykkelstativ idrettsområder</t>
  </si>
  <si>
    <t>Torkel Haabeths gate utbedr. kryss og p-plass</t>
  </si>
  <si>
    <t>Syrinveien 2 A (25002)</t>
  </si>
  <si>
    <t>Parkeringsautomater</t>
  </si>
  <si>
    <t>Ras Sandvedparken, akutt tiltak</t>
  </si>
  <si>
    <t>Brannsikringstiltak kommunale boliger</t>
  </si>
  <si>
    <t>Sykkeltellere</t>
  </si>
  <si>
    <t>Opparb.Gamleverket leke- og aktivitetsområde</t>
  </si>
  <si>
    <t>Riska svømmehall transportheis</t>
  </si>
  <si>
    <t>Oppgradering vei 2022</t>
  </si>
  <si>
    <t>Oppgradering vei, budsjett</t>
  </si>
  <si>
    <t>SPERRET - RK 72565 MAN TGS 26.440</t>
  </si>
  <si>
    <t>Folkehelse - tilrettelegging for økt sykkelbruk, fremtidens byer - budsjett</t>
  </si>
  <si>
    <t>Bystrand Luravika, planarbeid/prosjektering, budsjett</t>
  </si>
  <si>
    <t>Varatun psykriatiske ny heis</t>
  </si>
  <si>
    <t>Fjogstad istandsetting statl. sikring</t>
  </si>
  <si>
    <t>Statl. sikring av eiendommer Fjogstad, til landbruk- og friluftsformål, budsjett</t>
  </si>
  <si>
    <t>SPERRET - ORG-IT - Datasikkerhet investering</t>
  </si>
  <si>
    <t>Austrått svømmehall badeleker</t>
  </si>
  <si>
    <t>Austrått svømmehall badeleker, budsjett</t>
  </si>
  <si>
    <t>Tilpasse idrettshaller til kortbanehåndball</t>
  </si>
  <si>
    <t>Tilpasse idrettshaller til kortbanehåndball, budsjett</t>
  </si>
  <si>
    <t>Husquarna P525D</t>
  </si>
  <si>
    <t>Vei- Sikring kommunale broer</t>
  </si>
  <si>
    <t>Oppgradering av kommunale lekeplasser</t>
  </si>
  <si>
    <t>LEKEPLASSER GENERELT BUDSJETT</t>
  </si>
  <si>
    <t>ENØK utfasing av oljekjel</t>
  </si>
  <si>
    <t>Parkdrag nedre del Storåna (P7+P8) skisseprosjekt</t>
  </si>
  <si>
    <t>Usken kai erosjonssikring</t>
  </si>
  <si>
    <t>Hommersåk brygge utbedring</t>
  </si>
  <si>
    <t>RL 42430 Peugeot Partner - investering</t>
  </si>
  <si>
    <t>Innovasjon digital betjening haller utvikling</t>
  </si>
  <si>
    <t>SPERRET - RK 35990 Mercedes-Benz 1022/36 AT - solgt</t>
  </si>
  <si>
    <t>Krattrydding</t>
  </si>
  <si>
    <t>Nye sykehjemsplasser Rovik</t>
  </si>
  <si>
    <t>Indre Vågen gjerde vollyballbane</t>
  </si>
  <si>
    <t>Trafikksikkerhetspris 2022</t>
  </si>
  <si>
    <t>Lutsiveien 181 botiltak, gapahauk</t>
  </si>
  <si>
    <t>Gatelys Lineveien</t>
  </si>
  <si>
    <t>Alsvik - drenering og rehab uteområder</t>
  </si>
  <si>
    <t>SPERRET - Alsvik P-plass utvidelse</t>
  </si>
  <si>
    <t>Etablere kulvert som erstatning for Kyrkjeveien bru, budsjett</t>
  </si>
  <si>
    <t>Strakstiltak</t>
  </si>
  <si>
    <t>SPERRET - Varatun parsellhager</t>
  </si>
  <si>
    <t>Soma gravlund drensetiltak fase 3</t>
  </si>
  <si>
    <t>Branntekniske tiltak skoler</t>
  </si>
  <si>
    <t>Giskehallen nødvendige oppgraderinger</t>
  </si>
  <si>
    <t>SPERRET - Kjempespringfrø - friluftsmidler</t>
  </si>
  <si>
    <t>HJEMMEKOMPOSTERING</t>
  </si>
  <si>
    <t>Off. toalett Bråstein turområde/badeplass</t>
  </si>
  <si>
    <t xml:space="preserve">Samlepost til rekalkulering av pågående prioriterte prosjekter. Prosjektnummer opprettes etter vedtak </t>
  </si>
  <si>
    <t xml:space="preserve">Lundadalen rassikring. Prosjektnummer opprettes etter vedtak </t>
  </si>
  <si>
    <t xml:space="preserve">Sandnes sparebank arena. Prosjektnummer opprettes etter vedtak </t>
  </si>
  <si>
    <t>art</t>
  </si>
  <si>
    <t>tjeneste</t>
  </si>
  <si>
    <t>ansvar</t>
  </si>
  <si>
    <t>Bundet investeringsfond, fondsnummer 25505017</t>
  </si>
  <si>
    <t>Bundet investeringsfond, fondsnummer 25506001</t>
  </si>
  <si>
    <t>Bundet investeringsfond, fondsnummer 25506003</t>
  </si>
  <si>
    <t>Bundet investeringsfond, fondsnummer 25507004</t>
  </si>
  <si>
    <t>Ubundet investeringsfond, fondsnummer 25300001</t>
  </si>
  <si>
    <t>Ubundet investeringsfond, fondsnummer 25300010</t>
  </si>
  <si>
    <t>Ubundet investeringsfond, fondsnummer 25300011</t>
  </si>
  <si>
    <t>Bruk av bundet investeringsfond, fondsnummer 25506001</t>
  </si>
  <si>
    <t>Bruk av bundet investeringsfond, fondsnummer 25506003</t>
  </si>
  <si>
    <t>Bruk av bundet investeringsfond, fondsnummer 25507004</t>
  </si>
  <si>
    <t>Bruk av ubundet investeringsfond, fondsnummer 25300001</t>
  </si>
  <si>
    <t>Bruk av ubundet investeringsfond, fondsnummer 25300010</t>
  </si>
  <si>
    <t>Bruk av ubundet investeringsfond, fondsnummer 25300011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</si>
</sst>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d/m/yyyy"/>
    <numFmt numFmtId="167" formatCode="_ * #,##0_ ;_ * \-#,##0_ ;_ * &quot;-&quot;??_ ;_ @_ "/>
    <numFmt numFmtId="168" formatCode="_(* #,##0_);_(* \(#,##0\);_(* &quot;-&quot;??_);_(@_)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Humanst521 BT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color indexed="48"/>
      <name val="Times New Roman"/>
      <family val="1"/>
    </font>
    <font>
      <b/>
      <i/>
      <sz val="9"/>
      <color indexed="48"/>
      <name val="Times New Roman"/>
      <family val="1"/>
    </font>
    <font>
      <b/>
      <i/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0" fillId="3" borderId="0">
      <alignment horizontal="right"/>
    </xf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/>
    <xf numFmtId="0" fontId="11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9" fillId="0" borderId="0"/>
    <xf numFmtId="0" fontId="2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2" fillId="0" borderId="0"/>
    <xf numFmtId="164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10" fillId="0" borderId="3" xfId="0" applyFont="1" applyBorder="1"/>
    <xf numFmtId="0" fontId="10" fillId="0" borderId="6" xfId="0" applyFont="1" applyBorder="1"/>
    <xf numFmtId="0" fontId="10" fillId="0" borderId="8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2" xfId="0" applyFont="1" applyBorder="1"/>
    <xf numFmtId="0" fontId="0" fillId="0" borderId="13" xfId="0" applyBorder="1"/>
    <xf numFmtId="0" fontId="0" fillId="0" borderId="14" xfId="0" applyBorder="1"/>
    <xf numFmtId="0" fontId="5" fillId="0" borderId="15" xfId="1" applyFont="1" applyBorder="1" applyAlignment="1" applyProtection="1">
      <alignment shrinkToFit="1"/>
    </xf>
    <xf numFmtId="0" fontId="8" fillId="0" borderId="16" xfId="1" applyFont="1" applyBorder="1" applyAlignment="1" applyProtection="1">
      <alignment shrinkToFit="1"/>
    </xf>
    <xf numFmtId="0" fontId="12" fillId="0" borderId="17" xfId="0" applyFont="1" applyBorder="1"/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4" fillId="0" borderId="0" xfId="0" applyFont="1"/>
    <xf numFmtId="167" fontId="13" fillId="0" borderId="22" xfId="0" applyNumberFormat="1" applyFont="1" applyBorder="1"/>
    <xf numFmtId="0" fontId="14" fillId="0" borderId="23" xfId="1" applyFont="1" applyBorder="1" applyAlignment="1" applyProtection="1">
      <alignment shrinkToFit="1"/>
    </xf>
    <xf numFmtId="0" fontId="16" fillId="0" borderId="24" xfId="0" applyFont="1" applyBorder="1"/>
    <xf numFmtId="0" fontId="15" fillId="0" borderId="22" xfId="0" applyFont="1" applyBorder="1"/>
    <xf numFmtId="0" fontId="0" fillId="0" borderId="12" xfId="0" applyBorder="1"/>
    <xf numFmtId="0" fontId="0" fillId="2" borderId="25" xfId="0" applyFill="1" applyBorder="1"/>
    <xf numFmtId="0" fontId="4" fillId="0" borderId="12" xfId="0" applyFont="1" applyBorder="1"/>
    <xf numFmtId="168" fontId="0" fillId="0" borderId="0" xfId="3" applyNumberFormat="1" applyFont="1"/>
    <xf numFmtId="168" fontId="3" fillId="0" borderId="0" xfId="3" applyNumberFormat="1" applyFont="1"/>
    <xf numFmtId="168" fontId="0" fillId="0" borderId="12" xfId="3" applyNumberFormat="1" applyFont="1" applyBorder="1"/>
    <xf numFmtId="168" fontId="0" fillId="0" borderId="0" xfId="0" applyNumberFormat="1"/>
    <xf numFmtId="0" fontId="2" fillId="0" borderId="12" xfId="0" applyFont="1" applyBorder="1"/>
    <xf numFmtId="0" fontId="0" fillId="4" borderId="12" xfId="0" applyFill="1" applyBorder="1"/>
    <xf numFmtId="0" fontId="0" fillId="4" borderId="12" xfId="0" applyFill="1" applyBorder="1" applyAlignment="1">
      <alignment horizontal="center"/>
    </xf>
    <xf numFmtId="0" fontId="2" fillId="4" borderId="12" xfId="0" applyFont="1" applyFill="1" applyBorder="1"/>
    <xf numFmtId="168" fontId="2" fillId="4" borderId="12" xfId="3" applyNumberFormat="1" applyFont="1" applyFill="1" applyBorder="1"/>
    <xf numFmtId="167" fontId="0" fillId="4" borderId="12" xfId="0" applyNumberFormat="1" applyFill="1" applyBorder="1"/>
    <xf numFmtId="0" fontId="0" fillId="5" borderId="12" xfId="0" applyFill="1" applyBorder="1"/>
    <xf numFmtId="0" fontId="0" fillId="5" borderId="12" xfId="0" applyFill="1" applyBorder="1" applyAlignment="1">
      <alignment horizontal="center"/>
    </xf>
    <xf numFmtId="0" fontId="2" fillId="5" borderId="12" xfId="0" applyFont="1" applyFill="1" applyBorder="1"/>
    <xf numFmtId="168" fontId="2" fillId="5" borderId="12" xfId="3" applyNumberFormat="1" applyFont="1" applyFill="1" applyBorder="1"/>
    <xf numFmtId="167" fontId="0" fillId="5" borderId="12" xfId="0" applyNumberFormat="1" applyFill="1" applyBorder="1"/>
    <xf numFmtId="0" fontId="0" fillId="5" borderId="12" xfId="0" applyFill="1" applyBorder="1" applyAlignment="1">
      <alignment horizontal="right"/>
    </xf>
    <xf numFmtId="168" fontId="0" fillId="0" borderId="0" xfId="3" applyNumberFormat="1" applyFont="1" applyFill="1"/>
    <xf numFmtId="0" fontId="12" fillId="0" borderId="31" xfId="0" applyFont="1" applyBorder="1"/>
    <xf numFmtId="0" fontId="12" fillId="0" borderId="34" xfId="0" applyFont="1" applyBorder="1"/>
    <xf numFmtId="0" fontId="12" fillId="0" borderId="18" xfId="0" applyFont="1" applyBorder="1"/>
    <xf numFmtId="0" fontId="12" fillId="0" borderId="28" xfId="0" applyFont="1" applyBorder="1"/>
    <xf numFmtId="0" fontId="10" fillId="0" borderId="4" xfId="0" applyFont="1" applyBorder="1"/>
    <xf numFmtId="0" fontId="10" fillId="0" borderId="0" xfId="0" applyFont="1"/>
    <xf numFmtId="0" fontId="10" fillId="0" borderId="9" xfId="0" applyFont="1" applyBorder="1"/>
    <xf numFmtId="0" fontId="0" fillId="4" borderId="33" xfId="0" applyFill="1" applyBorder="1"/>
    <xf numFmtId="0" fontId="2" fillId="4" borderId="33" xfId="0" applyFont="1" applyFill="1" applyBorder="1"/>
    <xf numFmtId="168" fontId="2" fillId="4" borderId="33" xfId="3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168" fontId="2" fillId="0" borderId="4" xfId="3" applyNumberFormat="1" applyFont="1" applyBorder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168" fontId="2" fillId="0" borderId="0" xfId="3" applyNumberFormat="1" applyFont="1" applyBorder="1"/>
    <xf numFmtId="0" fontId="2" fillId="0" borderId="7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168" fontId="2" fillId="0" borderId="9" xfId="3" applyNumberFormat="1" applyFont="1" applyBorder="1"/>
    <xf numFmtId="0" fontId="2" fillId="0" borderId="10" xfId="0" applyFont="1" applyBorder="1"/>
    <xf numFmtId="168" fontId="2" fillId="0" borderId="0" xfId="3" applyNumberFormat="1" applyFont="1"/>
    <xf numFmtId="0" fontId="4" fillId="2" borderId="1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168" fontId="4" fillId="2" borderId="20" xfId="3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8" fontId="4" fillId="2" borderId="12" xfId="3" quotePrefix="1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168" fontId="4" fillId="2" borderId="25" xfId="3" applyNumberFormat="1" applyFont="1" applyFill="1" applyBorder="1" applyAlignment="1">
      <alignment horizontal="center"/>
    </xf>
    <xf numFmtId="0" fontId="4" fillId="2" borderId="26" xfId="0" applyFont="1" applyFill="1" applyBorder="1"/>
    <xf numFmtId="0" fontId="0" fillId="7" borderId="33" xfId="0" applyFill="1" applyBorder="1"/>
    <xf numFmtId="0" fontId="0" fillId="7" borderId="12" xfId="0" applyFill="1" applyBorder="1"/>
    <xf numFmtId="0" fontId="2" fillId="7" borderId="33" xfId="0" applyFont="1" applyFill="1" applyBorder="1"/>
    <xf numFmtId="168" fontId="2" fillId="7" borderId="33" xfId="3" applyNumberFormat="1" applyFont="1" applyFill="1" applyBorder="1"/>
    <xf numFmtId="167" fontId="0" fillId="7" borderId="12" xfId="0" applyNumberFormat="1" applyFill="1" applyBorder="1"/>
    <xf numFmtId="0" fontId="2" fillId="7" borderId="12" xfId="0" applyFont="1" applyFill="1" applyBorder="1"/>
    <xf numFmtId="0" fontId="7" fillId="0" borderId="33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2" fillId="7" borderId="33" xfId="0" applyFont="1" applyFill="1" applyBorder="1" applyAlignment="1">
      <alignment wrapText="1"/>
    </xf>
    <xf numFmtId="0" fontId="25" fillId="0" borderId="0" xfId="44"/>
    <xf numFmtId="0" fontId="0" fillId="8" borderId="33" xfId="0" applyFill="1" applyBorder="1"/>
    <xf numFmtId="0" fontId="2" fillId="4" borderId="12" xfId="0" applyFont="1" applyFill="1" applyBorder="1" applyAlignment="1">
      <alignment horizontal="center"/>
    </xf>
    <xf numFmtId="166" fontId="9" fillId="0" borderId="27" xfId="0" applyNumberFormat="1" applyFont="1" applyBorder="1" applyAlignment="1">
      <alignment horizontal="left"/>
    </xf>
    <xf numFmtId="166" fontId="0" fillId="0" borderId="28" xfId="0" applyNumberFormat="1" applyBorder="1" applyAlignment="1">
      <alignment horizontal="left"/>
    </xf>
    <xf numFmtId="166" fontId="0" fillId="0" borderId="29" xfId="0" applyNumberForma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168" fontId="2" fillId="6" borderId="36" xfId="3" applyNumberFormat="1" applyFont="1" applyFill="1" applyBorder="1" applyAlignment="1">
      <alignment horizontal="center"/>
    </xf>
    <xf numFmtId="168" fontId="2" fillId="6" borderId="35" xfId="3" applyNumberFormat="1" applyFont="1" applyFill="1" applyBorder="1" applyAlignment="1">
      <alignment horizontal="center"/>
    </xf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168" fontId="2" fillId="4" borderId="36" xfId="3" applyNumberFormat="1" applyFont="1" applyFill="1" applyBorder="1" applyAlignment="1">
      <alignment horizontal="center"/>
    </xf>
    <xf numFmtId="168" fontId="2" fillId="4" borderId="37" xfId="3" applyNumberFormat="1" applyFont="1" applyFill="1" applyBorder="1" applyAlignment="1">
      <alignment horizontal="center"/>
    </xf>
    <xf numFmtId="167" fontId="0" fillId="7" borderId="36" xfId="0" applyNumberFormat="1" applyFill="1" applyBorder="1" applyAlignment="1">
      <alignment horizontal="center"/>
    </xf>
    <xf numFmtId="167" fontId="0" fillId="7" borderId="37" xfId="0" applyNumberFormat="1" applyFill="1" applyBorder="1" applyAlignment="1">
      <alignment horizontal="center"/>
    </xf>
  </cellXfs>
  <cellStyles count="49">
    <cellStyle name="Hyperkobling" xfId="1" builtinId="8"/>
    <cellStyle name="Hyperkobling 2" xfId="43" xr:uid="{3377CCED-7CEB-47AA-A5D5-6CD5815C9AE1}"/>
    <cellStyle name="Kolonne" xfId="2" xr:uid="{00000000-0005-0000-0000-000001000000}"/>
    <cellStyle name="Komma" xfId="3" builtinId="3"/>
    <cellStyle name="Komma 2" xfId="4" xr:uid="{00000000-0005-0000-0000-000003000000}"/>
    <cellStyle name="Komma 2 2" xfId="5" xr:uid="{00000000-0005-0000-0000-000004000000}"/>
    <cellStyle name="Komma 2 3" xfId="6" xr:uid="{00000000-0005-0000-0000-000005000000}"/>
    <cellStyle name="Komma 2 4" xfId="7" xr:uid="{00000000-0005-0000-0000-000006000000}"/>
    <cellStyle name="Komma 3" xfId="8" xr:uid="{00000000-0005-0000-0000-000007000000}"/>
    <cellStyle name="Komma 3 2" xfId="9" xr:uid="{00000000-0005-0000-0000-000008000000}"/>
    <cellStyle name="Komma 4" xfId="10" xr:uid="{00000000-0005-0000-0000-000009000000}"/>
    <cellStyle name="Komma 4 2" xfId="11" xr:uid="{00000000-0005-0000-0000-00000A000000}"/>
    <cellStyle name="Komma 4 3" xfId="48" xr:uid="{56E1DAF5-AD2E-43CC-8698-7C0B4DB2CC3E}"/>
    <cellStyle name="Komma 5" xfId="12" xr:uid="{00000000-0005-0000-0000-00000B000000}"/>
    <cellStyle name="Komma 5 2" xfId="13" xr:uid="{00000000-0005-0000-0000-00000C000000}"/>
    <cellStyle name="Komma 5 3" xfId="14" xr:uid="{00000000-0005-0000-0000-00000D000000}"/>
    <cellStyle name="Komma 5 4" xfId="46" xr:uid="{A7E5890C-BDF2-4B76-A8FA-3E13CADF3BBB}"/>
    <cellStyle name="Komma 6" xfId="15" xr:uid="{00000000-0005-0000-0000-00000E000000}"/>
    <cellStyle name="Komma 7" xfId="16" xr:uid="{00000000-0005-0000-0000-00000F000000}"/>
    <cellStyle name="Komma 8" xfId="17" xr:uid="{00000000-0005-0000-0000-000010000000}"/>
    <cellStyle name="Komma 9" xfId="42" xr:uid="{164DEE2C-EA0A-412B-9500-18FECE248131}"/>
    <cellStyle name="Normal" xfId="0" builtinId="0"/>
    <cellStyle name="Normal 10" xfId="18" xr:uid="{00000000-0005-0000-0000-000012000000}"/>
    <cellStyle name="Normal 10 10" xfId="19" xr:uid="{00000000-0005-0000-0000-000013000000}"/>
    <cellStyle name="Normal 10 2 2 10" xfId="20" xr:uid="{00000000-0005-0000-0000-000014000000}"/>
    <cellStyle name="Normal 11" xfId="21" xr:uid="{00000000-0005-0000-0000-000015000000}"/>
    <cellStyle name="Normal 194" xfId="22" xr:uid="{00000000-0005-0000-0000-000016000000}"/>
    <cellStyle name="Normal 194 3" xfId="23" xr:uid="{00000000-0005-0000-0000-000017000000}"/>
    <cellStyle name="Normal 2" xfId="24" xr:uid="{00000000-0005-0000-0000-000018000000}"/>
    <cellStyle name="Normal 2 11 2" xfId="25" xr:uid="{00000000-0005-0000-0000-000019000000}"/>
    <cellStyle name="Normal 2 2" xfId="26" xr:uid="{00000000-0005-0000-0000-00001A000000}"/>
    <cellStyle name="Normal 2 2 2" xfId="45" xr:uid="{77C498F1-2B94-4B7C-A4FC-F9C3CD95AA79}"/>
    <cellStyle name="Normal 2 26" xfId="27" xr:uid="{00000000-0005-0000-0000-00001B000000}"/>
    <cellStyle name="Normal 3" xfId="28" xr:uid="{00000000-0005-0000-0000-00001C000000}"/>
    <cellStyle name="Normal 3 2" xfId="29" xr:uid="{00000000-0005-0000-0000-00001D000000}"/>
    <cellStyle name="Normal 4" xfId="30" xr:uid="{00000000-0005-0000-0000-00001E000000}"/>
    <cellStyle name="Normal 4 2" xfId="47" xr:uid="{3A6B360C-82E6-427C-B8E1-D88626D42646}"/>
    <cellStyle name="Normal 4 2 2" xfId="31" xr:uid="{00000000-0005-0000-0000-00001F000000}"/>
    <cellStyle name="Normal 5" xfId="32" xr:uid="{00000000-0005-0000-0000-000020000000}"/>
    <cellStyle name="Normal 6" xfId="41" xr:uid="{526388FF-B082-45A3-A41A-5E793DD69883}"/>
    <cellStyle name="Normal 7" xfId="44" xr:uid="{C38E3107-3F5E-443B-8DFA-9764173B055A}"/>
    <cellStyle name="Prosent 2" xfId="33" xr:uid="{00000000-0005-0000-0000-000021000000}"/>
    <cellStyle name="Prosent 2 2" xfId="34" xr:uid="{00000000-0005-0000-0000-000022000000}"/>
    <cellStyle name="Prosent 3" xfId="35" xr:uid="{00000000-0005-0000-0000-000023000000}"/>
    <cellStyle name="Prosent 4" xfId="36" xr:uid="{00000000-0005-0000-0000-000024000000}"/>
    <cellStyle name="Tusenskille 2" xfId="37" xr:uid="{00000000-0005-0000-0000-000025000000}"/>
    <cellStyle name="Tusenskille 2 2" xfId="38" xr:uid="{00000000-0005-0000-0000-000026000000}"/>
    <cellStyle name="Tusenskille 2 3" xfId="39" xr:uid="{00000000-0005-0000-0000-000027000000}"/>
    <cellStyle name="Tusenskille 3" xfId="40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ndneskommune.sharepoint.com/sites/Rapportering2019/Shared%20Documents/Rapportering%202022/2.%20perioderapport%202022/Investeringer/IKKE%20OPPDATERT%20Vedlegg%207%20-%20Budsjettjustering%20investering%20Sandnes%20kommu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jema"/>
      <sheetName val="Mal"/>
      <sheetName val="Ark1"/>
    </sheetNames>
    <sheetDataSet>
      <sheetData sheetId="0">
        <row r="2">
          <cell r="G2">
            <v>2020</v>
          </cell>
        </row>
        <row r="16">
          <cell r="C16">
            <v>3230</v>
          </cell>
        </row>
      </sheetData>
      <sheetData sheetId="1" refreshError="1"/>
      <sheetData sheetId="2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udsjendr-1-0-2005-20050927" connectionId="1" xr16:uid="{00000000-0016-0000-02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1BFC4-484C-4B0D-9F28-A477ED6B047B}">
  <sheetPr>
    <tabColor rgb="FF92D050"/>
    <pageSetUpPr fitToPage="1"/>
  </sheetPr>
  <dimension ref="B1:L224"/>
  <sheetViews>
    <sheetView tabSelected="1" zoomScaleNormal="100" workbookViewId="0">
      <pane xSplit="1" ySplit="15" topLeftCell="B128" activePane="bottomRight" state="frozen"/>
      <selection pane="topRight" activeCell="B1" sqref="B1"/>
      <selection pane="bottomLeft" activeCell="A16" sqref="A16"/>
      <selection pane="bottomRight" activeCell="M139" sqref="M139"/>
    </sheetView>
  </sheetViews>
  <sheetFormatPr baseColWidth="10" defaultColWidth="9.140625" defaultRowHeight="12.75"/>
  <cols>
    <col min="1" max="1" width="1.7109375" customWidth="1"/>
    <col min="2" max="2" width="7.7109375" customWidth="1"/>
    <col min="3" max="3" width="9.42578125" customWidth="1"/>
    <col min="4" max="4" width="10.85546875" customWidth="1"/>
    <col min="5" max="5" width="11.5703125" customWidth="1"/>
    <col min="6" max="6" width="10.85546875" customWidth="1"/>
    <col min="7" max="7" width="13.42578125" style="26" customWidth="1"/>
    <col min="8" max="8" width="12.28515625" customWidth="1"/>
    <col min="9" max="9" width="12.7109375" bestFit="1" customWidth="1"/>
    <col min="10" max="10" width="72.28515625" bestFit="1" customWidth="1"/>
    <col min="11" max="11" width="11.5703125" bestFit="1" customWidth="1"/>
    <col min="12" max="12" width="10.85546875" bestFit="1" customWidth="1"/>
    <col min="13" max="13" width="15.85546875" customWidth="1"/>
  </cols>
  <sheetData>
    <row r="1" spans="2:12">
      <c r="C1" s="1"/>
      <c r="D1" s="1"/>
      <c r="E1" s="1"/>
    </row>
    <row r="2" spans="2:12" ht="20.25">
      <c r="B2" s="2" t="s">
        <v>0</v>
      </c>
      <c r="C2" s="1"/>
      <c r="D2" s="1"/>
      <c r="E2" s="1"/>
      <c r="G2" s="27">
        <v>2022</v>
      </c>
    </row>
    <row r="3" spans="2:12" ht="16.5" customHeight="1" thickBot="1">
      <c r="B3" s="2"/>
      <c r="C3" s="1"/>
      <c r="D3" s="1"/>
      <c r="E3" s="1"/>
    </row>
    <row r="4" spans="2:12" ht="18.75" customHeight="1">
      <c r="B4" s="8" t="s">
        <v>1</v>
      </c>
      <c r="C4" s="94" t="s">
        <v>2</v>
      </c>
      <c r="D4" s="95"/>
      <c r="E4" s="96"/>
      <c r="F4" s="97" t="s">
        <v>3</v>
      </c>
      <c r="G4" s="98"/>
      <c r="H4" s="3" t="s">
        <v>4</v>
      </c>
      <c r="I4" s="11"/>
      <c r="J4" s="13"/>
    </row>
    <row r="5" spans="2:12" ht="18" customHeight="1" thickBot="1">
      <c r="B5" s="9" t="s">
        <v>5</v>
      </c>
      <c r="C5" s="99" t="s">
        <v>6</v>
      </c>
      <c r="D5" s="100"/>
      <c r="E5" s="101"/>
      <c r="F5" s="102" t="s">
        <v>7</v>
      </c>
      <c r="G5" s="103"/>
      <c r="H5" s="4" t="s">
        <v>8</v>
      </c>
      <c r="I5" s="12"/>
      <c r="J5" s="14"/>
    </row>
    <row r="6" spans="2:12" ht="18" customHeight="1" thickBot="1">
      <c r="B6" s="15" t="s">
        <v>9</v>
      </c>
      <c r="C6" s="85" t="s">
        <v>6</v>
      </c>
      <c r="D6" s="16"/>
      <c r="E6" s="17"/>
      <c r="F6" s="104" t="s">
        <v>10</v>
      </c>
      <c r="G6" s="105"/>
      <c r="H6" s="18"/>
      <c r="I6" s="22" t="s">
        <v>11</v>
      </c>
      <c r="J6" s="20"/>
    </row>
    <row r="7" spans="2:12" ht="17.25" customHeight="1" thickBot="1">
      <c r="B7" s="10" t="s">
        <v>12</v>
      </c>
      <c r="C7" s="91">
        <v>44826</v>
      </c>
      <c r="D7" s="92"/>
      <c r="E7" s="93"/>
      <c r="G7"/>
      <c r="I7" s="21" t="s">
        <v>13</v>
      </c>
      <c r="J7" s="19">
        <f>G208</f>
        <v>0</v>
      </c>
    </row>
    <row r="8" spans="2:12" ht="8.25" customHeight="1" thickBot="1">
      <c r="C8" s="1"/>
      <c r="D8" s="1"/>
      <c r="E8" s="1"/>
    </row>
    <row r="9" spans="2:12">
      <c r="B9" s="5" t="s">
        <v>14</v>
      </c>
      <c r="C9" s="53"/>
      <c r="D9" s="53"/>
      <c r="E9" s="53"/>
      <c r="F9" s="54"/>
      <c r="G9" s="55"/>
      <c r="H9" s="54"/>
      <c r="I9" s="54"/>
      <c r="J9" s="56"/>
    </row>
    <row r="10" spans="2:12">
      <c r="B10" s="6" t="s">
        <v>15</v>
      </c>
      <c r="C10" s="57"/>
      <c r="D10" s="57"/>
      <c r="E10" s="57"/>
      <c r="F10" s="58"/>
      <c r="G10" s="59"/>
      <c r="H10" s="58"/>
      <c r="I10" s="58"/>
      <c r="J10" s="60"/>
    </row>
    <row r="11" spans="2:12" ht="13.5" thickBot="1">
      <c r="B11" s="7" t="s">
        <v>16</v>
      </c>
      <c r="C11" s="61"/>
      <c r="D11" s="61"/>
      <c r="E11" s="61"/>
      <c r="F11" s="62"/>
      <c r="G11" s="63"/>
      <c r="H11" s="62"/>
      <c r="I11" s="62"/>
      <c r="J11" s="64"/>
    </row>
    <row r="12" spans="2:12" ht="7.5" customHeight="1" thickBot="1">
      <c r="B12" s="58"/>
      <c r="C12" s="57"/>
      <c r="D12" s="57"/>
      <c r="E12" s="57"/>
      <c r="F12" s="58"/>
      <c r="G12" s="65"/>
      <c r="H12" s="58"/>
      <c r="I12" s="58"/>
      <c r="J12" s="58"/>
    </row>
    <row r="13" spans="2:12">
      <c r="B13" s="66"/>
      <c r="C13" s="68"/>
      <c r="D13" s="68"/>
      <c r="E13" s="68"/>
      <c r="F13" s="68"/>
      <c r="G13" s="69" t="s">
        <v>17</v>
      </c>
      <c r="H13" s="68"/>
      <c r="I13" s="68"/>
      <c r="J13" s="70" t="s">
        <v>18</v>
      </c>
    </row>
    <row r="14" spans="2:12">
      <c r="B14" s="71" t="s">
        <v>19</v>
      </c>
      <c r="C14" s="72" t="s">
        <v>20</v>
      </c>
      <c r="D14" s="72" t="s">
        <v>21</v>
      </c>
      <c r="E14" s="72" t="s">
        <v>22</v>
      </c>
      <c r="F14" s="72" t="s">
        <v>23</v>
      </c>
      <c r="G14" s="73" t="s">
        <v>24</v>
      </c>
      <c r="H14" s="72" t="s">
        <v>25</v>
      </c>
      <c r="I14" s="72" t="s">
        <v>26</v>
      </c>
      <c r="J14" s="74" t="s">
        <v>27</v>
      </c>
    </row>
    <row r="15" spans="2:12">
      <c r="B15" s="75"/>
      <c r="C15" s="24"/>
      <c r="D15" s="24"/>
      <c r="E15" s="24"/>
      <c r="F15" s="76" t="s">
        <v>28</v>
      </c>
      <c r="G15" s="77"/>
      <c r="H15" s="76" t="s">
        <v>29</v>
      </c>
      <c r="I15" s="76" t="s">
        <v>30</v>
      </c>
      <c r="J15" s="78"/>
    </row>
    <row r="16" spans="2:12">
      <c r="B16" s="31">
        <v>1</v>
      </c>
      <c r="C16" s="32">
        <v>3529</v>
      </c>
      <c r="D16" s="33">
        <v>1099</v>
      </c>
      <c r="E16" s="33">
        <v>1720</v>
      </c>
      <c r="F16" s="33">
        <v>1105099</v>
      </c>
      <c r="G16" s="34">
        <v>1706</v>
      </c>
      <c r="H16" s="35">
        <v>34</v>
      </c>
      <c r="I16" s="33" t="s">
        <v>31</v>
      </c>
      <c r="J16" s="33" t="s">
        <v>173</v>
      </c>
      <c r="L16" s="29"/>
    </row>
    <row r="17" spans="2:12">
      <c r="B17" s="31">
        <v>2</v>
      </c>
      <c r="C17" s="32">
        <v>3529</v>
      </c>
      <c r="D17" s="33">
        <v>1099</v>
      </c>
      <c r="E17" s="33">
        <v>1720</v>
      </c>
      <c r="F17" s="33">
        <v>1105199</v>
      </c>
      <c r="G17" s="34">
        <v>-2300</v>
      </c>
      <c r="H17" s="35">
        <v>34</v>
      </c>
      <c r="I17" s="33" t="s">
        <v>31</v>
      </c>
      <c r="J17" s="33" t="s">
        <v>164</v>
      </c>
      <c r="L17" s="29"/>
    </row>
    <row r="18" spans="2:12">
      <c r="B18" s="31">
        <v>3</v>
      </c>
      <c r="C18" s="32">
        <v>3271</v>
      </c>
      <c r="D18" s="33">
        <v>1450</v>
      </c>
      <c r="E18" s="33">
        <v>1205</v>
      </c>
      <c r="F18" s="33">
        <v>1201101</v>
      </c>
      <c r="G18" s="34">
        <v>-3000</v>
      </c>
      <c r="H18" s="35">
        <v>34</v>
      </c>
      <c r="I18" s="33" t="s">
        <v>31</v>
      </c>
      <c r="J18" s="33" t="s">
        <v>151</v>
      </c>
      <c r="L18" s="29"/>
    </row>
    <row r="19" spans="2:12">
      <c r="B19" s="31">
        <v>4</v>
      </c>
      <c r="C19" s="32">
        <v>3230</v>
      </c>
      <c r="D19" s="33">
        <v>1425</v>
      </c>
      <c r="E19" s="33">
        <v>1229</v>
      </c>
      <c r="F19" s="33">
        <v>1202199</v>
      </c>
      <c r="G19" s="34">
        <v>-3330</v>
      </c>
      <c r="H19" s="35">
        <v>34</v>
      </c>
      <c r="I19" s="33" t="s">
        <v>31</v>
      </c>
      <c r="J19" s="33" t="s">
        <v>32</v>
      </c>
      <c r="L19" s="29"/>
    </row>
    <row r="20" spans="2:12">
      <c r="B20" s="31">
        <v>5</v>
      </c>
      <c r="C20" s="32">
        <v>3230</v>
      </c>
      <c r="D20" s="33">
        <v>1425</v>
      </c>
      <c r="E20" s="33">
        <v>1000</v>
      </c>
      <c r="F20" s="33">
        <v>1204899</v>
      </c>
      <c r="G20" s="34">
        <v>-150</v>
      </c>
      <c r="H20" s="35">
        <v>34</v>
      </c>
      <c r="I20" s="33" t="s">
        <v>31</v>
      </c>
      <c r="J20" s="33" t="s">
        <v>98</v>
      </c>
      <c r="L20" s="29"/>
    </row>
    <row r="21" spans="2:12">
      <c r="B21" s="31">
        <v>6</v>
      </c>
      <c r="C21" s="32">
        <v>3230</v>
      </c>
      <c r="D21" s="33">
        <v>1425</v>
      </c>
      <c r="E21" s="33">
        <v>1229</v>
      </c>
      <c r="F21" s="33">
        <v>1205199</v>
      </c>
      <c r="G21" s="34">
        <v>-3020</v>
      </c>
      <c r="H21" s="35">
        <v>34</v>
      </c>
      <c r="I21" s="33" t="s">
        <v>31</v>
      </c>
      <c r="J21" s="33" t="s">
        <v>33</v>
      </c>
      <c r="L21" s="29"/>
    </row>
    <row r="22" spans="2:12">
      <c r="B22" s="31">
        <v>7</v>
      </c>
      <c r="C22" s="32">
        <v>3221</v>
      </c>
      <c r="D22" s="33">
        <v>1450</v>
      </c>
      <c r="E22" s="33">
        <v>1229</v>
      </c>
      <c r="F22" s="33">
        <v>1205501</v>
      </c>
      <c r="G22" s="34">
        <v>330</v>
      </c>
      <c r="H22" s="35">
        <v>34</v>
      </c>
      <c r="I22" s="33" t="s">
        <v>31</v>
      </c>
      <c r="J22" s="33" t="s">
        <v>205</v>
      </c>
      <c r="L22" s="29"/>
    </row>
    <row r="23" spans="2:12">
      <c r="B23" s="31">
        <v>8</v>
      </c>
      <c r="C23" s="32">
        <v>3230</v>
      </c>
      <c r="D23" s="33">
        <v>1000</v>
      </c>
      <c r="E23" s="33">
        <v>3251</v>
      </c>
      <c r="F23" s="33">
        <v>1500199</v>
      </c>
      <c r="G23" s="34">
        <v>7</v>
      </c>
      <c r="H23" s="35">
        <v>34</v>
      </c>
      <c r="I23" s="33" t="s">
        <v>31</v>
      </c>
      <c r="J23" s="33" t="s">
        <v>231</v>
      </c>
      <c r="L23" s="29"/>
    </row>
    <row r="24" spans="2:12">
      <c r="B24" s="31">
        <v>9</v>
      </c>
      <c r="C24" s="32">
        <v>3230</v>
      </c>
      <c r="D24" s="33">
        <v>5060</v>
      </c>
      <c r="E24" s="33">
        <v>3858</v>
      </c>
      <c r="F24" s="33">
        <v>1500201</v>
      </c>
      <c r="G24" s="34">
        <v>-3122</v>
      </c>
      <c r="H24" s="35">
        <v>34</v>
      </c>
      <c r="I24" s="33" t="s">
        <v>31</v>
      </c>
      <c r="J24" s="33" t="s">
        <v>149</v>
      </c>
      <c r="L24" s="29"/>
    </row>
    <row r="25" spans="2:12">
      <c r="B25" s="31">
        <v>10</v>
      </c>
      <c r="C25" s="32">
        <v>3230</v>
      </c>
      <c r="D25" s="33">
        <v>1099</v>
      </c>
      <c r="E25" s="33">
        <v>3151</v>
      </c>
      <c r="F25" s="33">
        <v>4007299</v>
      </c>
      <c r="G25" s="34">
        <v>-3000</v>
      </c>
      <c r="H25" s="35">
        <v>34</v>
      </c>
      <c r="I25" s="33" t="s">
        <v>31</v>
      </c>
      <c r="J25" s="33" t="s">
        <v>34</v>
      </c>
      <c r="L25" s="29"/>
    </row>
    <row r="26" spans="2:12">
      <c r="B26" s="31">
        <v>11</v>
      </c>
      <c r="C26" s="32">
        <v>3230</v>
      </c>
      <c r="D26" s="33">
        <v>1100</v>
      </c>
      <c r="E26" s="33">
        <v>2222</v>
      </c>
      <c r="F26" s="33">
        <v>4240199</v>
      </c>
      <c r="G26" s="34">
        <v>-3447</v>
      </c>
      <c r="H26" s="35">
        <v>34</v>
      </c>
      <c r="I26" s="33" t="s">
        <v>31</v>
      </c>
      <c r="J26" s="33" t="s">
        <v>35</v>
      </c>
      <c r="L26" s="29"/>
    </row>
    <row r="27" spans="2:12">
      <c r="B27" s="31">
        <v>12</v>
      </c>
      <c r="C27" s="32">
        <v>3221</v>
      </c>
      <c r="D27" s="33">
        <v>1100</v>
      </c>
      <c r="E27" s="33">
        <v>2222</v>
      </c>
      <c r="F27" s="33">
        <v>4240299</v>
      </c>
      <c r="G27" s="34">
        <v>3500</v>
      </c>
      <c r="H27" s="35">
        <v>34</v>
      </c>
      <c r="I27" s="33" t="s">
        <v>31</v>
      </c>
      <c r="J27" s="33" t="s">
        <v>144</v>
      </c>
      <c r="L27" s="29"/>
    </row>
    <row r="28" spans="2:12">
      <c r="B28" s="31">
        <v>13</v>
      </c>
      <c r="C28" s="32">
        <v>3230</v>
      </c>
      <c r="D28" s="33">
        <v>1450</v>
      </c>
      <c r="E28" s="33">
        <v>1205</v>
      </c>
      <c r="F28" s="33">
        <v>4240399</v>
      </c>
      <c r="G28" s="34">
        <v>-1668</v>
      </c>
      <c r="H28" s="35">
        <v>34</v>
      </c>
      <c r="I28" s="33" t="s">
        <v>31</v>
      </c>
      <c r="J28" s="33" t="s">
        <v>174</v>
      </c>
      <c r="L28" s="29"/>
    </row>
    <row r="29" spans="2:12">
      <c r="B29" s="31">
        <v>14</v>
      </c>
      <c r="C29" s="32">
        <v>3230</v>
      </c>
      <c r="D29" s="33">
        <v>5040</v>
      </c>
      <c r="E29" s="33">
        <v>3858</v>
      </c>
      <c r="F29" s="33">
        <v>5610199</v>
      </c>
      <c r="G29" s="34">
        <v>-2400</v>
      </c>
      <c r="H29" s="35">
        <v>34</v>
      </c>
      <c r="I29" s="33" t="s">
        <v>31</v>
      </c>
      <c r="J29" s="33" t="s">
        <v>36</v>
      </c>
      <c r="L29" s="29"/>
    </row>
    <row r="30" spans="2:12">
      <c r="B30" s="31">
        <v>15</v>
      </c>
      <c r="C30" s="32">
        <v>3230</v>
      </c>
      <c r="D30" s="33">
        <v>104200</v>
      </c>
      <c r="E30" s="33">
        <v>3858</v>
      </c>
      <c r="F30" s="33">
        <v>5610501</v>
      </c>
      <c r="G30" s="34">
        <v>1274</v>
      </c>
      <c r="H30" s="35">
        <v>34</v>
      </c>
      <c r="I30" s="33" t="s">
        <v>31</v>
      </c>
      <c r="J30" s="33" t="s">
        <v>37</v>
      </c>
      <c r="L30" s="29"/>
    </row>
    <row r="31" spans="2:12">
      <c r="B31" s="31">
        <v>16</v>
      </c>
      <c r="C31" s="32">
        <v>3230</v>
      </c>
      <c r="D31" s="33">
        <v>1070</v>
      </c>
      <c r="E31" s="33">
        <v>3850</v>
      </c>
      <c r="F31" s="33">
        <v>5610801</v>
      </c>
      <c r="G31" s="34">
        <v>-548</v>
      </c>
      <c r="H31" s="35">
        <v>34</v>
      </c>
      <c r="I31" s="33" t="s">
        <v>31</v>
      </c>
      <c r="J31" s="33" t="s">
        <v>38</v>
      </c>
      <c r="L31" s="29"/>
    </row>
    <row r="32" spans="2:12">
      <c r="B32" s="31">
        <v>17</v>
      </c>
      <c r="C32" s="32">
        <v>3230</v>
      </c>
      <c r="D32" s="33">
        <v>104200</v>
      </c>
      <c r="E32" s="33">
        <v>3858</v>
      </c>
      <c r="F32" s="33">
        <v>5611101</v>
      </c>
      <c r="G32" s="34">
        <v>-7000</v>
      </c>
      <c r="H32" s="35">
        <v>34</v>
      </c>
      <c r="I32" s="33" t="s">
        <v>31</v>
      </c>
      <c r="J32" s="33" t="s">
        <v>129</v>
      </c>
      <c r="L32" s="29"/>
    </row>
    <row r="33" spans="2:12">
      <c r="B33" s="31">
        <v>18</v>
      </c>
      <c r="C33" s="32">
        <v>3230</v>
      </c>
      <c r="D33" s="33">
        <v>104200</v>
      </c>
      <c r="E33" s="33">
        <v>1300</v>
      </c>
      <c r="F33" s="33">
        <v>5611301</v>
      </c>
      <c r="G33" s="34">
        <v>-188</v>
      </c>
      <c r="H33" s="35">
        <v>34</v>
      </c>
      <c r="I33" s="33" t="s">
        <v>31</v>
      </c>
      <c r="J33" s="33" t="s">
        <v>66</v>
      </c>
      <c r="L33" s="29"/>
    </row>
    <row r="34" spans="2:12">
      <c r="B34" s="31">
        <v>19</v>
      </c>
      <c r="C34" s="32">
        <v>3250</v>
      </c>
      <c r="D34" s="33">
        <v>104200</v>
      </c>
      <c r="E34" s="33">
        <v>2650</v>
      </c>
      <c r="F34" s="33">
        <v>5620299</v>
      </c>
      <c r="G34" s="34">
        <v>5000</v>
      </c>
      <c r="H34" s="35">
        <v>34</v>
      </c>
      <c r="I34" s="33" t="s">
        <v>31</v>
      </c>
      <c r="J34" s="33" t="s">
        <v>138</v>
      </c>
      <c r="L34" s="29"/>
    </row>
    <row r="35" spans="2:12">
      <c r="B35" s="31">
        <v>20</v>
      </c>
      <c r="C35" s="32">
        <v>3230</v>
      </c>
      <c r="D35" s="33">
        <v>104200</v>
      </c>
      <c r="E35" s="33">
        <v>2650</v>
      </c>
      <c r="F35" s="33">
        <v>5620399</v>
      </c>
      <c r="G35" s="34">
        <v>-10000</v>
      </c>
      <c r="H35" s="35">
        <v>34</v>
      </c>
      <c r="I35" s="33" t="s">
        <v>31</v>
      </c>
      <c r="J35" s="33" t="s">
        <v>127</v>
      </c>
      <c r="L35" s="29"/>
    </row>
    <row r="36" spans="2:12">
      <c r="B36" s="31">
        <v>21</v>
      </c>
      <c r="C36" s="32">
        <v>3230</v>
      </c>
      <c r="D36" s="33">
        <v>104200</v>
      </c>
      <c r="E36" s="33">
        <v>2611</v>
      </c>
      <c r="F36" s="33">
        <v>5620599</v>
      </c>
      <c r="G36" s="34">
        <v>-6037</v>
      </c>
      <c r="H36" s="35">
        <v>34</v>
      </c>
      <c r="I36" s="33" t="s">
        <v>31</v>
      </c>
      <c r="J36" s="33" t="s">
        <v>134</v>
      </c>
      <c r="L36" s="29"/>
    </row>
    <row r="37" spans="2:12">
      <c r="B37" s="31">
        <v>22</v>
      </c>
      <c r="C37" s="32">
        <v>3230</v>
      </c>
      <c r="D37" s="33">
        <v>104200</v>
      </c>
      <c r="E37" s="33">
        <v>2650</v>
      </c>
      <c r="F37" s="33">
        <v>5620601</v>
      </c>
      <c r="G37" s="34">
        <v>-4000</v>
      </c>
      <c r="H37" s="35">
        <v>34</v>
      </c>
      <c r="I37" s="33" t="s">
        <v>31</v>
      </c>
      <c r="J37" s="33" t="s">
        <v>120</v>
      </c>
      <c r="L37" s="29"/>
    </row>
    <row r="38" spans="2:12">
      <c r="B38" s="31">
        <v>23</v>
      </c>
      <c r="C38" s="32">
        <v>3230</v>
      </c>
      <c r="D38" s="33">
        <v>104200</v>
      </c>
      <c r="E38" s="33">
        <v>2650</v>
      </c>
      <c r="F38" s="33">
        <v>5620602</v>
      </c>
      <c r="G38" s="34">
        <v>-12000</v>
      </c>
      <c r="H38" s="35">
        <v>34</v>
      </c>
      <c r="I38" s="33" t="s">
        <v>31</v>
      </c>
      <c r="J38" s="33" t="s">
        <v>120</v>
      </c>
      <c r="L38" s="29"/>
    </row>
    <row r="39" spans="2:12">
      <c r="B39" s="31">
        <v>24</v>
      </c>
      <c r="C39" s="32">
        <v>3230</v>
      </c>
      <c r="D39" s="33">
        <v>104200</v>
      </c>
      <c r="E39" s="33">
        <v>2650</v>
      </c>
      <c r="F39" s="33">
        <v>5620604</v>
      </c>
      <c r="G39" s="34">
        <v>-2000</v>
      </c>
      <c r="H39" s="35">
        <v>34</v>
      </c>
      <c r="I39" s="33" t="s">
        <v>31</v>
      </c>
      <c r="J39" s="33" t="s">
        <v>120</v>
      </c>
      <c r="L39" s="29"/>
    </row>
    <row r="40" spans="2:12">
      <c r="B40" s="31">
        <v>25</v>
      </c>
      <c r="C40" s="32">
        <v>3230</v>
      </c>
      <c r="D40" s="33">
        <v>104200</v>
      </c>
      <c r="E40" s="33">
        <v>2650</v>
      </c>
      <c r="F40" s="33">
        <v>5620799</v>
      </c>
      <c r="G40" s="34">
        <v>2000</v>
      </c>
      <c r="H40" s="35">
        <v>34</v>
      </c>
      <c r="I40" s="33" t="s">
        <v>31</v>
      </c>
      <c r="J40" s="33" t="s">
        <v>39</v>
      </c>
      <c r="L40" s="29"/>
    </row>
    <row r="41" spans="2:12">
      <c r="B41" s="31">
        <v>26</v>
      </c>
      <c r="C41" s="32">
        <v>3230</v>
      </c>
      <c r="D41" s="33">
        <v>104200</v>
      </c>
      <c r="E41" s="33">
        <v>2650</v>
      </c>
      <c r="F41" s="33">
        <v>5620801</v>
      </c>
      <c r="G41" s="34">
        <v>-719</v>
      </c>
      <c r="H41" s="35">
        <v>34</v>
      </c>
      <c r="I41" s="33" t="s">
        <v>31</v>
      </c>
      <c r="J41" s="33" t="s">
        <v>40</v>
      </c>
      <c r="L41" s="29"/>
    </row>
    <row r="42" spans="2:12">
      <c r="B42" s="31">
        <v>27</v>
      </c>
      <c r="C42" s="32">
        <v>3230</v>
      </c>
      <c r="D42" s="33">
        <v>104200</v>
      </c>
      <c r="E42" s="33">
        <v>2650</v>
      </c>
      <c r="F42" s="33">
        <v>5620901</v>
      </c>
      <c r="G42" s="34">
        <v>-7179</v>
      </c>
      <c r="H42" s="35">
        <v>34</v>
      </c>
      <c r="I42" s="33" t="s">
        <v>31</v>
      </c>
      <c r="J42" s="33" t="s">
        <v>41</v>
      </c>
      <c r="L42" s="29"/>
    </row>
    <row r="43" spans="2:12">
      <c r="B43" s="31">
        <v>28</v>
      </c>
      <c r="C43" s="32">
        <v>3810</v>
      </c>
      <c r="D43" s="33">
        <v>104200</v>
      </c>
      <c r="E43" s="33">
        <v>2653</v>
      </c>
      <c r="F43" s="33">
        <v>5621001</v>
      </c>
      <c r="G43" s="34">
        <v>3419</v>
      </c>
      <c r="H43" s="35">
        <v>34</v>
      </c>
      <c r="I43" s="33" t="s">
        <v>31</v>
      </c>
      <c r="J43" s="33" t="s">
        <v>146</v>
      </c>
      <c r="L43" s="29"/>
    </row>
    <row r="44" spans="2:12">
      <c r="B44" s="31">
        <v>29</v>
      </c>
      <c r="C44" s="32">
        <v>3230</v>
      </c>
      <c r="D44" s="33">
        <v>104200</v>
      </c>
      <c r="E44" s="33">
        <v>2653</v>
      </c>
      <c r="F44" s="33">
        <v>5621101</v>
      </c>
      <c r="G44" s="34">
        <v>-2259</v>
      </c>
      <c r="H44" s="35">
        <v>34</v>
      </c>
      <c r="I44" s="33" t="s">
        <v>31</v>
      </c>
      <c r="J44" s="33" t="s">
        <v>42</v>
      </c>
      <c r="L44" s="29"/>
    </row>
    <row r="45" spans="2:12">
      <c r="B45" s="31">
        <v>30</v>
      </c>
      <c r="C45" s="32">
        <v>3230</v>
      </c>
      <c r="D45" s="33">
        <v>104200</v>
      </c>
      <c r="E45" s="33">
        <v>2653</v>
      </c>
      <c r="F45" s="33">
        <v>5621201</v>
      </c>
      <c r="G45" s="34">
        <v>-3416</v>
      </c>
      <c r="H45" s="35">
        <v>34</v>
      </c>
      <c r="I45" s="33" t="s">
        <v>31</v>
      </c>
      <c r="J45" s="33" t="s">
        <v>147</v>
      </c>
      <c r="L45" s="29"/>
    </row>
    <row r="46" spans="2:12">
      <c r="B46" s="31">
        <v>31</v>
      </c>
      <c r="C46" s="32">
        <v>3230</v>
      </c>
      <c r="D46" s="33">
        <v>104200</v>
      </c>
      <c r="E46" s="33">
        <v>2611</v>
      </c>
      <c r="F46" s="33">
        <v>5621601</v>
      </c>
      <c r="G46" s="34">
        <v>-64</v>
      </c>
      <c r="H46" s="35">
        <v>34</v>
      </c>
      <c r="I46" s="33" t="s">
        <v>31</v>
      </c>
      <c r="J46" s="33" t="s">
        <v>222</v>
      </c>
      <c r="L46" s="29"/>
    </row>
    <row r="47" spans="2:12">
      <c r="B47" s="31">
        <v>32</v>
      </c>
      <c r="C47" s="32">
        <v>3700</v>
      </c>
      <c r="D47" s="33">
        <v>104200</v>
      </c>
      <c r="E47" s="33">
        <v>2611</v>
      </c>
      <c r="F47" s="33">
        <v>5621701</v>
      </c>
      <c r="G47" s="34">
        <v>-4366</v>
      </c>
      <c r="H47" s="35">
        <v>34</v>
      </c>
      <c r="I47" s="33" t="s">
        <v>31</v>
      </c>
      <c r="J47" s="33" t="s">
        <v>43</v>
      </c>
      <c r="L47" s="29"/>
    </row>
    <row r="48" spans="2:12">
      <c r="B48" s="31">
        <v>33</v>
      </c>
      <c r="C48" s="32">
        <v>3230</v>
      </c>
      <c r="D48" s="33">
        <v>104200</v>
      </c>
      <c r="E48" s="33">
        <v>2611</v>
      </c>
      <c r="F48" s="33">
        <v>5622699</v>
      </c>
      <c r="G48" s="34">
        <v>-1473</v>
      </c>
      <c r="H48" s="35">
        <v>34</v>
      </c>
      <c r="I48" s="33" t="s">
        <v>31</v>
      </c>
      <c r="J48" s="33" t="s">
        <v>44</v>
      </c>
      <c r="L48" s="29"/>
    </row>
    <row r="49" spans="2:12">
      <c r="B49" s="31">
        <v>34</v>
      </c>
      <c r="C49" s="32">
        <v>3230</v>
      </c>
      <c r="D49" s="33">
        <v>104200</v>
      </c>
      <c r="E49" s="33">
        <v>2653</v>
      </c>
      <c r="F49" s="33">
        <v>5622701</v>
      </c>
      <c r="G49" s="34">
        <v>-2159</v>
      </c>
      <c r="H49" s="35">
        <v>34</v>
      </c>
      <c r="I49" s="33" t="s">
        <v>31</v>
      </c>
      <c r="J49" s="33" t="s">
        <v>167</v>
      </c>
      <c r="L49" s="29"/>
    </row>
    <row r="50" spans="2:12">
      <c r="B50" s="31">
        <v>35</v>
      </c>
      <c r="C50" s="32">
        <v>3230</v>
      </c>
      <c r="D50" s="33">
        <v>104200</v>
      </c>
      <c r="E50" s="33">
        <v>2653</v>
      </c>
      <c r="F50" s="33">
        <v>5622899</v>
      </c>
      <c r="G50" s="34">
        <v>-3000</v>
      </c>
      <c r="H50" s="35">
        <v>34</v>
      </c>
      <c r="I50" s="33" t="s">
        <v>31</v>
      </c>
      <c r="J50" s="33" t="s">
        <v>152</v>
      </c>
      <c r="L50" s="29"/>
    </row>
    <row r="51" spans="2:12">
      <c r="B51" s="31">
        <v>36</v>
      </c>
      <c r="C51" s="32">
        <v>3810</v>
      </c>
      <c r="D51" s="33">
        <v>104200</v>
      </c>
      <c r="E51" s="33">
        <v>2650</v>
      </c>
      <c r="F51" s="33">
        <v>5623199</v>
      </c>
      <c r="G51" s="34">
        <v>15948</v>
      </c>
      <c r="H51" s="35">
        <v>34</v>
      </c>
      <c r="I51" s="33" t="s">
        <v>31</v>
      </c>
      <c r="J51" s="33" t="s">
        <v>122</v>
      </c>
      <c r="L51" s="29"/>
    </row>
    <row r="52" spans="2:12">
      <c r="B52" s="31">
        <v>37</v>
      </c>
      <c r="C52" s="32">
        <v>3230</v>
      </c>
      <c r="D52" s="33">
        <v>104200</v>
      </c>
      <c r="E52" s="33">
        <v>2650</v>
      </c>
      <c r="F52" s="33">
        <v>5623201</v>
      </c>
      <c r="G52" s="34">
        <v>-846</v>
      </c>
      <c r="H52" s="35">
        <v>34</v>
      </c>
      <c r="I52" s="33" t="s">
        <v>31</v>
      </c>
      <c r="J52" s="33" t="s">
        <v>190</v>
      </c>
      <c r="L52" s="29"/>
    </row>
    <row r="53" spans="2:12">
      <c r="B53" s="31">
        <v>38</v>
      </c>
      <c r="C53" s="32">
        <v>3230</v>
      </c>
      <c r="D53" s="33">
        <v>104200</v>
      </c>
      <c r="E53" s="33">
        <v>2611</v>
      </c>
      <c r="F53" s="33">
        <v>5623301</v>
      </c>
      <c r="G53" s="34">
        <v>-1077</v>
      </c>
      <c r="H53" s="35">
        <v>34</v>
      </c>
      <c r="I53" s="33" t="s">
        <v>31</v>
      </c>
      <c r="J53" s="33" t="s">
        <v>180</v>
      </c>
      <c r="L53" s="29"/>
    </row>
    <row r="54" spans="2:12">
      <c r="B54" s="31">
        <v>39</v>
      </c>
      <c r="C54" s="32">
        <v>3230</v>
      </c>
      <c r="D54" s="33">
        <v>1120</v>
      </c>
      <c r="E54" s="33">
        <v>2611</v>
      </c>
      <c r="F54" s="33">
        <v>5623401</v>
      </c>
      <c r="G54" s="34">
        <v>-5000</v>
      </c>
      <c r="H54" s="35">
        <v>34</v>
      </c>
      <c r="I54" s="33" t="s">
        <v>31</v>
      </c>
      <c r="J54" s="33" t="s">
        <v>45</v>
      </c>
      <c r="L54" s="29"/>
    </row>
    <row r="55" spans="2:12">
      <c r="B55" s="31">
        <v>40</v>
      </c>
      <c r="C55" s="32">
        <v>3230</v>
      </c>
      <c r="D55" s="33">
        <v>104200</v>
      </c>
      <c r="E55" s="33">
        <v>2611</v>
      </c>
      <c r="F55" s="33">
        <v>5623901</v>
      </c>
      <c r="G55" s="34">
        <v>-393</v>
      </c>
      <c r="H55" s="35">
        <v>34</v>
      </c>
      <c r="I55" s="33" t="s">
        <v>31</v>
      </c>
      <c r="J55" s="33" t="s">
        <v>202</v>
      </c>
      <c r="L55" s="29"/>
    </row>
    <row r="56" spans="2:12">
      <c r="B56" s="31">
        <v>41</v>
      </c>
      <c r="C56" s="32">
        <v>3230</v>
      </c>
      <c r="D56" s="33">
        <v>104200</v>
      </c>
      <c r="E56" s="33">
        <v>2656</v>
      </c>
      <c r="F56" s="33">
        <v>5624001</v>
      </c>
      <c r="G56" s="34">
        <v>37</v>
      </c>
      <c r="H56" s="35">
        <v>34</v>
      </c>
      <c r="I56" s="33" t="s">
        <v>31</v>
      </c>
      <c r="J56" s="33" t="s">
        <v>225</v>
      </c>
      <c r="L56" s="29"/>
    </row>
    <row r="57" spans="2:12">
      <c r="B57" s="31">
        <v>42</v>
      </c>
      <c r="C57" s="32">
        <v>3230</v>
      </c>
      <c r="D57" s="33">
        <v>104200</v>
      </c>
      <c r="E57" s="33">
        <v>2611</v>
      </c>
      <c r="F57" s="33">
        <v>5624201</v>
      </c>
      <c r="G57" s="34">
        <v>-1500</v>
      </c>
      <c r="H57" s="35">
        <v>34</v>
      </c>
      <c r="I57" s="33" t="s">
        <v>31</v>
      </c>
      <c r="J57" s="33" t="s">
        <v>175</v>
      </c>
      <c r="L57" s="29"/>
    </row>
    <row r="58" spans="2:12">
      <c r="B58" s="31">
        <v>43</v>
      </c>
      <c r="C58" s="32">
        <v>3230</v>
      </c>
      <c r="D58" s="33">
        <v>104200</v>
      </c>
      <c r="E58" s="33">
        <v>2611</v>
      </c>
      <c r="F58" s="33">
        <v>5624401</v>
      </c>
      <c r="G58" s="34">
        <v>-1300</v>
      </c>
      <c r="H58" s="35">
        <v>34</v>
      </c>
      <c r="I58" s="33" t="s">
        <v>31</v>
      </c>
      <c r="J58" s="33" t="s">
        <v>179</v>
      </c>
      <c r="L58" s="29"/>
    </row>
    <row r="59" spans="2:12">
      <c r="B59" s="31">
        <v>44</v>
      </c>
      <c r="C59" s="32">
        <v>3230</v>
      </c>
      <c r="D59" s="33">
        <v>104200</v>
      </c>
      <c r="E59" s="33">
        <v>2221</v>
      </c>
      <c r="F59" s="33">
        <v>5630199</v>
      </c>
      <c r="G59" s="34">
        <v>-6000</v>
      </c>
      <c r="H59" s="35">
        <v>34</v>
      </c>
      <c r="I59" s="33" t="s">
        <v>31</v>
      </c>
      <c r="J59" s="33" t="s">
        <v>135</v>
      </c>
      <c r="L59" s="29"/>
    </row>
    <row r="60" spans="2:12">
      <c r="B60" s="31">
        <v>45</v>
      </c>
      <c r="C60" s="32">
        <v>3230</v>
      </c>
      <c r="D60" s="33">
        <v>104200</v>
      </c>
      <c r="E60" s="33">
        <v>2222</v>
      </c>
      <c r="F60" s="33">
        <v>5630299</v>
      </c>
      <c r="G60" s="34">
        <v>-5500</v>
      </c>
      <c r="H60" s="35">
        <v>34</v>
      </c>
      <c r="I60" s="33" t="s">
        <v>31</v>
      </c>
      <c r="J60" s="33" t="s">
        <v>137</v>
      </c>
      <c r="L60" s="29"/>
    </row>
    <row r="61" spans="2:12">
      <c r="B61" s="31">
        <v>46</v>
      </c>
      <c r="C61" s="32">
        <v>3230</v>
      </c>
      <c r="D61" s="33">
        <v>104200</v>
      </c>
      <c r="E61" s="33">
        <v>2222</v>
      </c>
      <c r="F61" s="33">
        <v>5630801</v>
      </c>
      <c r="G61" s="34">
        <v>-15000</v>
      </c>
      <c r="H61" s="35">
        <v>34</v>
      </c>
      <c r="I61" s="33" t="s">
        <v>31</v>
      </c>
      <c r="J61" s="33" t="s">
        <v>46</v>
      </c>
      <c r="L61" s="29"/>
    </row>
    <row r="62" spans="2:12">
      <c r="B62" s="31">
        <v>47</v>
      </c>
      <c r="C62" s="32">
        <v>3230</v>
      </c>
      <c r="D62" s="33">
        <v>104200</v>
      </c>
      <c r="E62" s="33">
        <v>2222</v>
      </c>
      <c r="F62" s="33">
        <v>5631101</v>
      </c>
      <c r="G62" s="34">
        <v>-15000</v>
      </c>
      <c r="H62" s="35">
        <v>34</v>
      </c>
      <c r="I62" s="33" t="s">
        <v>31</v>
      </c>
      <c r="J62" s="33" t="s">
        <v>123</v>
      </c>
      <c r="L62" s="29"/>
    </row>
    <row r="63" spans="2:12">
      <c r="B63" s="31">
        <v>48</v>
      </c>
      <c r="C63" s="32">
        <v>3230</v>
      </c>
      <c r="D63" s="33">
        <v>104200</v>
      </c>
      <c r="E63" s="33">
        <v>2222</v>
      </c>
      <c r="F63" s="33">
        <v>5631201</v>
      </c>
      <c r="G63" s="34">
        <v>1000</v>
      </c>
      <c r="H63" s="35">
        <v>34</v>
      </c>
      <c r="I63" s="33" t="s">
        <v>31</v>
      </c>
      <c r="J63" s="33" t="s">
        <v>181</v>
      </c>
      <c r="L63" s="29"/>
    </row>
    <row r="64" spans="2:12">
      <c r="B64" s="31">
        <v>49</v>
      </c>
      <c r="C64" s="32">
        <v>3230</v>
      </c>
      <c r="D64" s="33">
        <v>104200</v>
      </c>
      <c r="E64" s="33">
        <v>2222</v>
      </c>
      <c r="F64" s="33">
        <v>5631301</v>
      </c>
      <c r="G64" s="34">
        <v>-53444</v>
      </c>
      <c r="H64" s="35">
        <v>34</v>
      </c>
      <c r="I64" s="33" t="s">
        <v>31</v>
      </c>
      <c r="J64" s="33" t="s">
        <v>119</v>
      </c>
      <c r="L64" s="29"/>
    </row>
    <row r="65" spans="2:12">
      <c r="B65" s="31">
        <v>50</v>
      </c>
      <c r="C65" s="32">
        <v>3230</v>
      </c>
      <c r="D65" s="33">
        <v>104200</v>
      </c>
      <c r="E65" s="33">
        <v>2222</v>
      </c>
      <c r="F65" s="33">
        <v>5631799</v>
      </c>
      <c r="G65" s="34">
        <v>-5500</v>
      </c>
      <c r="H65" s="35">
        <v>34</v>
      </c>
      <c r="I65" s="33" t="s">
        <v>31</v>
      </c>
      <c r="J65" s="33" t="s">
        <v>47</v>
      </c>
      <c r="L65" s="29"/>
    </row>
    <row r="66" spans="2:12">
      <c r="B66" s="31">
        <v>51</v>
      </c>
      <c r="C66" s="32">
        <v>3230</v>
      </c>
      <c r="D66" s="33">
        <v>104200</v>
      </c>
      <c r="E66" s="33">
        <v>2222</v>
      </c>
      <c r="F66" s="33">
        <v>5632301</v>
      </c>
      <c r="G66" s="34">
        <v>-1000</v>
      </c>
      <c r="H66" s="35">
        <v>34</v>
      </c>
      <c r="I66" s="33" t="s">
        <v>31</v>
      </c>
      <c r="J66" s="33" t="s">
        <v>182</v>
      </c>
      <c r="L66" s="29"/>
    </row>
    <row r="67" spans="2:12">
      <c r="B67" s="31">
        <v>52</v>
      </c>
      <c r="C67" s="32">
        <v>3230</v>
      </c>
      <c r="D67" s="33">
        <v>104200</v>
      </c>
      <c r="E67" s="33">
        <v>2211</v>
      </c>
      <c r="F67" s="33">
        <v>5640199</v>
      </c>
      <c r="G67" s="34">
        <v>-4000</v>
      </c>
      <c r="H67" s="35">
        <v>34</v>
      </c>
      <c r="I67" s="33" t="s">
        <v>31</v>
      </c>
      <c r="J67" s="33" t="s">
        <v>141</v>
      </c>
      <c r="L67" s="29"/>
    </row>
    <row r="68" spans="2:12">
      <c r="B68" s="31">
        <v>53</v>
      </c>
      <c r="C68" s="32">
        <v>3230</v>
      </c>
      <c r="D68" s="33">
        <v>104200</v>
      </c>
      <c r="E68" s="33">
        <v>2212</v>
      </c>
      <c r="F68" s="33">
        <v>5640299</v>
      </c>
      <c r="G68" s="34">
        <v>-7000</v>
      </c>
      <c r="H68" s="35">
        <v>34</v>
      </c>
      <c r="I68" s="33" t="s">
        <v>31</v>
      </c>
      <c r="J68" s="33" t="s">
        <v>130</v>
      </c>
      <c r="L68" s="29"/>
    </row>
    <row r="69" spans="2:12">
      <c r="B69" s="31">
        <v>54</v>
      </c>
      <c r="C69" s="32">
        <v>3230</v>
      </c>
      <c r="D69" s="33">
        <v>104200</v>
      </c>
      <c r="E69" s="33">
        <v>2321</v>
      </c>
      <c r="F69" s="33">
        <v>5640301</v>
      </c>
      <c r="G69" s="34">
        <v>-1274</v>
      </c>
      <c r="H69" s="35">
        <v>34</v>
      </c>
      <c r="I69" s="33" t="s">
        <v>31</v>
      </c>
      <c r="J69" s="33" t="s">
        <v>48</v>
      </c>
      <c r="L69" s="29"/>
    </row>
    <row r="70" spans="2:12">
      <c r="B70" s="31">
        <v>55</v>
      </c>
      <c r="C70" s="32">
        <v>3230</v>
      </c>
      <c r="D70" s="33">
        <v>104200</v>
      </c>
      <c r="E70" s="33">
        <v>2212</v>
      </c>
      <c r="F70" s="33">
        <v>5640401</v>
      </c>
      <c r="G70" s="34">
        <v>-2053</v>
      </c>
      <c r="H70" s="35">
        <v>34</v>
      </c>
      <c r="I70" s="33" t="s">
        <v>31</v>
      </c>
      <c r="J70" s="33" t="s">
        <v>49</v>
      </c>
      <c r="L70" s="29"/>
    </row>
    <row r="71" spans="2:12">
      <c r="B71" s="31">
        <v>56</v>
      </c>
      <c r="C71" s="32">
        <v>3230</v>
      </c>
      <c r="D71" s="33">
        <v>104200</v>
      </c>
      <c r="E71" s="33">
        <v>2212</v>
      </c>
      <c r="F71" s="33">
        <v>5640801</v>
      </c>
      <c r="G71" s="34">
        <v>-7000</v>
      </c>
      <c r="H71" s="35">
        <v>34</v>
      </c>
      <c r="I71" s="33" t="s">
        <v>31</v>
      </c>
      <c r="J71" s="33" t="s">
        <v>131</v>
      </c>
      <c r="L71" s="29"/>
    </row>
    <row r="72" spans="2:12">
      <c r="B72" s="31">
        <v>57</v>
      </c>
      <c r="C72" s="32">
        <v>3230</v>
      </c>
      <c r="D72" s="33">
        <v>104200</v>
      </c>
      <c r="E72" s="33">
        <v>2212</v>
      </c>
      <c r="F72" s="33">
        <v>5641301</v>
      </c>
      <c r="G72" s="34">
        <v>-2000</v>
      </c>
      <c r="H72" s="35">
        <v>34</v>
      </c>
      <c r="I72" s="33" t="s">
        <v>31</v>
      </c>
      <c r="J72" s="33" t="s">
        <v>168</v>
      </c>
      <c r="L72" s="29"/>
    </row>
    <row r="73" spans="2:12">
      <c r="B73" s="31">
        <v>58</v>
      </c>
      <c r="C73" s="32">
        <v>3230</v>
      </c>
      <c r="D73" s="33">
        <v>104200</v>
      </c>
      <c r="E73" s="33">
        <v>2611</v>
      </c>
      <c r="F73" s="33">
        <v>5650299</v>
      </c>
      <c r="G73" s="34">
        <v>-243</v>
      </c>
      <c r="H73" s="35">
        <v>34</v>
      </c>
      <c r="I73" s="33" t="s">
        <v>31</v>
      </c>
      <c r="J73" s="33" t="s">
        <v>214</v>
      </c>
      <c r="L73" s="29"/>
    </row>
    <row r="74" spans="2:12">
      <c r="B74" s="31">
        <v>59</v>
      </c>
      <c r="C74" s="32">
        <v>3230</v>
      </c>
      <c r="D74" s="33">
        <v>104200</v>
      </c>
      <c r="E74" s="33">
        <v>2222</v>
      </c>
      <c r="F74" s="33">
        <v>5650399</v>
      </c>
      <c r="G74" s="34">
        <v>-2500</v>
      </c>
      <c r="H74" s="35">
        <v>34</v>
      </c>
      <c r="I74" s="33" t="s">
        <v>31</v>
      </c>
      <c r="J74" s="33" t="s">
        <v>161</v>
      </c>
      <c r="L74" s="29"/>
    </row>
    <row r="75" spans="2:12">
      <c r="B75" s="31">
        <v>60</v>
      </c>
      <c r="C75" s="32">
        <v>3230</v>
      </c>
      <c r="D75" s="33">
        <v>104200</v>
      </c>
      <c r="E75" s="33">
        <v>1300</v>
      </c>
      <c r="F75" s="51">
        <v>5650499</v>
      </c>
      <c r="G75" s="52">
        <v>-1000</v>
      </c>
      <c r="H75" s="35">
        <v>34</v>
      </c>
      <c r="I75" s="33" t="s">
        <v>31</v>
      </c>
      <c r="J75" s="33" t="s">
        <v>183</v>
      </c>
      <c r="L75" s="29"/>
    </row>
    <row r="76" spans="2:12">
      <c r="B76" s="31">
        <v>61</v>
      </c>
      <c r="C76" s="32">
        <v>3230</v>
      </c>
      <c r="D76" s="33">
        <v>104200</v>
      </c>
      <c r="E76" s="33">
        <v>1300</v>
      </c>
      <c r="F76" s="33">
        <v>5650699</v>
      </c>
      <c r="G76" s="34">
        <v>-4000</v>
      </c>
      <c r="H76" s="35">
        <v>34</v>
      </c>
      <c r="I76" s="33" t="s">
        <v>31</v>
      </c>
      <c r="J76" s="33" t="s">
        <v>142</v>
      </c>
      <c r="L76" s="29"/>
    </row>
    <row r="77" spans="2:12">
      <c r="B77" s="31">
        <v>62</v>
      </c>
      <c r="C77" s="32">
        <v>3230</v>
      </c>
      <c r="D77" s="33">
        <v>104200</v>
      </c>
      <c r="E77" s="33">
        <v>2611</v>
      </c>
      <c r="F77" s="33">
        <v>5650899</v>
      </c>
      <c r="G77" s="34">
        <v>-5000</v>
      </c>
      <c r="H77" s="35">
        <v>34</v>
      </c>
      <c r="I77" s="33" t="s">
        <v>31</v>
      </c>
      <c r="J77" s="33" t="s">
        <v>132</v>
      </c>
      <c r="L77" s="29"/>
    </row>
    <row r="78" spans="2:12">
      <c r="B78" s="31">
        <v>63</v>
      </c>
      <c r="C78" s="32">
        <v>3810</v>
      </c>
      <c r="D78" s="33">
        <v>104200</v>
      </c>
      <c r="E78" s="33">
        <v>2611</v>
      </c>
      <c r="F78" s="33">
        <v>5650899</v>
      </c>
      <c r="G78" s="34">
        <v>-2000</v>
      </c>
      <c r="H78" s="35">
        <v>34</v>
      </c>
      <c r="I78" s="33" t="s">
        <v>31</v>
      </c>
      <c r="J78" s="33" t="s">
        <v>132</v>
      </c>
      <c r="L78" s="29"/>
    </row>
    <row r="79" spans="2:12">
      <c r="B79" s="31">
        <v>64</v>
      </c>
      <c r="C79" s="32">
        <v>3230</v>
      </c>
      <c r="D79" s="33">
        <v>104200</v>
      </c>
      <c r="E79" s="33">
        <v>2222</v>
      </c>
      <c r="F79" s="33">
        <v>5650999</v>
      </c>
      <c r="G79" s="34">
        <v>4</v>
      </c>
      <c r="H79" s="35">
        <v>34</v>
      </c>
      <c r="I79" s="33" t="s">
        <v>31</v>
      </c>
      <c r="J79" s="33" t="s">
        <v>233</v>
      </c>
      <c r="L79" s="29"/>
    </row>
    <row r="80" spans="2:12">
      <c r="B80" s="31">
        <v>65</v>
      </c>
      <c r="C80" s="32">
        <v>3230</v>
      </c>
      <c r="D80" s="33">
        <v>104200</v>
      </c>
      <c r="E80" s="33">
        <v>3860</v>
      </c>
      <c r="F80" s="33">
        <v>5651099</v>
      </c>
      <c r="G80" s="34">
        <v>4</v>
      </c>
      <c r="H80" s="35">
        <v>34</v>
      </c>
      <c r="I80" s="33" t="s">
        <v>31</v>
      </c>
      <c r="J80" s="33" t="s">
        <v>50</v>
      </c>
      <c r="L80" s="29"/>
    </row>
    <row r="81" spans="2:12">
      <c r="B81" s="31">
        <v>66</v>
      </c>
      <c r="C81" s="32">
        <v>3230</v>
      </c>
      <c r="D81" s="33">
        <v>104200</v>
      </c>
      <c r="E81" s="33">
        <v>1300</v>
      </c>
      <c r="F81" s="33">
        <v>5651399</v>
      </c>
      <c r="G81" s="34">
        <v>-1400</v>
      </c>
      <c r="H81" s="35">
        <v>34</v>
      </c>
      <c r="I81" s="33" t="s">
        <v>31</v>
      </c>
      <c r="J81" s="33" t="s">
        <v>178</v>
      </c>
      <c r="L81" s="29"/>
    </row>
    <row r="82" spans="2:12">
      <c r="B82" s="31">
        <v>67</v>
      </c>
      <c r="C82" s="32">
        <v>3230</v>
      </c>
      <c r="D82" s="33">
        <v>104200</v>
      </c>
      <c r="E82" s="33">
        <v>2222</v>
      </c>
      <c r="F82" s="33">
        <v>5651501</v>
      </c>
      <c r="G82" s="34">
        <v>-6200</v>
      </c>
      <c r="H82" s="35">
        <v>34</v>
      </c>
      <c r="I82" s="33" t="s">
        <v>31</v>
      </c>
      <c r="J82" s="33" t="s">
        <v>133</v>
      </c>
      <c r="L82" s="29"/>
    </row>
    <row r="83" spans="2:12">
      <c r="B83" s="31">
        <v>68</v>
      </c>
      <c r="C83" s="32">
        <v>3230</v>
      </c>
      <c r="D83" s="33">
        <v>104200</v>
      </c>
      <c r="E83" s="33">
        <v>1300</v>
      </c>
      <c r="F83" s="33">
        <v>5651701</v>
      </c>
      <c r="G83" s="34">
        <v>-3349</v>
      </c>
      <c r="H83" s="35">
        <v>34</v>
      </c>
      <c r="I83" s="33" t="s">
        <v>31</v>
      </c>
      <c r="J83" s="33" t="s">
        <v>148</v>
      </c>
      <c r="L83" s="29"/>
    </row>
    <row r="84" spans="2:12">
      <c r="B84" s="31">
        <v>69</v>
      </c>
      <c r="C84" s="32">
        <v>3230</v>
      </c>
      <c r="D84" s="33">
        <v>104200</v>
      </c>
      <c r="E84" s="33">
        <v>2650</v>
      </c>
      <c r="F84" s="33">
        <v>5651901</v>
      </c>
      <c r="G84" s="34">
        <v>-738</v>
      </c>
      <c r="H84" s="35">
        <v>34</v>
      </c>
      <c r="I84" s="33" t="s">
        <v>31</v>
      </c>
      <c r="J84" s="33" t="s">
        <v>193</v>
      </c>
      <c r="L84" s="29"/>
    </row>
    <row r="85" spans="2:12">
      <c r="B85" s="31">
        <v>70</v>
      </c>
      <c r="C85" s="32">
        <v>3230</v>
      </c>
      <c r="D85" s="33">
        <v>104200</v>
      </c>
      <c r="E85" s="33">
        <v>1300</v>
      </c>
      <c r="F85" s="33">
        <v>5652001</v>
      </c>
      <c r="G85" s="34">
        <v>-406</v>
      </c>
      <c r="H85" s="35">
        <v>34</v>
      </c>
      <c r="I85" s="33" t="s">
        <v>31</v>
      </c>
      <c r="J85" s="33" t="s">
        <v>51</v>
      </c>
      <c r="L85" s="29"/>
    </row>
    <row r="86" spans="2:12">
      <c r="B86" s="31">
        <v>71</v>
      </c>
      <c r="C86" s="32">
        <v>3230</v>
      </c>
      <c r="D86" s="33">
        <v>104200</v>
      </c>
      <c r="E86" s="33">
        <v>2222</v>
      </c>
      <c r="F86" s="33">
        <v>5652201</v>
      </c>
      <c r="G86" s="34">
        <v>-2285</v>
      </c>
      <c r="H86" s="35">
        <v>34</v>
      </c>
      <c r="I86" s="33" t="s">
        <v>31</v>
      </c>
      <c r="J86" s="33" t="s">
        <v>166</v>
      </c>
      <c r="L86" s="29"/>
    </row>
    <row r="87" spans="2:12">
      <c r="B87" s="31">
        <v>72</v>
      </c>
      <c r="C87" s="32">
        <v>3230</v>
      </c>
      <c r="D87" s="33">
        <v>104200</v>
      </c>
      <c r="E87" s="33">
        <v>1300</v>
      </c>
      <c r="F87" s="33">
        <v>5652399</v>
      </c>
      <c r="G87" s="34">
        <v>-3000</v>
      </c>
      <c r="H87" s="35">
        <v>34</v>
      </c>
      <c r="I87" s="33" t="s">
        <v>31</v>
      </c>
      <c r="J87" s="33" t="s">
        <v>153</v>
      </c>
      <c r="L87" s="29"/>
    </row>
    <row r="88" spans="2:12">
      <c r="B88" s="31">
        <v>73</v>
      </c>
      <c r="C88" s="32">
        <v>3230</v>
      </c>
      <c r="D88" s="33">
        <v>104200</v>
      </c>
      <c r="E88" s="33">
        <v>1300</v>
      </c>
      <c r="F88" s="33">
        <v>5652401</v>
      </c>
      <c r="G88" s="34">
        <v>-3000</v>
      </c>
      <c r="H88" s="35">
        <v>34</v>
      </c>
      <c r="I88" s="33" t="s">
        <v>31</v>
      </c>
      <c r="J88" s="33" t="s">
        <v>154</v>
      </c>
      <c r="L88" s="29"/>
    </row>
    <row r="89" spans="2:12">
      <c r="B89" s="31">
        <v>74</v>
      </c>
      <c r="C89" s="32">
        <v>3230</v>
      </c>
      <c r="D89" s="33">
        <v>104200</v>
      </c>
      <c r="E89" s="33">
        <v>3930</v>
      </c>
      <c r="F89" s="33">
        <v>5652901</v>
      </c>
      <c r="G89" s="34">
        <v>-2300</v>
      </c>
      <c r="H89" s="35">
        <v>34</v>
      </c>
      <c r="I89" s="33" t="s">
        <v>31</v>
      </c>
      <c r="J89" s="33" t="s">
        <v>165</v>
      </c>
      <c r="L89" s="29"/>
    </row>
    <row r="90" spans="2:12">
      <c r="B90" s="31">
        <v>75</v>
      </c>
      <c r="C90" s="32">
        <v>3230</v>
      </c>
      <c r="D90" s="33">
        <v>104200</v>
      </c>
      <c r="E90" s="33">
        <v>2653</v>
      </c>
      <c r="F90" s="33">
        <v>5653101</v>
      </c>
      <c r="G90" s="34">
        <v>-1000</v>
      </c>
      <c r="H90" s="35">
        <v>34</v>
      </c>
      <c r="I90" s="33" t="s">
        <v>31</v>
      </c>
      <c r="J90" s="33" t="s">
        <v>184</v>
      </c>
      <c r="L90" s="29"/>
    </row>
    <row r="91" spans="2:12">
      <c r="B91" s="31">
        <v>76</v>
      </c>
      <c r="C91" s="32">
        <v>3230</v>
      </c>
      <c r="D91" s="33">
        <v>104200</v>
      </c>
      <c r="E91" s="33">
        <v>2222</v>
      </c>
      <c r="F91" s="33">
        <v>5653299</v>
      </c>
      <c r="G91" s="34">
        <v>-1000</v>
      </c>
      <c r="H91" s="35">
        <v>34</v>
      </c>
      <c r="I91" s="33" t="s">
        <v>31</v>
      </c>
      <c r="J91" s="33" t="s">
        <v>185</v>
      </c>
      <c r="L91" s="29"/>
    </row>
    <row r="92" spans="2:12">
      <c r="B92" s="31">
        <v>77</v>
      </c>
      <c r="C92" s="32">
        <v>3230</v>
      </c>
      <c r="D92" s="33">
        <v>104200</v>
      </c>
      <c r="E92" s="33">
        <v>2650</v>
      </c>
      <c r="F92" s="33">
        <v>5653399</v>
      </c>
      <c r="G92" s="34">
        <v>-16500</v>
      </c>
      <c r="H92" s="35">
        <v>34</v>
      </c>
      <c r="I92" s="33" t="s">
        <v>31</v>
      </c>
      <c r="J92" s="33" t="s">
        <v>121</v>
      </c>
      <c r="L92" s="29"/>
    </row>
    <row r="93" spans="2:12">
      <c r="B93" s="31">
        <v>78</v>
      </c>
      <c r="C93" s="32">
        <v>3230</v>
      </c>
      <c r="D93" s="33">
        <v>104200</v>
      </c>
      <c r="E93" s="33">
        <v>3811</v>
      </c>
      <c r="F93" s="33">
        <v>5660199</v>
      </c>
      <c r="G93" s="34">
        <v>-1800</v>
      </c>
      <c r="H93" s="35">
        <v>34</v>
      </c>
      <c r="I93" s="33" t="s">
        <v>31</v>
      </c>
      <c r="J93" s="33" t="s">
        <v>172</v>
      </c>
      <c r="L93" s="29"/>
    </row>
    <row r="94" spans="2:12">
      <c r="B94" s="31">
        <v>79</v>
      </c>
      <c r="C94" s="32">
        <v>3230</v>
      </c>
      <c r="D94" s="33">
        <v>104200</v>
      </c>
      <c r="E94" s="33">
        <v>3336</v>
      </c>
      <c r="F94" s="33">
        <v>5660299</v>
      </c>
      <c r="G94" s="34">
        <v>-3900</v>
      </c>
      <c r="H94" s="35">
        <v>34</v>
      </c>
      <c r="I94" s="33" t="s">
        <v>31</v>
      </c>
      <c r="J94" s="33" t="s">
        <v>143</v>
      </c>
      <c r="L94" s="29"/>
    </row>
    <row r="95" spans="2:12">
      <c r="B95" s="31">
        <v>80</v>
      </c>
      <c r="C95" s="32">
        <v>3230</v>
      </c>
      <c r="D95" s="33">
        <v>104200</v>
      </c>
      <c r="E95" s="33">
        <v>3398</v>
      </c>
      <c r="F95" s="33">
        <v>5660301</v>
      </c>
      <c r="G95" s="34">
        <v>-6000</v>
      </c>
      <c r="H95" s="35">
        <v>34</v>
      </c>
      <c r="I95" s="33" t="s">
        <v>31</v>
      </c>
      <c r="J95" s="33" t="s">
        <v>136</v>
      </c>
      <c r="L95" s="29"/>
    </row>
    <row r="96" spans="2:12">
      <c r="B96" s="31">
        <v>81</v>
      </c>
      <c r="C96" s="32">
        <v>3230</v>
      </c>
      <c r="D96" s="33">
        <v>104200</v>
      </c>
      <c r="E96" s="33">
        <v>3811</v>
      </c>
      <c r="F96" s="33">
        <v>5660401</v>
      </c>
      <c r="G96" s="34">
        <v>-16000</v>
      </c>
      <c r="H96" s="35">
        <v>34</v>
      </c>
      <c r="I96" s="33" t="s">
        <v>31</v>
      </c>
      <c r="J96" s="33" t="s">
        <v>52</v>
      </c>
      <c r="L96" s="29"/>
    </row>
    <row r="97" spans="2:12">
      <c r="B97" s="31">
        <v>82</v>
      </c>
      <c r="C97" s="32">
        <v>3230</v>
      </c>
      <c r="D97" s="33">
        <v>104200</v>
      </c>
      <c r="E97" s="33">
        <v>1300</v>
      </c>
      <c r="F97" s="33">
        <v>5660601</v>
      </c>
      <c r="G97" s="34">
        <v>-2979</v>
      </c>
      <c r="H97" s="35">
        <v>34</v>
      </c>
      <c r="I97" s="33" t="s">
        <v>31</v>
      </c>
      <c r="J97" s="33" t="s">
        <v>53</v>
      </c>
      <c r="L97" s="29"/>
    </row>
    <row r="98" spans="2:12">
      <c r="B98" s="31">
        <v>83</v>
      </c>
      <c r="C98" s="32">
        <v>3270</v>
      </c>
      <c r="D98" s="33">
        <v>104300</v>
      </c>
      <c r="E98" s="33">
        <v>2650</v>
      </c>
      <c r="F98" s="33">
        <v>5661201</v>
      </c>
      <c r="G98" s="34">
        <v>5</v>
      </c>
      <c r="H98" s="35">
        <v>34</v>
      </c>
      <c r="I98" s="33" t="s">
        <v>31</v>
      </c>
      <c r="J98" s="33" t="s">
        <v>54</v>
      </c>
      <c r="L98" s="29"/>
    </row>
    <row r="99" spans="2:12">
      <c r="B99" s="31">
        <v>84</v>
      </c>
      <c r="C99" s="32">
        <v>3230</v>
      </c>
      <c r="D99" s="33">
        <v>104200</v>
      </c>
      <c r="E99" s="33">
        <v>3811</v>
      </c>
      <c r="F99" s="33">
        <v>5661501</v>
      </c>
      <c r="G99" s="34">
        <v>-550</v>
      </c>
      <c r="H99" s="35">
        <v>34</v>
      </c>
      <c r="I99" s="33" t="s">
        <v>31</v>
      </c>
      <c r="J99" s="33" t="s">
        <v>196</v>
      </c>
      <c r="L99" s="29"/>
    </row>
    <row r="100" spans="2:12">
      <c r="B100" s="31">
        <v>85</v>
      </c>
      <c r="C100" s="32">
        <v>3230</v>
      </c>
      <c r="D100" s="33">
        <v>104200</v>
      </c>
      <c r="E100" s="33">
        <v>3811</v>
      </c>
      <c r="F100" s="33">
        <v>5661601</v>
      </c>
      <c r="G100" s="34">
        <v>-2</v>
      </c>
      <c r="H100" s="35">
        <v>34</v>
      </c>
      <c r="I100" s="33" t="s">
        <v>31</v>
      </c>
      <c r="J100" s="33" t="s">
        <v>234</v>
      </c>
      <c r="L100" s="29"/>
    </row>
    <row r="101" spans="2:12">
      <c r="B101" s="31">
        <v>86</v>
      </c>
      <c r="C101" s="32">
        <v>3230</v>
      </c>
      <c r="D101" s="33">
        <v>1099</v>
      </c>
      <c r="E101" s="33">
        <v>3151</v>
      </c>
      <c r="F101" s="33">
        <v>6506599</v>
      </c>
      <c r="G101" s="34">
        <v>-785</v>
      </c>
      <c r="H101" s="35">
        <v>34</v>
      </c>
      <c r="I101" s="33" t="s">
        <v>31</v>
      </c>
      <c r="J101" s="33" t="s">
        <v>55</v>
      </c>
      <c r="L101" s="29"/>
    </row>
    <row r="102" spans="2:12">
      <c r="B102" s="31">
        <v>87</v>
      </c>
      <c r="C102" s="32">
        <v>3230</v>
      </c>
      <c r="D102" s="33">
        <v>4305</v>
      </c>
      <c r="E102" s="33">
        <v>3340</v>
      </c>
      <c r="F102" s="33">
        <v>6509399</v>
      </c>
      <c r="G102" s="34">
        <v>-2000</v>
      </c>
      <c r="H102" s="35">
        <v>34</v>
      </c>
      <c r="I102" s="33" t="s">
        <v>31</v>
      </c>
      <c r="J102" s="33" t="s">
        <v>169</v>
      </c>
      <c r="L102" s="29"/>
    </row>
    <row r="103" spans="2:12">
      <c r="B103" s="31">
        <v>88</v>
      </c>
      <c r="C103" s="32">
        <v>3770</v>
      </c>
      <c r="D103" s="33">
        <v>4152</v>
      </c>
      <c r="E103" s="33">
        <v>3530</v>
      </c>
      <c r="F103" s="33">
        <v>7502950</v>
      </c>
      <c r="G103" s="34">
        <v>-50</v>
      </c>
      <c r="H103" s="35">
        <v>34</v>
      </c>
      <c r="I103" s="33" t="s">
        <v>31</v>
      </c>
      <c r="J103" s="33" t="s">
        <v>59</v>
      </c>
      <c r="L103" s="29"/>
    </row>
    <row r="104" spans="2:12">
      <c r="B104" s="31">
        <v>89</v>
      </c>
      <c r="C104" s="32">
        <v>3230</v>
      </c>
      <c r="D104" s="33">
        <v>4203</v>
      </c>
      <c r="E104" s="33">
        <v>3450</v>
      </c>
      <c r="F104" s="33">
        <v>7504199</v>
      </c>
      <c r="G104" s="34">
        <v>-4579</v>
      </c>
      <c r="H104" s="35">
        <v>34</v>
      </c>
      <c r="I104" s="33" t="s">
        <v>31</v>
      </c>
      <c r="J104" s="33" t="s">
        <v>60</v>
      </c>
      <c r="L104" s="29"/>
    </row>
    <row r="105" spans="2:12">
      <c r="B105" s="31">
        <v>90</v>
      </c>
      <c r="C105" s="32">
        <v>3230</v>
      </c>
      <c r="D105" s="33">
        <v>4203</v>
      </c>
      <c r="E105" s="33">
        <v>3550</v>
      </c>
      <c r="F105" s="33">
        <v>7507099</v>
      </c>
      <c r="G105" s="34">
        <v>-3000</v>
      </c>
      <c r="H105" s="35">
        <v>34</v>
      </c>
      <c r="I105" s="33" t="s">
        <v>31</v>
      </c>
      <c r="J105" s="33" t="s">
        <v>155</v>
      </c>
      <c r="L105" s="29"/>
    </row>
    <row r="106" spans="2:12">
      <c r="B106" s="31">
        <v>91</v>
      </c>
      <c r="C106" s="32">
        <v>3230</v>
      </c>
      <c r="D106" s="33">
        <v>4203</v>
      </c>
      <c r="E106" s="33">
        <v>3533</v>
      </c>
      <c r="F106" s="33">
        <v>7507199</v>
      </c>
      <c r="G106" s="34">
        <v>-2000</v>
      </c>
      <c r="H106" s="35">
        <v>34</v>
      </c>
      <c r="I106" s="33" t="s">
        <v>31</v>
      </c>
      <c r="J106" s="33" t="s">
        <v>170</v>
      </c>
      <c r="L106" s="29"/>
    </row>
    <row r="107" spans="2:12">
      <c r="B107" s="31">
        <v>92</v>
      </c>
      <c r="C107" s="90">
        <v>3230</v>
      </c>
      <c r="D107" s="33">
        <v>4203</v>
      </c>
      <c r="E107" s="33">
        <v>3530</v>
      </c>
      <c r="F107" s="33">
        <v>7507601</v>
      </c>
      <c r="G107" s="34">
        <v>-456</v>
      </c>
      <c r="H107" s="35">
        <v>34</v>
      </c>
      <c r="I107" s="33" t="s">
        <v>31</v>
      </c>
      <c r="J107" s="33" t="s">
        <v>116</v>
      </c>
      <c r="L107" s="29"/>
    </row>
    <row r="108" spans="2:12">
      <c r="B108" s="31">
        <v>93</v>
      </c>
      <c r="C108" s="32">
        <v>3230</v>
      </c>
      <c r="D108" s="33">
        <v>4203</v>
      </c>
      <c r="E108" s="33">
        <v>3530</v>
      </c>
      <c r="F108" s="33">
        <v>7507999</v>
      </c>
      <c r="G108" s="34">
        <v>-2590</v>
      </c>
      <c r="H108" s="35">
        <v>34</v>
      </c>
      <c r="I108" s="33" t="s">
        <v>31</v>
      </c>
      <c r="J108" s="33" t="s">
        <v>117</v>
      </c>
      <c r="L108" s="29"/>
    </row>
    <row r="109" spans="2:12">
      <c r="B109" s="31">
        <v>94</v>
      </c>
      <c r="C109" s="32">
        <v>3230</v>
      </c>
      <c r="D109" s="33">
        <v>4202</v>
      </c>
      <c r="E109" s="33">
        <v>3530</v>
      </c>
      <c r="F109" s="33">
        <v>7508499</v>
      </c>
      <c r="G109" s="34">
        <v>-5000</v>
      </c>
      <c r="H109" s="35">
        <v>34</v>
      </c>
      <c r="I109" s="33" t="s">
        <v>31</v>
      </c>
      <c r="J109" s="33" t="s">
        <v>139</v>
      </c>
      <c r="L109" s="29"/>
    </row>
    <row r="110" spans="2:12">
      <c r="B110" s="31">
        <v>95</v>
      </c>
      <c r="C110" s="32">
        <v>3230</v>
      </c>
      <c r="D110" s="33">
        <v>4202</v>
      </c>
      <c r="E110" s="33">
        <v>3530</v>
      </c>
      <c r="F110" s="33">
        <v>7508999</v>
      </c>
      <c r="G110" s="34">
        <v>-13000</v>
      </c>
      <c r="H110" s="35">
        <v>34</v>
      </c>
      <c r="I110" s="33" t="s">
        <v>31</v>
      </c>
      <c r="J110" s="33" t="s">
        <v>124</v>
      </c>
      <c r="L110" s="29"/>
    </row>
    <row r="111" spans="2:12">
      <c r="B111" s="31">
        <v>96</v>
      </c>
      <c r="C111" s="32">
        <v>3230</v>
      </c>
      <c r="D111" s="33">
        <v>4203</v>
      </c>
      <c r="E111" s="33">
        <v>3530</v>
      </c>
      <c r="F111" s="33">
        <v>7509502</v>
      </c>
      <c r="G111" s="34">
        <v>-5005</v>
      </c>
      <c r="H111" s="35">
        <v>34</v>
      </c>
      <c r="I111" s="33" t="s">
        <v>31</v>
      </c>
      <c r="J111" s="33" t="s">
        <v>61</v>
      </c>
      <c r="L111" s="29"/>
    </row>
    <row r="112" spans="2:12">
      <c r="B112" s="31">
        <v>97</v>
      </c>
      <c r="C112" s="32">
        <v>3230</v>
      </c>
      <c r="D112" s="33">
        <v>4203</v>
      </c>
      <c r="E112" s="33">
        <v>3530</v>
      </c>
      <c r="F112" s="33">
        <v>7509999</v>
      </c>
      <c r="G112" s="34">
        <v>-5000</v>
      </c>
      <c r="H112" s="35">
        <v>34</v>
      </c>
      <c r="I112" s="33" t="s">
        <v>31</v>
      </c>
      <c r="J112" s="33" t="s">
        <v>62</v>
      </c>
      <c r="L112" s="29"/>
    </row>
    <row r="113" spans="2:12">
      <c r="B113" s="31">
        <v>98</v>
      </c>
      <c r="C113" s="32">
        <v>3230</v>
      </c>
      <c r="D113" s="33">
        <v>4203</v>
      </c>
      <c r="E113" s="33">
        <v>3530</v>
      </c>
      <c r="F113" s="33">
        <v>7510199</v>
      </c>
      <c r="G113" s="34">
        <v>-9000</v>
      </c>
      <c r="H113" s="35">
        <v>34</v>
      </c>
      <c r="I113" s="33" t="s">
        <v>31</v>
      </c>
      <c r="J113" s="33" t="s">
        <v>128</v>
      </c>
      <c r="L113" s="29"/>
    </row>
    <row r="114" spans="2:12">
      <c r="B114" s="31">
        <v>99</v>
      </c>
      <c r="C114" s="32">
        <v>3230</v>
      </c>
      <c r="D114" s="33">
        <v>4202</v>
      </c>
      <c r="E114" s="33">
        <v>3530</v>
      </c>
      <c r="F114" s="33">
        <v>7602129</v>
      </c>
      <c r="G114" s="34">
        <v>-1500</v>
      </c>
      <c r="H114" s="35">
        <v>34</v>
      </c>
      <c r="I114" s="33" t="s">
        <v>31</v>
      </c>
      <c r="J114" s="33" t="s">
        <v>176</v>
      </c>
      <c r="L114" s="29"/>
    </row>
    <row r="115" spans="2:12">
      <c r="B115" s="31">
        <v>100</v>
      </c>
      <c r="C115" s="32">
        <v>3230</v>
      </c>
      <c r="D115" s="33">
        <v>4202</v>
      </c>
      <c r="E115" s="33">
        <v>3450</v>
      </c>
      <c r="F115" s="33">
        <v>7702125</v>
      </c>
      <c r="G115" s="34">
        <v>-5500</v>
      </c>
      <c r="H115" s="35">
        <v>34</v>
      </c>
      <c r="I115" s="33" t="s">
        <v>31</v>
      </c>
      <c r="J115" s="33" t="s">
        <v>63</v>
      </c>
      <c r="L115" s="29"/>
    </row>
    <row r="116" spans="2:12">
      <c r="B116" s="31">
        <v>101</v>
      </c>
      <c r="C116" s="32">
        <v>3230</v>
      </c>
      <c r="D116" s="33">
        <v>4202</v>
      </c>
      <c r="E116" s="33">
        <v>3530</v>
      </c>
      <c r="F116" s="33">
        <v>7702299</v>
      </c>
      <c r="G116" s="34">
        <v>-5000</v>
      </c>
      <c r="H116" s="35">
        <v>34</v>
      </c>
      <c r="I116" s="33" t="s">
        <v>31</v>
      </c>
      <c r="J116" s="33" t="s">
        <v>118</v>
      </c>
      <c r="L116" s="29"/>
    </row>
    <row r="117" spans="2:12">
      <c r="B117" s="31">
        <v>102</v>
      </c>
      <c r="C117" s="32">
        <v>3230</v>
      </c>
      <c r="D117" s="33">
        <v>4202</v>
      </c>
      <c r="E117" s="33">
        <v>3530</v>
      </c>
      <c r="F117" s="33">
        <v>7702401</v>
      </c>
      <c r="G117" s="34">
        <v>-1700</v>
      </c>
      <c r="H117" s="35">
        <v>34</v>
      </c>
      <c r="I117" s="33" t="s">
        <v>31</v>
      </c>
      <c r="J117" s="33" t="s">
        <v>64</v>
      </c>
      <c r="L117" s="29"/>
    </row>
    <row r="118" spans="2:12">
      <c r="B118" s="31">
        <v>103</v>
      </c>
      <c r="C118" s="32">
        <v>3230</v>
      </c>
      <c r="D118" s="33">
        <v>4204</v>
      </c>
      <c r="E118" s="33">
        <v>3550</v>
      </c>
      <c r="F118" s="33">
        <v>7806299</v>
      </c>
      <c r="G118" s="34">
        <v>-2701</v>
      </c>
      <c r="H118" s="35">
        <v>34</v>
      </c>
      <c r="I118" s="33" t="s">
        <v>31</v>
      </c>
      <c r="J118" s="33" t="s">
        <v>159</v>
      </c>
      <c r="L118" s="29"/>
    </row>
    <row r="119" spans="2:12">
      <c r="B119" s="31">
        <v>104</v>
      </c>
      <c r="C119" s="32">
        <v>3230</v>
      </c>
      <c r="D119" s="33">
        <v>4204</v>
      </c>
      <c r="E119" s="33">
        <v>3550</v>
      </c>
      <c r="F119" s="33">
        <v>7806599</v>
      </c>
      <c r="G119" s="34">
        <v>-2500</v>
      </c>
      <c r="H119" s="35">
        <v>34</v>
      </c>
      <c r="I119" s="33" t="s">
        <v>31</v>
      </c>
      <c r="J119" s="33" t="s">
        <v>162</v>
      </c>
      <c r="L119" s="29"/>
    </row>
    <row r="120" spans="2:12">
      <c r="B120" s="31">
        <v>105</v>
      </c>
      <c r="C120" s="32">
        <v>3770</v>
      </c>
      <c r="D120" s="33">
        <v>4204</v>
      </c>
      <c r="E120" s="33">
        <v>3550</v>
      </c>
      <c r="F120" s="33">
        <v>7806950</v>
      </c>
      <c r="G120" s="34">
        <v>1</v>
      </c>
      <c r="H120" s="35">
        <v>34</v>
      </c>
      <c r="I120" s="33" t="s">
        <v>31</v>
      </c>
      <c r="J120" s="33" t="s">
        <v>236</v>
      </c>
      <c r="L120" s="29"/>
    </row>
    <row r="121" spans="2:12">
      <c r="B121" s="31">
        <v>106</v>
      </c>
      <c r="C121" s="32">
        <v>3230</v>
      </c>
      <c r="D121" s="33">
        <v>4204</v>
      </c>
      <c r="E121" s="33">
        <v>3550</v>
      </c>
      <c r="F121" s="51">
        <v>7807799</v>
      </c>
      <c r="G121" s="52">
        <v>-2642</v>
      </c>
      <c r="H121" s="35">
        <v>34</v>
      </c>
      <c r="I121" s="33" t="s">
        <v>31</v>
      </c>
      <c r="J121" s="51" t="s">
        <v>65</v>
      </c>
      <c r="L121" s="29"/>
    </row>
    <row r="122" spans="2:12">
      <c r="B122" s="31">
        <v>107</v>
      </c>
      <c r="C122" s="32">
        <v>3230</v>
      </c>
      <c r="D122" s="33">
        <v>104200</v>
      </c>
      <c r="E122" s="33">
        <v>3811</v>
      </c>
      <c r="F122" s="51">
        <v>5660701</v>
      </c>
      <c r="G122" s="52">
        <v>-1500</v>
      </c>
      <c r="H122" s="35">
        <v>34</v>
      </c>
      <c r="I122" s="33" t="s">
        <v>31</v>
      </c>
      <c r="J122" s="51" t="s">
        <v>177</v>
      </c>
      <c r="L122" s="29"/>
    </row>
    <row r="123" spans="2:12">
      <c r="B123" s="31">
        <v>108</v>
      </c>
      <c r="C123" s="32">
        <v>3222</v>
      </c>
      <c r="D123" s="33">
        <v>4316</v>
      </c>
      <c r="E123" s="33">
        <v>3350</v>
      </c>
      <c r="F123" s="50">
        <v>6010176</v>
      </c>
      <c r="G123" s="52">
        <v>256</v>
      </c>
      <c r="H123" s="35">
        <v>34</v>
      </c>
      <c r="I123" s="33" t="s">
        <v>31</v>
      </c>
      <c r="J123" s="51" t="s">
        <v>210</v>
      </c>
      <c r="L123" s="29"/>
    </row>
    <row r="124" spans="2:12">
      <c r="B124" s="31">
        <v>109</v>
      </c>
      <c r="C124" s="32">
        <v>3662</v>
      </c>
      <c r="D124" s="33">
        <v>4315</v>
      </c>
      <c r="E124" s="33">
        <v>3350</v>
      </c>
      <c r="F124" s="50">
        <v>6010182</v>
      </c>
      <c r="G124" s="52">
        <v>-424</v>
      </c>
      <c r="H124" s="35">
        <v>34</v>
      </c>
      <c r="I124" s="33" t="s">
        <v>31</v>
      </c>
      <c r="J124" s="51" t="s">
        <v>199</v>
      </c>
      <c r="L124" s="29"/>
    </row>
    <row r="125" spans="2:12">
      <c r="B125" s="31">
        <v>110</v>
      </c>
      <c r="C125" s="32">
        <v>3222</v>
      </c>
      <c r="D125" s="33">
        <v>4318</v>
      </c>
      <c r="E125" s="33">
        <v>3332</v>
      </c>
      <c r="F125" s="50">
        <v>6010183</v>
      </c>
      <c r="G125" s="52">
        <v>68</v>
      </c>
      <c r="H125" s="35">
        <v>34</v>
      </c>
      <c r="I125" s="33" t="s">
        <v>31</v>
      </c>
      <c r="J125" s="51" t="s">
        <v>221</v>
      </c>
      <c r="L125" s="29"/>
    </row>
    <row r="126" spans="2:12">
      <c r="B126" s="31">
        <v>111</v>
      </c>
      <c r="C126" s="32">
        <v>3661</v>
      </c>
      <c r="D126" s="33">
        <v>4222</v>
      </c>
      <c r="E126" s="33">
        <v>3450</v>
      </c>
      <c r="F126" s="50">
        <v>6010186</v>
      </c>
      <c r="G126" s="52">
        <v>-90</v>
      </c>
      <c r="H126" s="35">
        <v>34</v>
      </c>
      <c r="I126" s="33" t="s">
        <v>31</v>
      </c>
      <c r="J126" s="51" t="s">
        <v>220</v>
      </c>
      <c r="L126" s="29"/>
    </row>
    <row r="127" spans="2:12">
      <c r="B127" s="31">
        <v>112</v>
      </c>
      <c r="C127" s="32">
        <v>3210</v>
      </c>
      <c r="D127" s="33">
        <v>4310</v>
      </c>
      <c r="E127" s="33">
        <v>3336</v>
      </c>
      <c r="F127" s="50">
        <v>6010187</v>
      </c>
      <c r="G127" s="52">
        <v>132</v>
      </c>
      <c r="H127" s="35">
        <v>34</v>
      </c>
      <c r="I127" s="33" t="s">
        <v>31</v>
      </c>
      <c r="J127" s="51" t="s">
        <v>218</v>
      </c>
      <c r="L127" s="29"/>
    </row>
    <row r="128" spans="2:12">
      <c r="B128" s="31">
        <v>113</v>
      </c>
      <c r="C128" s="32">
        <v>3210</v>
      </c>
      <c r="D128" s="33">
        <v>4208</v>
      </c>
      <c r="E128" s="33">
        <v>3602</v>
      </c>
      <c r="F128" s="50">
        <v>6010199</v>
      </c>
      <c r="G128" s="52">
        <v>58</v>
      </c>
      <c r="H128" s="35">
        <v>34</v>
      </c>
      <c r="I128" s="33" t="s">
        <v>31</v>
      </c>
      <c r="J128" s="51" t="s">
        <v>99</v>
      </c>
      <c r="L128" s="29"/>
    </row>
    <row r="129" spans="2:12">
      <c r="B129" s="31">
        <v>114</v>
      </c>
      <c r="C129" s="32">
        <v>3230</v>
      </c>
      <c r="D129" s="33">
        <v>4305</v>
      </c>
      <c r="E129" s="33">
        <v>3342</v>
      </c>
      <c r="F129" s="50">
        <v>6302104</v>
      </c>
      <c r="G129" s="52">
        <v>2588</v>
      </c>
      <c r="H129" s="35">
        <v>34</v>
      </c>
      <c r="I129" s="33" t="s">
        <v>31</v>
      </c>
      <c r="J129" s="51" t="s">
        <v>160</v>
      </c>
      <c r="L129" s="29"/>
    </row>
    <row r="130" spans="2:12">
      <c r="B130" s="31">
        <v>115</v>
      </c>
      <c r="C130" s="32">
        <v>3230</v>
      </c>
      <c r="D130" s="33">
        <v>4305</v>
      </c>
      <c r="E130" s="33">
        <v>3342</v>
      </c>
      <c r="F130" s="50">
        <v>6302132</v>
      </c>
      <c r="G130" s="52">
        <v>33</v>
      </c>
      <c r="H130" s="35">
        <v>34</v>
      </c>
      <c r="I130" s="33" t="s">
        <v>31</v>
      </c>
      <c r="J130" s="51" t="s">
        <v>226</v>
      </c>
      <c r="L130" s="29"/>
    </row>
    <row r="131" spans="2:12">
      <c r="B131" s="31">
        <v>116</v>
      </c>
      <c r="C131" s="32">
        <v>3230</v>
      </c>
      <c r="D131" s="33">
        <v>4200</v>
      </c>
      <c r="E131" s="33">
        <v>3342</v>
      </c>
      <c r="F131" s="50">
        <v>6302199</v>
      </c>
      <c r="G131" s="52">
        <v>-2621</v>
      </c>
      <c r="H131" s="35">
        <v>34</v>
      </c>
      <c r="I131" s="33" t="s">
        <v>31</v>
      </c>
      <c r="J131" s="51" t="s">
        <v>100</v>
      </c>
      <c r="L131" s="29"/>
    </row>
    <row r="132" spans="2:12">
      <c r="B132" s="31">
        <v>117</v>
      </c>
      <c r="C132" s="32">
        <v>3230</v>
      </c>
      <c r="D132" s="33">
        <v>4305</v>
      </c>
      <c r="E132" s="33">
        <v>3340</v>
      </c>
      <c r="F132" s="50">
        <v>6503701</v>
      </c>
      <c r="G132" s="52">
        <v>10</v>
      </c>
      <c r="H132" s="35">
        <v>34</v>
      </c>
      <c r="I132" s="33" t="s">
        <v>31</v>
      </c>
      <c r="J132" s="51" t="s">
        <v>230</v>
      </c>
      <c r="L132" s="29"/>
    </row>
    <row r="133" spans="2:12">
      <c r="B133" s="31">
        <v>118</v>
      </c>
      <c r="C133" s="32">
        <v>3230</v>
      </c>
      <c r="D133" s="33">
        <v>4305</v>
      </c>
      <c r="E133" s="33">
        <v>3340</v>
      </c>
      <c r="F133" s="50">
        <v>6503799</v>
      </c>
      <c r="G133" s="52">
        <v>-10</v>
      </c>
      <c r="H133" s="35">
        <v>34</v>
      </c>
      <c r="I133" s="33" t="s">
        <v>31</v>
      </c>
      <c r="J133" s="51" t="s">
        <v>101</v>
      </c>
      <c r="L133" s="29"/>
    </row>
    <row r="134" spans="2:12">
      <c r="B134" s="31">
        <v>119</v>
      </c>
      <c r="C134" s="32">
        <v>3230</v>
      </c>
      <c r="D134" s="33">
        <v>4305</v>
      </c>
      <c r="E134" s="33">
        <v>3340</v>
      </c>
      <c r="F134" s="50">
        <v>6503836</v>
      </c>
      <c r="G134" s="52">
        <v>40</v>
      </c>
      <c r="H134" s="35">
        <v>34</v>
      </c>
      <c r="I134" s="33" t="s">
        <v>31</v>
      </c>
      <c r="J134" s="51" t="s">
        <v>224</v>
      </c>
      <c r="L134" s="29"/>
    </row>
    <row r="135" spans="2:12">
      <c r="B135" s="31">
        <v>120</v>
      </c>
      <c r="C135" s="32">
        <v>3230</v>
      </c>
      <c r="D135" s="33">
        <v>4305</v>
      </c>
      <c r="E135" s="33">
        <v>3332</v>
      </c>
      <c r="F135" s="50">
        <v>6503899</v>
      </c>
      <c r="G135" s="52">
        <v>-40</v>
      </c>
      <c r="H135" s="35">
        <v>34</v>
      </c>
      <c r="I135" s="33" t="s">
        <v>31</v>
      </c>
      <c r="J135" s="51" t="s">
        <v>102</v>
      </c>
      <c r="L135" s="29"/>
    </row>
    <row r="136" spans="2:12">
      <c r="B136" s="31">
        <v>121</v>
      </c>
      <c r="C136" s="32">
        <v>3230</v>
      </c>
      <c r="D136" s="33">
        <v>4305</v>
      </c>
      <c r="E136" s="33">
        <v>3332</v>
      </c>
      <c r="F136" s="50">
        <v>6503907</v>
      </c>
      <c r="G136" s="52">
        <v>-987</v>
      </c>
      <c r="H136" s="35">
        <v>34</v>
      </c>
      <c r="I136" s="33" t="s">
        <v>31</v>
      </c>
      <c r="J136" s="51" t="s">
        <v>188</v>
      </c>
      <c r="L136" s="29"/>
    </row>
    <row r="137" spans="2:12">
      <c r="B137" s="31">
        <v>122</v>
      </c>
      <c r="C137" s="32">
        <v>3230</v>
      </c>
      <c r="D137" s="33">
        <v>4305</v>
      </c>
      <c r="E137" s="33">
        <v>3332</v>
      </c>
      <c r="F137" s="50">
        <v>6505401</v>
      </c>
      <c r="G137" s="52">
        <v>250</v>
      </c>
      <c r="H137" s="35">
        <v>34</v>
      </c>
      <c r="I137" s="33" t="s">
        <v>31</v>
      </c>
      <c r="J137" s="51" t="s">
        <v>211</v>
      </c>
      <c r="L137" s="29"/>
    </row>
    <row r="138" spans="2:12">
      <c r="B138" s="31">
        <v>123</v>
      </c>
      <c r="C138" s="32">
        <v>3230</v>
      </c>
      <c r="D138" s="33">
        <v>4305</v>
      </c>
      <c r="E138" s="33">
        <v>3340</v>
      </c>
      <c r="F138" s="50">
        <v>6505403</v>
      </c>
      <c r="G138" s="52">
        <v>-178</v>
      </c>
      <c r="H138" s="35">
        <v>34</v>
      </c>
      <c r="I138" s="33" t="s">
        <v>31</v>
      </c>
      <c r="J138" s="51" t="s">
        <v>216</v>
      </c>
      <c r="L138" s="29"/>
    </row>
    <row r="139" spans="2:12">
      <c r="B139" s="31">
        <v>124</v>
      </c>
      <c r="C139" s="32">
        <v>3230</v>
      </c>
      <c r="D139" s="33">
        <v>4305</v>
      </c>
      <c r="E139" s="33">
        <v>3340</v>
      </c>
      <c r="F139" s="50">
        <v>6505404</v>
      </c>
      <c r="G139" s="52">
        <v>178</v>
      </c>
      <c r="H139" s="35">
        <v>34</v>
      </c>
      <c r="I139" s="33" t="s">
        <v>31</v>
      </c>
      <c r="J139" s="51" t="s">
        <v>217</v>
      </c>
      <c r="L139" s="29"/>
    </row>
    <row r="140" spans="2:12">
      <c r="B140" s="31">
        <v>125</v>
      </c>
      <c r="C140" s="32">
        <v>3230</v>
      </c>
      <c r="D140" s="33">
        <v>4305</v>
      </c>
      <c r="E140" s="33">
        <v>3332</v>
      </c>
      <c r="F140" s="50">
        <v>6505499</v>
      </c>
      <c r="G140" s="52">
        <v>-250</v>
      </c>
      <c r="H140" s="35">
        <v>34</v>
      </c>
      <c r="I140" s="33" t="s">
        <v>31</v>
      </c>
      <c r="J140" s="51" t="s">
        <v>103</v>
      </c>
      <c r="L140" s="29"/>
    </row>
    <row r="141" spans="2:12">
      <c r="B141" s="31">
        <v>126</v>
      </c>
      <c r="C141" s="32">
        <v>3230</v>
      </c>
      <c r="D141" s="33">
        <v>4305</v>
      </c>
      <c r="E141" s="33">
        <v>3340</v>
      </c>
      <c r="F141" s="50">
        <v>6506133</v>
      </c>
      <c r="G141" s="52">
        <v>-953</v>
      </c>
      <c r="H141" s="35">
        <v>34</v>
      </c>
      <c r="I141" s="33" t="s">
        <v>31</v>
      </c>
      <c r="J141" s="51" t="s">
        <v>189</v>
      </c>
      <c r="L141" s="29"/>
    </row>
    <row r="142" spans="2:12">
      <c r="B142" s="31">
        <v>127</v>
      </c>
      <c r="C142" s="32">
        <v>3230</v>
      </c>
      <c r="D142" s="33">
        <v>4305</v>
      </c>
      <c r="E142" s="33">
        <v>3340</v>
      </c>
      <c r="F142" s="50">
        <v>6506199</v>
      </c>
      <c r="G142" s="52">
        <v>-47</v>
      </c>
      <c r="H142" s="35">
        <v>34</v>
      </c>
      <c r="I142" s="33" t="s">
        <v>31</v>
      </c>
      <c r="J142" s="51" t="s">
        <v>104</v>
      </c>
      <c r="L142" s="29"/>
    </row>
    <row r="143" spans="2:12">
      <c r="B143" s="31">
        <v>128</v>
      </c>
      <c r="C143" s="32">
        <v>3230</v>
      </c>
      <c r="D143" s="33">
        <v>4305</v>
      </c>
      <c r="E143" s="33">
        <v>3332</v>
      </c>
      <c r="F143" s="50">
        <v>6506901</v>
      </c>
      <c r="G143" s="52">
        <v>111</v>
      </c>
      <c r="H143" s="35">
        <v>34</v>
      </c>
      <c r="I143" s="33" t="s">
        <v>31</v>
      </c>
      <c r="J143" s="51" t="s">
        <v>105</v>
      </c>
      <c r="L143" s="29"/>
    </row>
    <row r="144" spans="2:12">
      <c r="B144" s="31">
        <v>129</v>
      </c>
      <c r="C144" s="32">
        <v>3230</v>
      </c>
      <c r="D144" s="33">
        <v>4300</v>
      </c>
      <c r="E144" s="33">
        <v>3340</v>
      </c>
      <c r="F144" s="50">
        <v>6506999</v>
      </c>
      <c r="G144" s="52">
        <v>-111</v>
      </c>
      <c r="H144" s="35">
        <v>34</v>
      </c>
      <c r="I144" s="33" t="s">
        <v>31</v>
      </c>
      <c r="J144" s="51" t="s">
        <v>105</v>
      </c>
      <c r="L144" s="29"/>
    </row>
    <row r="145" spans="2:12">
      <c r="B145" s="31">
        <v>130</v>
      </c>
      <c r="C145" s="32">
        <v>3270</v>
      </c>
      <c r="D145" s="33">
        <v>4153</v>
      </c>
      <c r="E145" s="33">
        <v>3332</v>
      </c>
      <c r="F145" s="50">
        <v>6508001</v>
      </c>
      <c r="G145" s="52">
        <v>20</v>
      </c>
      <c r="H145" s="35">
        <v>34</v>
      </c>
      <c r="I145" s="33" t="s">
        <v>31</v>
      </c>
      <c r="J145" s="51" t="s">
        <v>56</v>
      </c>
      <c r="L145" s="29"/>
    </row>
    <row r="146" spans="2:12">
      <c r="B146" s="31">
        <v>131</v>
      </c>
      <c r="C146" s="32">
        <v>3230</v>
      </c>
      <c r="D146" s="33">
        <v>4305</v>
      </c>
      <c r="E146" s="33">
        <v>3332</v>
      </c>
      <c r="F146" s="50">
        <v>6508099</v>
      </c>
      <c r="G146" s="52">
        <v>-20</v>
      </c>
      <c r="H146" s="35">
        <v>34</v>
      </c>
      <c r="I146" s="33" t="s">
        <v>31</v>
      </c>
      <c r="J146" s="51" t="s">
        <v>229</v>
      </c>
      <c r="L146" s="29"/>
    </row>
    <row r="147" spans="2:12">
      <c r="B147" s="31">
        <v>132</v>
      </c>
      <c r="C147" s="32">
        <v>3230</v>
      </c>
      <c r="D147" s="33">
        <v>4302</v>
      </c>
      <c r="E147" s="33">
        <v>3812</v>
      </c>
      <c r="F147" s="50">
        <v>6508402</v>
      </c>
      <c r="G147" s="52">
        <v>1000</v>
      </c>
      <c r="H147" s="35">
        <v>34</v>
      </c>
      <c r="I147" s="33" t="s">
        <v>31</v>
      </c>
      <c r="J147" s="51" t="s">
        <v>186</v>
      </c>
      <c r="L147" s="29"/>
    </row>
    <row r="148" spans="2:12">
      <c r="B148" s="31">
        <v>133</v>
      </c>
      <c r="C148" s="32">
        <v>3230</v>
      </c>
      <c r="D148" s="33">
        <v>4305</v>
      </c>
      <c r="E148" s="33">
        <v>3332</v>
      </c>
      <c r="F148" s="50">
        <v>6508501</v>
      </c>
      <c r="G148" s="52">
        <v>1000</v>
      </c>
      <c r="H148" s="35">
        <v>34</v>
      </c>
      <c r="I148" s="33" t="s">
        <v>31</v>
      </c>
      <c r="J148" s="51" t="s">
        <v>106</v>
      </c>
      <c r="L148" s="29"/>
    </row>
    <row r="149" spans="2:12">
      <c r="B149" s="31">
        <v>134</v>
      </c>
      <c r="C149" s="32">
        <v>3230</v>
      </c>
      <c r="D149" s="33">
        <v>4305</v>
      </c>
      <c r="E149" s="33">
        <v>3332</v>
      </c>
      <c r="F149" s="50">
        <v>6508599</v>
      </c>
      <c r="G149" s="52">
        <v>-18059</v>
      </c>
      <c r="H149" s="35">
        <v>34</v>
      </c>
      <c r="I149" s="33" t="s">
        <v>31</v>
      </c>
      <c r="J149" s="51" t="s">
        <v>106</v>
      </c>
      <c r="L149" s="29"/>
    </row>
    <row r="150" spans="2:12">
      <c r="B150" s="31">
        <v>135</v>
      </c>
      <c r="C150" s="32">
        <v>3230</v>
      </c>
      <c r="D150" s="33">
        <v>4305</v>
      </c>
      <c r="E150" s="33">
        <v>3332</v>
      </c>
      <c r="F150" s="50">
        <v>6508601</v>
      </c>
      <c r="G150" s="52">
        <v>-3450</v>
      </c>
      <c r="H150" s="35">
        <v>34</v>
      </c>
      <c r="I150" s="33" t="s">
        <v>31</v>
      </c>
      <c r="J150" s="51" t="s">
        <v>145</v>
      </c>
      <c r="L150" s="29"/>
    </row>
    <row r="151" spans="2:12">
      <c r="B151" s="31">
        <v>136</v>
      </c>
      <c r="C151" s="32">
        <v>3230</v>
      </c>
      <c r="D151" s="33">
        <v>4305</v>
      </c>
      <c r="E151" s="33">
        <v>3332</v>
      </c>
      <c r="F151" s="50">
        <v>6510901</v>
      </c>
      <c r="G151" s="52">
        <v>-5000</v>
      </c>
      <c r="H151" s="35">
        <v>34</v>
      </c>
      <c r="I151" s="33" t="s">
        <v>31</v>
      </c>
      <c r="J151" s="51" t="s">
        <v>57</v>
      </c>
      <c r="L151" s="29"/>
    </row>
    <row r="152" spans="2:12">
      <c r="B152" s="31">
        <v>137</v>
      </c>
      <c r="C152" s="32">
        <v>3230</v>
      </c>
      <c r="D152" s="33">
        <v>4305</v>
      </c>
      <c r="E152" s="33">
        <v>3336</v>
      </c>
      <c r="F152" s="50">
        <v>6650299</v>
      </c>
      <c r="G152" s="52">
        <v>-831</v>
      </c>
      <c r="H152" s="35">
        <v>34</v>
      </c>
      <c r="I152" s="33" t="s">
        <v>31</v>
      </c>
      <c r="J152" s="51" t="s">
        <v>191</v>
      </c>
      <c r="L152" s="29"/>
    </row>
    <row r="153" spans="2:12">
      <c r="B153" s="31">
        <v>138</v>
      </c>
      <c r="C153" s="32">
        <v>3250</v>
      </c>
      <c r="D153" s="33">
        <v>4302</v>
      </c>
      <c r="E153" s="33">
        <v>3601</v>
      </c>
      <c r="F153" s="50">
        <v>6803802</v>
      </c>
      <c r="G153" s="52">
        <v>332</v>
      </c>
      <c r="H153" s="35">
        <v>34</v>
      </c>
      <c r="I153" s="33" t="s">
        <v>31</v>
      </c>
      <c r="J153" s="51" t="s">
        <v>203</v>
      </c>
      <c r="L153" s="29"/>
    </row>
    <row r="154" spans="2:12">
      <c r="B154" s="31">
        <v>139</v>
      </c>
      <c r="C154" s="32">
        <v>3230</v>
      </c>
      <c r="D154" s="33">
        <v>4302</v>
      </c>
      <c r="E154" s="33">
        <v>3601</v>
      </c>
      <c r="F154" s="50">
        <v>6803899</v>
      </c>
      <c r="G154" s="52">
        <v>-332</v>
      </c>
      <c r="H154" s="35">
        <v>34</v>
      </c>
      <c r="I154" s="33" t="s">
        <v>31</v>
      </c>
      <c r="J154" s="51" t="s">
        <v>204</v>
      </c>
      <c r="L154" s="29"/>
    </row>
    <row r="155" spans="2:12">
      <c r="B155" s="31">
        <v>140</v>
      </c>
      <c r="C155" s="32">
        <v>3230</v>
      </c>
      <c r="D155" s="33">
        <v>4305</v>
      </c>
      <c r="E155" s="33">
        <v>3332</v>
      </c>
      <c r="F155" s="50">
        <v>6804004</v>
      </c>
      <c r="G155" s="52">
        <v>516</v>
      </c>
      <c r="H155" s="35">
        <v>34</v>
      </c>
      <c r="I155" s="33" t="s">
        <v>31</v>
      </c>
      <c r="J155" s="51" t="s">
        <v>197</v>
      </c>
      <c r="L155" s="29"/>
    </row>
    <row r="156" spans="2:12">
      <c r="B156" s="31">
        <v>141</v>
      </c>
      <c r="C156" s="32">
        <v>3230</v>
      </c>
      <c r="D156" s="33">
        <v>4305</v>
      </c>
      <c r="E156" s="33">
        <v>3332</v>
      </c>
      <c r="F156" s="50">
        <v>6804099</v>
      </c>
      <c r="G156" s="52">
        <v>-516</v>
      </c>
      <c r="H156" s="35">
        <v>34</v>
      </c>
      <c r="I156" s="33" t="s">
        <v>31</v>
      </c>
      <c r="J156" s="51" t="s">
        <v>198</v>
      </c>
      <c r="L156" s="29"/>
    </row>
    <row r="157" spans="2:12">
      <c r="B157" s="31">
        <v>142</v>
      </c>
      <c r="C157" s="32">
        <v>3230</v>
      </c>
      <c r="D157" s="33">
        <v>4302</v>
      </c>
      <c r="E157" s="33">
        <v>3812</v>
      </c>
      <c r="F157" s="50">
        <v>6805175</v>
      </c>
      <c r="G157" s="52">
        <v>-952</v>
      </c>
      <c r="H157" s="35">
        <v>34</v>
      </c>
      <c r="I157" s="33" t="s">
        <v>31</v>
      </c>
      <c r="J157" s="51" t="s">
        <v>107</v>
      </c>
      <c r="L157" s="29"/>
    </row>
    <row r="158" spans="2:12">
      <c r="B158" s="31">
        <v>143</v>
      </c>
      <c r="C158" s="32">
        <v>3230</v>
      </c>
      <c r="D158" s="33">
        <v>4302</v>
      </c>
      <c r="E158" s="33">
        <v>3811</v>
      </c>
      <c r="F158" s="50">
        <v>6805178</v>
      </c>
      <c r="G158" s="52">
        <v>-100</v>
      </c>
      <c r="H158" s="35">
        <v>34</v>
      </c>
      <c r="I158" s="33" t="s">
        <v>31</v>
      </c>
      <c r="J158" s="51" t="s">
        <v>219</v>
      </c>
      <c r="L158" s="29"/>
    </row>
    <row r="159" spans="2:12">
      <c r="B159" s="31">
        <v>144</v>
      </c>
      <c r="C159" s="32">
        <v>3230</v>
      </c>
      <c r="D159" s="33">
        <v>4302</v>
      </c>
      <c r="E159" s="33">
        <v>3812</v>
      </c>
      <c r="F159" s="50">
        <v>6805199</v>
      </c>
      <c r="G159" s="52">
        <v>-48</v>
      </c>
      <c r="H159" s="35">
        <v>34</v>
      </c>
      <c r="I159" s="33" t="s">
        <v>31</v>
      </c>
      <c r="J159" s="51" t="s">
        <v>108</v>
      </c>
      <c r="L159" s="29"/>
    </row>
    <row r="160" spans="2:12">
      <c r="B160" s="31">
        <v>145</v>
      </c>
      <c r="C160" s="32">
        <v>3230</v>
      </c>
      <c r="D160" s="33">
        <v>4302</v>
      </c>
      <c r="E160" s="33">
        <v>3812</v>
      </c>
      <c r="F160" s="50">
        <v>6806299</v>
      </c>
      <c r="G160" s="52">
        <v>-4351</v>
      </c>
      <c r="H160" s="35">
        <v>34</v>
      </c>
      <c r="I160" s="33" t="s">
        <v>31</v>
      </c>
      <c r="J160" s="51" t="s">
        <v>140</v>
      </c>
      <c r="L160" s="29"/>
    </row>
    <row r="161" spans="2:12">
      <c r="B161" s="31">
        <v>146</v>
      </c>
      <c r="C161" s="32">
        <v>3230</v>
      </c>
      <c r="D161" s="33">
        <v>4302</v>
      </c>
      <c r="E161" s="33">
        <v>3811</v>
      </c>
      <c r="F161" s="50">
        <v>6806701</v>
      </c>
      <c r="G161" s="52">
        <v>300</v>
      </c>
      <c r="H161" s="35">
        <v>34</v>
      </c>
      <c r="I161" s="33" t="s">
        <v>31</v>
      </c>
      <c r="J161" s="51" t="s">
        <v>208</v>
      </c>
      <c r="L161" s="29"/>
    </row>
    <row r="162" spans="2:12">
      <c r="B162" s="31">
        <v>147</v>
      </c>
      <c r="C162" s="32">
        <v>3230</v>
      </c>
      <c r="D162" s="33">
        <v>4302</v>
      </c>
      <c r="E162" s="33">
        <v>3811</v>
      </c>
      <c r="F162" s="50">
        <v>6806799</v>
      </c>
      <c r="G162" s="52">
        <v>-300</v>
      </c>
      <c r="H162" s="35">
        <v>34</v>
      </c>
      <c r="I162" s="33" t="s">
        <v>31</v>
      </c>
      <c r="J162" s="51" t="s">
        <v>209</v>
      </c>
      <c r="L162" s="29"/>
    </row>
    <row r="163" spans="2:12">
      <c r="B163" s="31">
        <v>148</v>
      </c>
      <c r="C163" s="32">
        <v>3230</v>
      </c>
      <c r="D163" s="33">
        <v>4302</v>
      </c>
      <c r="E163" s="33">
        <v>3811</v>
      </c>
      <c r="F163" s="50">
        <v>6806899</v>
      </c>
      <c r="G163" s="52">
        <v>100</v>
      </c>
      <c r="H163" s="35">
        <v>34</v>
      </c>
      <c r="I163" s="33" t="s">
        <v>31</v>
      </c>
      <c r="J163" s="51" t="s">
        <v>58</v>
      </c>
      <c r="L163" s="29"/>
    </row>
    <row r="164" spans="2:12">
      <c r="B164" s="31">
        <v>149</v>
      </c>
      <c r="C164" s="32">
        <v>3230</v>
      </c>
      <c r="D164" s="33">
        <v>4300</v>
      </c>
      <c r="E164" s="33">
        <v>3350</v>
      </c>
      <c r="F164" s="50">
        <v>6806999</v>
      </c>
      <c r="G164" s="52">
        <v>2889</v>
      </c>
      <c r="H164" s="35">
        <v>34</v>
      </c>
      <c r="I164" s="33" t="s">
        <v>31</v>
      </c>
      <c r="J164" s="51" t="s">
        <v>157</v>
      </c>
      <c r="L164" s="29"/>
    </row>
    <row r="165" spans="2:12">
      <c r="B165" s="31">
        <v>150</v>
      </c>
      <c r="C165" s="32">
        <v>3230</v>
      </c>
      <c r="D165" s="33">
        <v>4302</v>
      </c>
      <c r="E165" s="33">
        <v>3811</v>
      </c>
      <c r="F165" s="50">
        <v>6807001</v>
      </c>
      <c r="G165" s="52">
        <v>311</v>
      </c>
      <c r="H165" s="35">
        <v>34</v>
      </c>
      <c r="I165" s="33" t="s">
        <v>31</v>
      </c>
      <c r="J165" s="51" t="s">
        <v>206</v>
      </c>
      <c r="L165" s="29"/>
    </row>
    <row r="166" spans="2:12">
      <c r="B166" s="31">
        <v>151</v>
      </c>
      <c r="C166" s="32">
        <v>3230</v>
      </c>
      <c r="D166" s="33">
        <v>4302</v>
      </c>
      <c r="E166" s="33">
        <v>3811</v>
      </c>
      <c r="F166" s="50">
        <v>6807099</v>
      </c>
      <c r="G166" s="52">
        <v>-311</v>
      </c>
      <c r="H166" s="35">
        <v>34</v>
      </c>
      <c r="I166" s="33" t="s">
        <v>31</v>
      </c>
      <c r="J166" s="51" t="s">
        <v>207</v>
      </c>
      <c r="L166" s="29"/>
    </row>
    <row r="167" spans="2:12">
      <c r="B167" s="31">
        <v>152</v>
      </c>
      <c r="C167" s="32">
        <v>3230</v>
      </c>
      <c r="D167" s="33">
        <v>4303</v>
      </c>
      <c r="E167" s="33">
        <v>3350</v>
      </c>
      <c r="F167" s="50">
        <v>6820191</v>
      </c>
      <c r="G167" s="52">
        <v>-42</v>
      </c>
      <c r="H167" s="35">
        <v>34</v>
      </c>
      <c r="I167" s="33" t="s">
        <v>31</v>
      </c>
      <c r="J167" s="51" t="s">
        <v>223</v>
      </c>
      <c r="L167" s="29"/>
    </row>
    <row r="168" spans="2:12">
      <c r="B168" s="31">
        <v>153</v>
      </c>
      <c r="C168" s="32">
        <v>3230</v>
      </c>
      <c r="D168" s="33">
        <v>4303</v>
      </c>
      <c r="E168" s="33">
        <v>3350</v>
      </c>
      <c r="F168" s="50">
        <v>6820199</v>
      </c>
      <c r="G168" s="52">
        <v>-1347</v>
      </c>
      <c r="H168" s="35">
        <v>34</v>
      </c>
      <c r="I168" s="33" t="s">
        <v>31</v>
      </c>
      <c r="J168" s="51" t="s">
        <v>109</v>
      </c>
      <c r="L168" s="29"/>
    </row>
    <row r="169" spans="2:12">
      <c r="B169" s="31">
        <v>154</v>
      </c>
      <c r="C169" s="32">
        <v>3230</v>
      </c>
      <c r="D169" s="33">
        <v>4303</v>
      </c>
      <c r="E169" s="33">
        <v>3350</v>
      </c>
      <c r="F169" s="50">
        <v>6820503</v>
      </c>
      <c r="G169" s="52">
        <v>-2000</v>
      </c>
      <c r="H169" s="35">
        <v>34</v>
      </c>
      <c r="I169" s="33" t="s">
        <v>31</v>
      </c>
      <c r="J169" s="51" t="s">
        <v>171</v>
      </c>
      <c r="L169" s="29"/>
    </row>
    <row r="170" spans="2:12">
      <c r="B170" s="31">
        <v>155</v>
      </c>
      <c r="C170" s="32">
        <v>3230</v>
      </c>
      <c r="D170" s="33">
        <v>4303</v>
      </c>
      <c r="E170" s="33">
        <v>3350</v>
      </c>
      <c r="F170" s="50">
        <v>6820599</v>
      </c>
      <c r="G170" s="52">
        <v>-397</v>
      </c>
      <c r="H170" s="35">
        <v>34</v>
      </c>
      <c r="I170" s="33" t="s">
        <v>31</v>
      </c>
      <c r="J170" s="51" t="s">
        <v>201</v>
      </c>
      <c r="L170" s="29"/>
    </row>
    <row r="171" spans="2:12">
      <c r="B171" s="31">
        <v>156</v>
      </c>
      <c r="C171" s="32">
        <v>3270</v>
      </c>
      <c r="D171" s="33">
        <v>4153</v>
      </c>
      <c r="E171" s="33">
        <v>3350</v>
      </c>
      <c r="F171" s="50">
        <v>6820901</v>
      </c>
      <c r="G171" s="52">
        <v>1</v>
      </c>
      <c r="H171" s="35">
        <v>34</v>
      </c>
      <c r="I171" s="33" t="s">
        <v>31</v>
      </c>
      <c r="J171" s="51" t="s">
        <v>237</v>
      </c>
      <c r="L171" s="29"/>
    </row>
    <row r="172" spans="2:12">
      <c r="B172" s="31">
        <v>157</v>
      </c>
      <c r="C172" s="32">
        <v>3230</v>
      </c>
      <c r="D172" s="33">
        <v>4303</v>
      </c>
      <c r="E172" s="33">
        <v>3351</v>
      </c>
      <c r="F172" s="50">
        <v>6821301</v>
      </c>
      <c r="G172" s="52">
        <v>600</v>
      </c>
      <c r="H172" s="35">
        <v>34</v>
      </c>
      <c r="I172" s="33" t="s">
        <v>31</v>
      </c>
      <c r="J172" s="51" t="s">
        <v>195</v>
      </c>
      <c r="L172" s="29"/>
    </row>
    <row r="173" spans="2:12">
      <c r="B173" s="31">
        <v>158</v>
      </c>
      <c r="C173" s="32">
        <v>3230</v>
      </c>
      <c r="D173" s="33">
        <v>4303</v>
      </c>
      <c r="E173" s="33">
        <v>3350</v>
      </c>
      <c r="F173" s="50">
        <v>6821399</v>
      </c>
      <c r="G173" s="52">
        <v>-2711</v>
      </c>
      <c r="H173" s="35">
        <v>34</v>
      </c>
      <c r="I173" s="33" t="s">
        <v>31</v>
      </c>
      <c r="J173" s="51" t="s">
        <v>158</v>
      </c>
      <c r="L173" s="29"/>
    </row>
    <row r="174" spans="2:12">
      <c r="B174" s="31">
        <v>159</v>
      </c>
      <c r="C174" s="32">
        <v>3230</v>
      </c>
      <c r="D174" s="33">
        <v>4303</v>
      </c>
      <c r="E174" s="33">
        <v>3350</v>
      </c>
      <c r="F174" s="50">
        <v>6821499</v>
      </c>
      <c r="G174" s="52">
        <v>-12350</v>
      </c>
      <c r="H174" s="35">
        <v>34</v>
      </c>
      <c r="I174" s="33" t="s">
        <v>31</v>
      </c>
      <c r="J174" s="51" t="s">
        <v>125</v>
      </c>
      <c r="L174" s="29"/>
    </row>
    <row r="175" spans="2:12">
      <c r="B175" s="31">
        <v>160</v>
      </c>
      <c r="C175" s="32">
        <v>3230</v>
      </c>
      <c r="D175" s="33">
        <v>4303</v>
      </c>
      <c r="E175" s="33">
        <v>3350</v>
      </c>
      <c r="F175" s="50">
        <v>6821501</v>
      </c>
      <c r="G175" s="52">
        <v>-200</v>
      </c>
      <c r="H175" s="35">
        <v>34</v>
      </c>
      <c r="I175" s="33" t="s">
        <v>31</v>
      </c>
      <c r="J175" s="51" t="s">
        <v>215</v>
      </c>
      <c r="L175" s="29"/>
    </row>
    <row r="176" spans="2:12">
      <c r="B176" s="31">
        <v>161</v>
      </c>
      <c r="C176" s="32">
        <v>3230</v>
      </c>
      <c r="D176" s="33">
        <v>4303</v>
      </c>
      <c r="E176" s="33">
        <v>3350</v>
      </c>
      <c r="F176" s="50">
        <v>6821599</v>
      </c>
      <c r="G176" s="52">
        <v>-1000</v>
      </c>
      <c r="H176" s="35">
        <v>34</v>
      </c>
      <c r="I176" s="33" t="s">
        <v>31</v>
      </c>
      <c r="J176" s="51" t="s">
        <v>187</v>
      </c>
      <c r="L176" s="29"/>
    </row>
    <row r="177" spans="2:12">
      <c r="B177" s="31">
        <v>162</v>
      </c>
      <c r="C177" s="32">
        <v>3700</v>
      </c>
      <c r="D177" s="33">
        <v>4302</v>
      </c>
      <c r="E177" s="33">
        <v>3601</v>
      </c>
      <c r="F177" s="50">
        <v>6830192</v>
      </c>
      <c r="G177" s="52">
        <v>-22</v>
      </c>
      <c r="H177" s="35">
        <v>34</v>
      </c>
      <c r="I177" s="33" t="s">
        <v>31</v>
      </c>
      <c r="J177" s="51" t="s">
        <v>227</v>
      </c>
      <c r="L177" s="29"/>
    </row>
    <row r="178" spans="2:12">
      <c r="B178" s="31">
        <v>163</v>
      </c>
      <c r="C178" s="32">
        <v>3230</v>
      </c>
      <c r="D178" s="33">
        <v>4303</v>
      </c>
      <c r="E178" s="33">
        <v>3601</v>
      </c>
      <c r="F178" s="50">
        <v>6830194</v>
      </c>
      <c r="G178" s="52">
        <v>-2</v>
      </c>
      <c r="H178" s="35">
        <v>34</v>
      </c>
      <c r="I178" s="33" t="s">
        <v>31</v>
      </c>
      <c r="J178" s="51" t="s">
        <v>235</v>
      </c>
      <c r="L178" s="29"/>
    </row>
    <row r="179" spans="2:12">
      <c r="B179" s="31">
        <v>164</v>
      </c>
      <c r="C179" s="32">
        <v>3230</v>
      </c>
      <c r="D179" s="33">
        <v>4302</v>
      </c>
      <c r="E179" s="33">
        <v>3601</v>
      </c>
      <c r="F179" s="50">
        <v>6830199</v>
      </c>
      <c r="G179" s="52">
        <v>-3000</v>
      </c>
      <c r="H179" s="35">
        <v>34</v>
      </c>
      <c r="I179" s="33" t="s">
        <v>31</v>
      </c>
      <c r="J179" s="51" t="s">
        <v>110</v>
      </c>
      <c r="L179" s="29"/>
    </row>
    <row r="180" spans="2:12">
      <c r="B180" s="31">
        <v>165</v>
      </c>
      <c r="C180" s="32">
        <v>3230</v>
      </c>
      <c r="D180" s="33">
        <v>4305</v>
      </c>
      <c r="E180" s="33">
        <v>3332</v>
      </c>
      <c r="F180" s="50">
        <v>6830817</v>
      </c>
      <c r="G180" s="52">
        <v>-650</v>
      </c>
      <c r="H180" s="35">
        <v>34</v>
      </c>
      <c r="I180" s="33" t="s">
        <v>31</v>
      </c>
      <c r="J180" s="51" t="s">
        <v>194</v>
      </c>
      <c r="L180" s="29"/>
    </row>
    <row r="181" spans="2:12">
      <c r="B181" s="31">
        <v>166</v>
      </c>
      <c r="C181" s="32">
        <v>3230</v>
      </c>
      <c r="D181" s="33">
        <v>4305</v>
      </c>
      <c r="E181" s="33">
        <v>3340</v>
      </c>
      <c r="F181" s="50">
        <v>6830899</v>
      </c>
      <c r="G181" s="52">
        <v>-406</v>
      </c>
      <c r="H181" s="35">
        <v>34</v>
      </c>
      <c r="I181" s="33" t="s">
        <v>31</v>
      </c>
      <c r="J181" s="51" t="s">
        <v>200</v>
      </c>
      <c r="L181" s="29"/>
    </row>
    <row r="182" spans="2:12">
      <c r="B182" s="31">
        <v>167</v>
      </c>
      <c r="C182" s="32">
        <v>3230</v>
      </c>
      <c r="D182" s="33">
        <v>4303</v>
      </c>
      <c r="E182" s="33">
        <v>3350</v>
      </c>
      <c r="F182" s="50">
        <v>6831401</v>
      </c>
      <c r="G182" s="52">
        <v>750</v>
      </c>
      <c r="H182" s="35">
        <v>34</v>
      </c>
      <c r="I182" s="33" t="s">
        <v>31</v>
      </c>
      <c r="J182" s="51" t="s">
        <v>192</v>
      </c>
      <c r="L182" s="29"/>
    </row>
    <row r="183" spans="2:12">
      <c r="B183" s="31">
        <v>168</v>
      </c>
      <c r="C183" s="32">
        <v>3230</v>
      </c>
      <c r="D183" s="33">
        <v>4302</v>
      </c>
      <c r="E183" s="33">
        <v>3601</v>
      </c>
      <c r="F183" s="50">
        <v>6831499</v>
      </c>
      <c r="G183" s="52">
        <v>-3000</v>
      </c>
      <c r="H183" s="35">
        <v>34</v>
      </c>
      <c r="I183" s="33" t="s">
        <v>31</v>
      </c>
      <c r="J183" s="51" t="s">
        <v>156</v>
      </c>
      <c r="L183" s="29"/>
    </row>
    <row r="184" spans="2:12">
      <c r="B184" s="31">
        <v>169</v>
      </c>
      <c r="C184" s="32">
        <v>3230</v>
      </c>
      <c r="D184" s="33">
        <v>4303</v>
      </c>
      <c r="E184" s="33">
        <v>3350</v>
      </c>
      <c r="F184" s="50">
        <v>6831599</v>
      </c>
      <c r="G184" s="52">
        <v>-1000</v>
      </c>
      <c r="H184" s="35">
        <v>34</v>
      </c>
      <c r="I184" s="33" t="s">
        <v>31</v>
      </c>
      <c r="J184" s="51" t="s">
        <v>111</v>
      </c>
      <c r="L184" s="29"/>
    </row>
    <row r="185" spans="2:12">
      <c r="B185" s="31">
        <v>170</v>
      </c>
      <c r="C185" s="32">
        <v>3230</v>
      </c>
      <c r="D185" s="33">
        <v>4303</v>
      </c>
      <c r="E185" s="33">
        <v>3601</v>
      </c>
      <c r="F185" s="50">
        <v>6831699</v>
      </c>
      <c r="G185" s="52">
        <v>-2473</v>
      </c>
      <c r="H185" s="35">
        <v>34</v>
      </c>
      <c r="I185" s="33" t="s">
        <v>31</v>
      </c>
      <c r="J185" s="51" t="s">
        <v>163</v>
      </c>
      <c r="L185" s="29"/>
    </row>
    <row r="186" spans="2:12">
      <c r="B186" s="31">
        <v>171</v>
      </c>
      <c r="C186" s="32">
        <v>3230</v>
      </c>
      <c r="D186" s="33">
        <v>4303</v>
      </c>
      <c r="E186" s="33">
        <v>3350</v>
      </c>
      <c r="F186" s="50">
        <v>6840121</v>
      </c>
      <c r="G186" s="52">
        <v>250</v>
      </c>
      <c r="H186" s="35">
        <v>34</v>
      </c>
      <c r="I186" s="33" t="s">
        <v>31</v>
      </c>
      <c r="J186" s="51" t="s">
        <v>212</v>
      </c>
      <c r="L186" s="29"/>
    </row>
    <row r="187" spans="2:12">
      <c r="B187" s="31">
        <v>172</v>
      </c>
      <c r="C187" s="32">
        <v>3230</v>
      </c>
      <c r="D187" s="33">
        <v>4303</v>
      </c>
      <c r="E187" s="33">
        <v>3350</v>
      </c>
      <c r="F187" s="50">
        <v>6840199</v>
      </c>
      <c r="G187" s="52">
        <v>-250</v>
      </c>
      <c r="H187" s="35">
        <v>34</v>
      </c>
      <c r="I187" s="33" t="s">
        <v>31</v>
      </c>
      <c r="J187" s="51" t="s">
        <v>213</v>
      </c>
      <c r="L187" s="29"/>
    </row>
    <row r="188" spans="2:12">
      <c r="B188" s="31">
        <v>173</v>
      </c>
      <c r="C188" s="32">
        <v>3230</v>
      </c>
      <c r="D188" s="33">
        <v>4153</v>
      </c>
      <c r="E188" s="33">
        <v>3930</v>
      </c>
      <c r="F188" s="50">
        <v>6860136</v>
      </c>
      <c r="G188" s="52">
        <v>7</v>
      </c>
      <c r="H188" s="35">
        <v>34</v>
      </c>
      <c r="I188" s="33" t="s">
        <v>31</v>
      </c>
      <c r="J188" s="51" t="s">
        <v>232</v>
      </c>
      <c r="L188" s="29"/>
    </row>
    <row r="189" spans="2:12">
      <c r="B189" s="31">
        <v>174</v>
      </c>
      <c r="C189" s="32">
        <v>3230</v>
      </c>
      <c r="D189" s="33">
        <v>4304</v>
      </c>
      <c r="E189" s="33">
        <v>3930</v>
      </c>
      <c r="F189" s="50">
        <v>6860199</v>
      </c>
      <c r="G189" s="52">
        <v>-7</v>
      </c>
      <c r="H189" s="35">
        <v>34</v>
      </c>
      <c r="I189" s="33" t="s">
        <v>31</v>
      </c>
      <c r="J189" s="51" t="s">
        <v>112</v>
      </c>
      <c r="L189" s="29"/>
    </row>
    <row r="190" spans="2:12">
      <c r="B190" s="31">
        <v>175</v>
      </c>
      <c r="C190" s="32">
        <v>3230</v>
      </c>
      <c r="D190" s="33">
        <v>4304</v>
      </c>
      <c r="E190" s="33">
        <v>3930</v>
      </c>
      <c r="F190" s="50">
        <v>6860899</v>
      </c>
      <c r="G190" s="52">
        <v>-1508</v>
      </c>
      <c r="H190" s="35">
        <v>34</v>
      </c>
      <c r="I190" s="33" t="s">
        <v>31</v>
      </c>
      <c r="J190" s="51" t="s">
        <v>113</v>
      </c>
      <c r="L190" s="29"/>
    </row>
    <row r="191" spans="2:12">
      <c r="B191" s="31">
        <v>176</v>
      </c>
      <c r="C191" s="32">
        <v>3230</v>
      </c>
      <c r="D191" s="33">
        <v>4304</v>
      </c>
      <c r="E191" s="33">
        <v>3930</v>
      </c>
      <c r="F191" s="50">
        <v>6860999</v>
      </c>
      <c r="G191" s="52">
        <v>-1350</v>
      </c>
      <c r="H191" s="35">
        <v>34</v>
      </c>
      <c r="I191" s="33" t="s">
        <v>31</v>
      </c>
      <c r="J191" s="51" t="s">
        <v>114</v>
      </c>
      <c r="L191" s="29"/>
    </row>
    <row r="192" spans="2:12">
      <c r="B192" s="31">
        <v>177</v>
      </c>
      <c r="C192" s="32">
        <v>320</v>
      </c>
      <c r="D192" s="33">
        <v>4304</v>
      </c>
      <c r="E192" s="33">
        <v>3930</v>
      </c>
      <c r="F192" s="50">
        <v>6861302</v>
      </c>
      <c r="G192" s="52">
        <v>11850</v>
      </c>
      <c r="H192" s="35">
        <v>34</v>
      </c>
      <c r="I192" s="33" t="s">
        <v>31</v>
      </c>
      <c r="J192" s="51" t="s">
        <v>126</v>
      </c>
      <c r="L192" s="29"/>
    </row>
    <row r="193" spans="2:12">
      <c r="B193" s="31">
        <v>178</v>
      </c>
      <c r="C193" s="32">
        <v>3230</v>
      </c>
      <c r="D193" s="33">
        <v>4304</v>
      </c>
      <c r="E193" s="33">
        <v>3930</v>
      </c>
      <c r="F193" s="50">
        <v>6861399</v>
      </c>
      <c r="G193" s="52">
        <v>-13350</v>
      </c>
      <c r="H193" s="35">
        <v>34</v>
      </c>
      <c r="I193" s="33" t="s">
        <v>31</v>
      </c>
      <c r="J193" s="51" t="s">
        <v>115</v>
      </c>
      <c r="L193" s="29"/>
    </row>
    <row r="194" spans="2:12">
      <c r="B194" s="31">
        <v>179</v>
      </c>
      <c r="C194" s="32">
        <v>3230</v>
      </c>
      <c r="D194" s="33">
        <v>4302</v>
      </c>
      <c r="E194" s="33">
        <v>3332</v>
      </c>
      <c r="F194" s="50">
        <v>7509411</v>
      </c>
      <c r="G194" s="52">
        <v>22</v>
      </c>
      <c r="H194" s="35">
        <v>34</v>
      </c>
      <c r="I194" s="33" t="s">
        <v>31</v>
      </c>
      <c r="J194" s="51" t="s">
        <v>228</v>
      </c>
      <c r="L194" s="29"/>
    </row>
    <row r="195" spans="2:12">
      <c r="B195" s="31">
        <v>180</v>
      </c>
      <c r="C195" s="32">
        <v>3770</v>
      </c>
      <c r="D195" s="33">
        <v>4200</v>
      </c>
      <c r="E195" s="33">
        <v>3332</v>
      </c>
      <c r="F195" s="50">
        <v>7580307</v>
      </c>
      <c r="G195" s="52">
        <v>3118</v>
      </c>
      <c r="H195" s="35">
        <v>34</v>
      </c>
      <c r="I195" s="33" t="s">
        <v>31</v>
      </c>
      <c r="J195" s="51" t="s">
        <v>150</v>
      </c>
      <c r="L195" s="29"/>
    </row>
    <row r="196" spans="2:12" ht="25.5">
      <c r="B196" s="80">
        <f>+B195+1</f>
        <v>181</v>
      </c>
      <c r="C196" s="79">
        <v>3230</v>
      </c>
      <c r="D196" s="79">
        <v>4300</v>
      </c>
      <c r="E196" s="79">
        <v>3332</v>
      </c>
      <c r="F196" s="89"/>
      <c r="G196" s="82">
        <v>20000</v>
      </c>
      <c r="H196" s="83">
        <v>34</v>
      </c>
      <c r="I196" s="84" t="s">
        <v>31</v>
      </c>
      <c r="J196" s="87" t="s">
        <v>238</v>
      </c>
      <c r="L196" s="29"/>
    </row>
    <row r="197" spans="2:12">
      <c r="B197" s="80">
        <f t="shared" ref="B197:B207" si="0">+B196+1</f>
        <v>182</v>
      </c>
      <c r="C197" s="79">
        <v>3230</v>
      </c>
      <c r="D197" s="79">
        <v>4305</v>
      </c>
      <c r="E197" s="79">
        <v>3332</v>
      </c>
      <c r="F197" s="89"/>
      <c r="G197" s="82">
        <v>550</v>
      </c>
      <c r="H197" s="83">
        <v>34</v>
      </c>
      <c r="I197" s="84" t="s">
        <v>31</v>
      </c>
      <c r="J197" s="81" t="s">
        <v>239</v>
      </c>
      <c r="L197" s="29"/>
    </row>
    <row r="198" spans="2:12">
      <c r="B198" s="80">
        <f t="shared" si="0"/>
        <v>183</v>
      </c>
      <c r="C198" s="79">
        <v>3470</v>
      </c>
      <c r="D198" s="79">
        <v>4302</v>
      </c>
      <c r="E198" s="79">
        <v>3811</v>
      </c>
      <c r="F198" s="89"/>
      <c r="G198" s="82">
        <v>2200</v>
      </c>
      <c r="H198" s="83">
        <v>34</v>
      </c>
      <c r="I198" s="84" t="s">
        <v>31</v>
      </c>
      <c r="J198" s="81" t="s">
        <v>240</v>
      </c>
      <c r="L198" s="29"/>
    </row>
    <row r="199" spans="2:12">
      <c r="B199" s="41">
        <f t="shared" si="0"/>
        <v>184</v>
      </c>
      <c r="C199" s="38">
        <v>3950</v>
      </c>
      <c r="D199" s="38">
        <v>9000</v>
      </c>
      <c r="E199" s="38">
        <v>8800</v>
      </c>
      <c r="F199" s="36">
        <v>9000199</v>
      </c>
      <c r="G199" s="39">
        <v>-34</v>
      </c>
      <c r="H199" s="40">
        <v>34</v>
      </c>
      <c r="I199" s="38" t="s">
        <v>31</v>
      </c>
      <c r="J199" s="38" t="s">
        <v>244</v>
      </c>
      <c r="K199">
        <v>25505017</v>
      </c>
      <c r="L199" s="29"/>
    </row>
    <row r="200" spans="2:12">
      <c r="B200" s="41">
        <f t="shared" si="0"/>
        <v>185</v>
      </c>
      <c r="C200" s="38">
        <v>3950</v>
      </c>
      <c r="D200" s="38">
        <v>9000</v>
      </c>
      <c r="E200" s="38">
        <v>8800</v>
      </c>
      <c r="F200" s="36">
        <v>9000199</v>
      </c>
      <c r="G200" s="39">
        <v>-46</v>
      </c>
      <c r="H200" s="40">
        <v>34</v>
      </c>
      <c r="I200" s="38" t="s">
        <v>31</v>
      </c>
      <c r="J200" s="38" t="s">
        <v>251</v>
      </c>
      <c r="K200">
        <v>25506001</v>
      </c>
      <c r="L200" s="29"/>
    </row>
    <row r="201" spans="2:12">
      <c r="B201" s="41">
        <f t="shared" si="0"/>
        <v>186</v>
      </c>
      <c r="C201" s="38">
        <v>3950</v>
      </c>
      <c r="D201" s="38">
        <v>9000</v>
      </c>
      <c r="E201" s="38">
        <v>8800</v>
      </c>
      <c r="F201" s="36">
        <v>9000199</v>
      </c>
      <c r="G201" s="39">
        <v>-1802</v>
      </c>
      <c r="H201" s="40">
        <v>34</v>
      </c>
      <c r="I201" s="38" t="s">
        <v>31</v>
      </c>
      <c r="J201" s="38" t="s">
        <v>252</v>
      </c>
      <c r="K201">
        <v>25506003</v>
      </c>
      <c r="L201" s="29"/>
    </row>
    <row r="202" spans="2:12">
      <c r="B202" s="41">
        <f t="shared" si="0"/>
        <v>187</v>
      </c>
      <c r="C202" s="38">
        <v>3950</v>
      </c>
      <c r="D202" s="38">
        <v>9000</v>
      </c>
      <c r="E202" s="38">
        <v>8800</v>
      </c>
      <c r="F202" s="36">
        <v>9000199</v>
      </c>
      <c r="G202" s="39">
        <v>-402</v>
      </c>
      <c r="H202" s="40">
        <v>34</v>
      </c>
      <c r="I202" s="38" t="s">
        <v>31</v>
      </c>
      <c r="J202" s="38" t="s">
        <v>253</v>
      </c>
      <c r="K202">
        <v>25507004</v>
      </c>
      <c r="L202" s="29"/>
    </row>
    <row r="203" spans="2:12">
      <c r="B203" s="41">
        <f t="shared" si="0"/>
        <v>188</v>
      </c>
      <c r="C203" s="38">
        <v>3940</v>
      </c>
      <c r="D203" s="38">
        <v>9000</v>
      </c>
      <c r="E203" s="38">
        <v>8800</v>
      </c>
      <c r="F203" s="36">
        <v>9000199</v>
      </c>
      <c r="G203" s="39">
        <v>-65</v>
      </c>
      <c r="H203" s="40">
        <v>34</v>
      </c>
      <c r="I203" s="38" t="s">
        <v>31</v>
      </c>
      <c r="J203" s="38" t="s">
        <v>254</v>
      </c>
      <c r="K203">
        <v>25300001</v>
      </c>
      <c r="L203" s="29"/>
    </row>
    <row r="204" spans="2:12">
      <c r="B204" s="41">
        <f t="shared" si="0"/>
        <v>189</v>
      </c>
      <c r="C204" s="38">
        <v>3940</v>
      </c>
      <c r="D204" s="38">
        <v>9000</v>
      </c>
      <c r="E204" s="38">
        <v>8800</v>
      </c>
      <c r="F204" s="36">
        <v>9000199</v>
      </c>
      <c r="G204" s="39">
        <v>-3372</v>
      </c>
      <c r="H204" s="40">
        <v>34</v>
      </c>
      <c r="I204" s="38" t="s">
        <v>31</v>
      </c>
      <c r="J204" s="38" t="s">
        <v>255</v>
      </c>
      <c r="K204">
        <v>25300010</v>
      </c>
      <c r="L204" s="29"/>
    </row>
    <row r="205" spans="2:12">
      <c r="B205" s="41">
        <f t="shared" si="0"/>
        <v>190</v>
      </c>
      <c r="C205" s="38">
        <v>3940</v>
      </c>
      <c r="D205" s="38">
        <v>9000</v>
      </c>
      <c r="E205" s="38">
        <v>8800</v>
      </c>
      <c r="F205" s="36">
        <v>9000199</v>
      </c>
      <c r="G205" s="39">
        <v>-2000</v>
      </c>
      <c r="H205" s="40">
        <v>34</v>
      </c>
      <c r="I205" s="38" t="s">
        <v>31</v>
      </c>
      <c r="J205" s="38" t="s">
        <v>256</v>
      </c>
      <c r="K205">
        <v>25300011</v>
      </c>
      <c r="L205" s="29"/>
    </row>
    <row r="206" spans="2:12">
      <c r="B206" s="41">
        <f t="shared" si="0"/>
        <v>191</v>
      </c>
      <c r="C206" s="41">
        <v>3910</v>
      </c>
      <c r="D206" s="38">
        <v>9000</v>
      </c>
      <c r="E206" s="38">
        <v>8700</v>
      </c>
      <c r="F206" s="36">
        <v>9000099</v>
      </c>
      <c r="G206" s="39">
        <f>-SUM(G16:G198)-G207-SUM(G199:G205)</f>
        <v>520954</v>
      </c>
      <c r="H206" s="40">
        <v>34</v>
      </c>
      <c r="I206" s="38" t="s">
        <v>31</v>
      </c>
      <c r="J206" s="38" t="s">
        <v>67</v>
      </c>
      <c r="L206" s="29"/>
    </row>
    <row r="207" spans="2:12">
      <c r="B207" s="41">
        <f t="shared" si="0"/>
        <v>192</v>
      </c>
      <c r="C207" s="41">
        <v>3970</v>
      </c>
      <c r="D207" s="38">
        <v>9000</v>
      </c>
      <c r="E207" s="38">
        <v>8700</v>
      </c>
      <c r="F207" s="36">
        <v>9000099</v>
      </c>
      <c r="G207" s="39">
        <v>-120570</v>
      </c>
      <c r="H207" s="40">
        <v>34</v>
      </c>
      <c r="I207" s="38" t="s">
        <v>31</v>
      </c>
      <c r="J207" s="38" t="s">
        <v>68</v>
      </c>
      <c r="L207" s="29"/>
    </row>
    <row r="208" spans="2:12">
      <c r="B208" s="25" t="s">
        <v>69</v>
      </c>
      <c r="C208" s="23"/>
      <c r="D208" s="23"/>
      <c r="E208" s="23"/>
      <c r="F208" s="23"/>
      <c r="G208" s="28">
        <f>SUM(G16:G207)</f>
        <v>0</v>
      </c>
      <c r="H208" s="23"/>
      <c r="I208" s="23"/>
      <c r="J208" s="30"/>
      <c r="L208" s="29"/>
    </row>
    <row r="211" spans="7:10">
      <c r="J211" t="s">
        <v>70</v>
      </c>
    </row>
    <row r="212" spans="7:10">
      <c r="J212" s="29">
        <f>SUM(G16:G198)</f>
        <v>-392663</v>
      </c>
    </row>
    <row r="213" spans="7:10">
      <c r="J213" s="29">
        <f>J212/1.15</f>
        <v>-341446.08695652179</v>
      </c>
    </row>
    <row r="214" spans="7:10">
      <c r="J214" s="29">
        <f>J212-J213</f>
        <v>-51216.913043478213</v>
      </c>
    </row>
    <row r="218" spans="7:10">
      <c r="J218" s="42"/>
    </row>
    <row r="219" spans="7:10">
      <c r="J219" s="42"/>
    </row>
    <row r="220" spans="7:10">
      <c r="J220" s="42"/>
    </row>
    <row r="221" spans="7:10">
      <c r="J221" s="42"/>
    </row>
    <row r="222" spans="7:10">
      <c r="G222"/>
      <c r="J222" s="42"/>
    </row>
    <row r="223" spans="7:10">
      <c r="J223" s="42"/>
    </row>
    <row r="224" spans="7:10">
      <c r="J224" s="29"/>
    </row>
  </sheetData>
  <autoFilter ref="B15:J208" xr:uid="{00000000-0009-0000-0000-000000000000}">
    <sortState xmlns:xlrd2="http://schemas.microsoft.com/office/spreadsheetml/2017/richdata2" ref="B16:J207">
      <sortCondition ref="F15:F207"/>
    </sortState>
  </autoFilter>
  <mergeCells count="6">
    <mergeCell ref="C7:E7"/>
    <mergeCell ref="C4:E4"/>
    <mergeCell ref="F4:G4"/>
    <mergeCell ref="C5:E5"/>
    <mergeCell ref="F5:G5"/>
    <mergeCell ref="F6:G6"/>
  </mergeCells>
  <pageMargins left="0.59055118110236227" right="0.23622047244094491" top="0.35433070866141736" bottom="0.31496062992125984" header="0.23622047244094491" footer="0.27559055118110237"/>
  <pageSetup paperSize="9" scale="60" fitToHeight="5" orientation="portrait" r:id="rId1"/>
  <headerFooter alignWithMargins="0">
    <oddFooter>&amp;R&amp;"  av  ,Normal"&amp;P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66C14-A788-45D9-894B-F6C4FB6286A0}">
  <sheetPr>
    <tabColor rgb="FF92D050"/>
    <pageSetUpPr fitToPage="1"/>
  </sheetPr>
  <dimension ref="B1:M224"/>
  <sheetViews>
    <sheetView zoomScaleNormal="100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M33" sqref="M33"/>
    </sheetView>
  </sheetViews>
  <sheetFormatPr baseColWidth="10" defaultColWidth="9.140625" defaultRowHeight="12.75"/>
  <cols>
    <col min="1" max="1" width="1.7109375" customWidth="1"/>
    <col min="2" max="3" width="7.7109375" customWidth="1"/>
    <col min="4" max="4" width="9.42578125" customWidth="1"/>
    <col min="5" max="5" width="10.85546875" customWidth="1"/>
    <col min="6" max="6" width="11.5703125" customWidth="1"/>
    <col min="7" max="7" width="10.85546875" customWidth="1"/>
    <col min="8" max="8" width="13.42578125" style="26" customWidth="1"/>
    <col min="9" max="9" width="12.28515625" customWidth="1"/>
    <col min="10" max="10" width="12.7109375" bestFit="1" customWidth="1"/>
    <col min="11" max="11" width="72.28515625" bestFit="1" customWidth="1"/>
    <col min="12" max="12" width="11.5703125" bestFit="1" customWidth="1"/>
    <col min="13" max="13" width="10.85546875" bestFit="1" customWidth="1"/>
    <col min="14" max="14" width="15.85546875" customWidth="1"/>
  </cols>
  <sheetData>
    <row r="1" spans="2:13">
      <c r="D1" s="1"/>
      <c r="E1" s="1"/>
      <c r="F1" s="1"/>
    </row>
    <row r="2" spans="2:13" ht="20.25">
      <c r="B2" s="2" t="s">
        <v>0</v>
      </c>
      <c r="C2" s="2"/>
      <c r="D2" s="1"/>
      <c r="E2" s="1"/>
      <c r="F2" s="1"/>
      <c r="H2" s="27">
        <v>2022</v>
      </c>
    </row>
    <row r="3" spans="2:13" ht="16.5" customHeight="1" thickBot="1">
      <c r="B3" s="2"/>
      <c r="C3" s="2"/>
      <c r="D3" s="1"/>
      <c r="E3" s="1"/>
      <c r="F3" s="1"/>
    </row>
    <row r="4" spans="2:13" ht="18.75" customHeight="1">
      <c r="B4" s="8" t="s">
        <v>1</v>
      </c>
      <c r="C4" s="43"/>
      <c r="D4" s="94" t="s">
        <v>2</v>
      </c>
      <c r="E4" s="95"/>
      <c r="F4" s="96"/>
      <c r="G4" s="97" t="s">
        <v>3</v>
      </c>
      <c r="H4" s="98"/>
      <c r="I4" s="3" t="s">
        <v>4</v>
      </c>
      <c r="J4" s="11"/>
      <c r="K4" s="13"/>
    </row>
    <row r="5" spans="2:13" ht="18" customHeight="1" thickBot="1">
      <c r="B5" s="9" t="s">
        <v>5</v>
      </c>
      <c r="C5" s="44"/>
      <c r="D5" s="99" t="s">
        <v>6</v>
      </c>
      <c r="E5" s="100"/>
      <c r="F5" s="101"/>
      <c r="G5" s="102" t="s">
        <v>7</v>
      </c>
      <c r="H5" s="103"/>
      <c r="I5" s="4" t="s">
        <v>8</v>
      </c>
      <c r="J5" s="12"/>
      <c r="K5" s="14"/>
    </row>
    <row r="6" spans="2:13" ht="18" customHeight="1" thickBot="1">
      <c r="B6" s="15" t="s">
        <v>9</v>
      </c>
      <c r="C6" s="45"/>
      <c r="D6" s="86" t="s">
        <v>6</v>
      </c>
      <c r="E6" s="16"/>
      <c r="F6" s="17"/>
      <c r="G6" s="104" t="s">
        <v>10</v>
      </c>
      <c r="H6" s="105"/>
      <c r="I6" s="18"/>
      <c r="J6" s="22" t="s">
        <v>11</v>
      </c>
      <c r="K6" s="20"/>
    </row>
    <row r="7" spans="2:13" ht="17.25" customHeight="1" thickBot="1">
      <c r="B7" s="10" t="s">
        <v>12</v>
      </c>
      <c r="C7" s="46"/>
      <c r="D7" s="91">
        <v>44826</v>
      </c>
      <c r="E7" s="92"/>
      <c r="F7" s="93"/>
      <c r="H7"/>
      <c r="J7" s="21" t="s">
        <v>13</v>
      </c>
      <c r="K7" s="19">
        <f>H208</f>
        <v>0</v>
      </c>
    </row>
    <row r="8" spans="2:13" ht="8.25" customHeight="1" thickBot="1">
      <c r="D8" s="1"/>
      <c r="E8" s="1"/>
      <c r="F8" s="1"/>
    </row>
    <row r="9" spans="2:13">
      <c r="B9" s="5" t="s">
        <v>14</v>
      </c>
      <c r="C9" s="47"/>
      <c r="D9" s="53"/>
      <c r="E9" s="53"/>
      <c r="F9" s="53"/>
      <c r="G9" s="54"/>
      <c r="H9" s="55"/>
      <c r="I9" s="54"/>
      <c r="J9" s="54"/>
      <c r="K9" s="56"/>
    </row>
    <row r="10" spans="2:13">
      <c r="B10" s="6" t="s">
        <v>15</v>
      </c>
      <c r="C10" s="48"/>
      <c r="D10" s="57"/>
      <c r="E10" s="57"/>
      <c r="F10" s="57"/>
      <c r="G10" s="58"/>
      <c r="H10" s="59"/>
      <c r="I10" s="58"/>
      <c r="J10" s="58"/>
      <c r="K10" s="60"/>
    </row>
    <row r="11" spans="2:13" ht="13.5" thickBot="1">
      <c r="B11" s="7" t="s">
        <v>16</v>
      </c>
      <c r="C11" s="49"/>
      <c r="D11" s="61"/>
      <c r="E11" s="61"/>
      <c r="F11" s="61"/>
      <c r="G11" s="62"/>
      <c r="H11" s="63"/>
      <c r="I11" s="62"/>
      <c r="J11" s="62"/>
      <c r="K11" s="64"/>
    </row>
    <row r="12" spans="2:13" ht="7.5" customHeight="1" thickBot="1">
      <c r="B12" s="58"/>
      <c r="C12" s="58"/>
      <c r="D12" s="57"/>
      <c r="E12" s="57"/>
      <c r="F12" s="57"/>
      <c r="G12" s="58"/>
      <c r="H12" s="65"/>
      <c r="I12" s="58"/>
      <c r="J12" s="58"/>
      <c r="K12" s="58"/>
    </row>
    <row r="13" spans="2:13">
      <c r="B13" s="66"/>
      <c r="C13" s="67"/>
      <c r="D13" s="68"/>
      <c r="E13" s="68"/>
      <c r="F13" s="68"/>
      <c r="G13" s="68"/>
      <c r="H13" s="69" t="s">
        <v>17</v>
      </c>
      <c r="I13" s="68"/>
      <c r="J13" s="68"/>
      <c r="K13" s="70" t="s">
        <v>18</v>
      </c>
    </row>
    <row r="14" spans="2:13">
      <c r="B14" s="71" t="s">
        <v>19</v>
      </c>
      <c r="C14" s="72" t="s">
        <v>23</v>
      </c>
      <c r="D14" s="72" t="s">
        <v>20</v>
      </c>
      <c r="E14" s="72" t="s">
        <v>21</v>
      </c>
      <c r="F14" s="72" t="s">
        <v>22</v>
      </c>
      <c r="G14" s="72" t="s">
        <v>23</v>
      </c>
      <c r="H14" s="73" t="s">
        <v>24</v>
      </c>
      <c r="I14" s="72" t="s">
        <v>25</v>
      </c>
      <c r="J14" s="72" t="s">
        <v>26</v>
      </c>
      <c r="K14" s="74" t="s">
        <v>27</v>
      </c>
    </row>
    <row r="15" spans="2:13">
      <c r="B15" s="75"/>
      <c r="C15" s="76" t="s">
        <v>28</v>
      </c>
      <c r="D15" s="24"/>
      <c r="E15" s="24"/>
      <c r="F15" s="24"/>
      <c r="G15" s="76" t="s">
        <v>28</v>
      </c>
      <c r="H15" s="77"/>
      <c r="I15" s="76" t="s">
        <v>29</v>
      </c>
      <c r="J15" s="76" t="s">
        <v>30</v>
      </c>
      <c r="K15" s="78"/>
    </row>
    <row r="16" spans="2:13">
      <c r="B16" s="31">
        <v>1</v>
      </c>
      <c r="C16" s="31">
        <v>1105099</v>
      </c>
      <c r="D16" s="32">
        <v>3529</v>
      </c>
      <c r="E16" s="33">
        <v>1099</v>
      </c>
      <c r="F16" s="33">
        <v>1720</v>
      </c>
      <c r="G16" s="33">
        <v>1105099</v>
      </c>
      <c r="H16" s="34">
        <v>1706</v>
      </c>
      <c r="I16" s="35">
        <v>34</v>
      </c>
      <c r="J16" s="33" t="s">
        <v>31</v>
      </c>
      <c r="K16" s="33" t="s">
        <v>173</v>
      </c>
      <c r="M16" s="29"/>
    </row>
    <row r="17" spans="2:13">
      <c r="B17" s="31">
        <v>2</v>
      </c>
      <c r="C17" s="31">
        <v>1105199</v>
      </c>
      <c r="D17" s="32">
        <f>+_xlfn.XLOOKUP(C17,Budsjett!A:A,Budsjett!D:D,"")</f>
        <v>3529</v>
      </c>
      <c r="E17" s="33">
        <f>+_xlfn.XLOOKUP(C17,Budsjett!A:A,Budsjett!B:B,"")</f>
        <v>1099</v>
      </c>
      <c r="F17" s="33">
        <v>1720</v>
      </c>
      <c r="G17" s="33">
        <v>1105199</v>
      </c>
      <c r="H17" s="34">
        <v>-2300</v>
      </c>
      <c r="I17" s="35">
        <v>34</v>
      </c>
      <c r="J17" s="33" t="s">
        <v>31</v>
      </c>
      <c r="K17" s="33" t="s">
        <v>164</v>
      </c>
      <c r="M17" s="29"/>
    </row>
    <row r="18" spans="2:13">
      <c r="B18" s="31">
        <v>3</v>
      </c>
      <c r="C18" s="31">
        <v>1201101</v>
      </c>
      <c r="D18" s="32">
        <f>+_xlfn.XLOOKUP(C18,Budsjett!A:A,Budsjett!D:D,"")</f>
        <v>3271</v>
      </c>
      <c r="E18" s="33">
        <f>+_xlfn.XLOOKUP(C18,Budsjett!A:A,Budsjett!B:B,"")</f>
        <v>1450</v>
      </c>
      <c r="F18" s="33">
        <f>+_xlfn.XLOOKUP(C18,Budsjett!A:A,Budsjett!C:C,"")</f>
        <v>1205</v>
      </c>
      <c r="G18" s="33">
        <v>1201101</v>
      </c>
      <c r="H18" s="34">
        <v>-3000</v>
      </c>
      <c r="I18" s="35">
        <v>34</v>
      </c>
      <c r="J18" s="33" t="s">
        <v>31</v>
      </c>
      <c r="K18" s="33" t="s">
        <v>151</v>
      </c>
      <c r="M18" s="29"/>
    </row>
    <row r="19" spans="2:13">
      <c r="B19" s="31">
        <v>4</v>
      </c>
      <c r="C19" s="31">
        <v>1202199</v>
      </c>
      <c r="D19" s="32">
        <f>+_xlfn.XLOOKUP(C19,Budsjett!A:A,Budsjett!D:D,"")</f>
        <v>3230</v>
      </c>
      <c r="E19" s="33">
        <f>+_xlfn.XLOOKUP(C19,Budsjett!A:A,Budsjett!B:B,"")</f>
        <v>1425</v>
      </c>
      <c r="F19" s="33">
        <f>+_xlfn.XLOOKUP(C19,Budsjett!A:A,Budsjett!C:C,"")</f>
        <v>1229</v>
      </c>
      <c r="G19" s="33">
        <v>1202199</v>
      </c>
      <c r="H19" s="34">
        <v>-3330</v>
      </c>
      <c r="I19" s="35">
        <v>34</v>
      </c>
      <c r="J19" s="33" t="s">
        <v>31</v>
      </c>
      <c r="K19" s="33" t="s">
        <v>32</v>
      </c>
      <c r="M19" s="29"/>
    </row>
    <row r="20" spans="2:13">
      <c r="B20" s="31">
        <v>5</v>
      </c>
      <c r="C20" s="31">
        <v>1204899</v>
      </c>
      <c r="D20" s="32">
        <f>+_xlfn.XLOOKUP(C20,Budsjett!A:A,Budsjett!D:D,"")</f>
        <v>3230</v>
      </c>
      <c r="E20" s="33">
        <f>+_xlfn.XLOOKUP(C20,Budsjett!A:A,Budsjett!B:B,"")</f>
        <v>1425</v>
      </c>
      <c r="F20" s="33">
        <f>+_xlfn.XLOOKUP(C20,Budsjett!A:A,Budsjett!C:C,"")</f>
        <v>1000</v>
      </c>
      <c r="G20" s="33">
        <v>1204899</v>
      </c>
      <c r="H20" s="34">
        <v>-150</v>
      </c>
      <c r="I20" s="35">
        <v>34</v>
      </c>
      <c r="J20" s="33" t="s">
        <v>31</v>
      </c>
      <c r="K20" s="33" t="s">
        <v>98</v>
      </c>
      <c r="M20" s="29"/>
    </row>
    <row r="21" spans="2:13">
      <c r="B21" s="31">
        <v>6</v>
      </c>
      <c r="C21" s="31">
        <v>1205199</v>
      </c>
      <c r="D21" s="32">
        <f>+_xlfn.XLOOKUP(C21,Budsjett!A:A,Budsjett!D:D,"")</f>
        <v>3230</v>
      </c>
      <c r="E21" s="33">
        <f>+_xlfn.XLOOKUP(C21,Budsjett!A:A,Budsjett!B:B,"")</f>
        <v>1425</v>
      </c>
      <c r="F21" s="33">
        <f>+_xlfn.XLOOKUP(C21,Budsjett!A:A,Budsjett!C:C,"")</f>
        <v>1229</v>
      </c>
      <c r="G21" s="33">
        <v>1205199</v>
      </c>
      <c r="H21" s="34">
        <v>-3020</v>
      </c>
      <c r="I21" s="35">
        <v>34</v>
      </c>
      <c r="J21" s="33" t="s">
        <v>31</v>
      </c>
      <c r="K21" s="33" t="s">
        <v>33</v>
      </c>
      <c r="M21" s="29"/>
    </row>
    <row r="22" spans="2:13">
      <c r="B22" s="31">
        <v>7</v>
      </c>
      <c r="C22" s="31">
        <v>1205501</v>
      </c>
      <c r="D22" s="32">
        <f>+_xlfn.XLOOKUP(C22,Budsjett!A:A,Budsjett!D:D,"")</f>
        <v>3221</v>
      </c>
      <c r="E22" s="33">
        <f>+_xlfn.XLOOKUP(C22,Budsjett!A:A,Budsjett!B:B,"")</f>
        <v>1450</v>
      </c>
      <c r="F22" s="33">
        <f>+_xlfn.XLOOKUP(C22,Budsjett!A:A,Budsjett!C:C,"")</f>
        <v>1229</v>
      </c>
      <c r="G22" s="33">
        <v>1205501</v>
      </c>
      <c r="H22" s="34">
        <v>330</v>
      </c>
      <c r="I22" s="35">
        <v>34</v>
      </c>
      <c r="J22" s="33" t="s">
        <v>31</v>
      </c>
      <c r="K22" s="33" t="s">
        <v>205</v>
      </c>
      <c r="M22" s="29"/>
    </row>
    <row r="23" spans="2:13">
      <c r="B23" s="31">
        <v>8</v>
      </c>
      <c r="C23" s="31">
        <v>1500199</v>
      </c>
      <c r="D23" s="32">
        <f>+_xlfn.XLOOKUP(C23,Budsjett!A:A,Budsjett!D:D,"")</f>
        <v>3230</v>
      </c>
      <c r="E23" s="33">
        <f>+_xlfn.XLOOKUP(C23,Budsjett!A:A,Budsjett!B:B,"")</f>
        <v>1000</v>
      </c>
      <c r="F23" s="33">
        <f>+_xlfn.XLOOKUP(C23,Budsjett!A:A,Budsjett!C:C,"")</f>
        <v>3251</v>
      </c>
      <c r="G23" s="33">
        <v>1500199</v>
      </c>
      <c r="H23" s="34">
        <v>7</v>
      </c>
      <c r="I23" s="35">
        <v>34</v>
      </c>
      <c r="J23" s="33" t="s">
        <v>31</v>
      </c>
      <c r="K23" s="33" t="s">
        <v>231</v>
      </c>
      <c r="M23" s="29"/>
    </row>
    <row r="24" spans="2:13">
      <c r="B24" s="31">
        <v>9</v>
      </c>
      <c r="C24" s="31">
        <v>1500201</v>
      </c>
      <c r="D24" s="32">
        <f>+_xlfn.XLOOKUP(C24,Budsjett!A:A,Budsjett!D:D,"")</f>
        <v>3230</v>
      </c>
      <c r="E24" s="33">
        <f>+_xlfn.XLOOKUP(C24,Budsjett!A:A,Budsjett!B:B,"")</f>
        <v>5060</v>
      </c>
      <c r="F24" s="33">
        <f>+_xlfn.XLOOKUP(C24,Budsjett!A:A,Budsjett!C:C,"")</f>
        <v>3858</v>
      </c>
      <c r="G24" s="33">
        <v>1500201</v>
      </c>
      <c r="H24" s="34">
        <v>-3122</v>
      </c>
      <c r="I24" s="35">
        <v>34</v>
      </c>
      <c r="J24" s="33" t="s">
        <v>31</v>
      </c>
      <c r="K24" s="33" t="s">
        <v>149</v>
      </c>
      <c r="M24" s="29"/>
    </row>
    <row r="25" spans="2:13">
      <c r="B25" s="31">
        <v>10</v>
      </c>
      <c r="C25" s="31">
        <v>4007299</v>
      </c>
      <c r="D25" s="32">
        <f>+_xlfn.XLOOKUP(C25,Budsjett!A:A,Budsjett!D:D,"")</f>
        <v>3230</v>
      </c>
      <c r="E25" s="33">
        <f>+_xlfn.XLOOKUP(C25,Budsjett!A:A,Budsjett!B:B,"")</f>
        <v>1099</v>
      </c>
      <c r="F25" s="33">
        <f>+_xlfn.XLOOKUP(C25,Budsjett!A:A,Budsjett!C:C,"")</f>
        <v>3151</v>
      </c>
      <c r="G25" s="33">
        <v>4007299</v>
      </c>
      <c r="H25" s="34">
        <v>-3000</v>
      </c>
      <c r="I25" s="35">
        <v>34</v>
      </c>
      <c r="J25" s="33" t="s">
        <v>31</v>
      </c>
      <c r="K25" s="33" t="s">
        <v>34</v>
      </c>
      <c r="M25" s="29"/>
    </row>
    <row r="26" spans="2:13">
      <c r="B26" s="31">
        <v>11</v>
      </c>
      <c r="C26" s="31">
        <v>4240199</v>
      </c>
      <c r="D26" s="32">
        <f>+_xlfn.XLOOKUP(C26,Budsjett!A:A,Budsjett!D:D,"")</f>
        <v>3230</v>
      </c>
      <c r="E26" s="33">
        <f>+_xlfn.XLOOKUP(C26,Budsjett!A:A,Budsjett!B:B,"")</f>
        <v>1100</v>
      </c>
      <c r="F26" s="33">
        <f>+_xlfn.XLOOKUP(C26,Budsjett!A:A,Budsjett!C:C,"")</f>
        <v>2222</v>
      </c>
      <c r="G26" s="33">
        <v>4240199</v>
      </c>
      <c r="H26" s="34">
        <v>-3447</v>
      </c>
      <c r="I26" s="35">
        <v>34</v>
      </c>
      <c r="J26" s="33" t="s">
        <v>31</v>
      </c>
      <c r="K26" s="33" t="s">
        <v>35</v>
      </c>
      <c r="M26" s="29"/>
    </row>
    <row r="27" spans="2:13">
      <c r="B27" s="31">
        <v>12</v>
      </c>
      <c r="C27" s="31">
        <v>4240299</v>
      </c>
      <c r="D27" s="32">
        <f>+_xlfn.XLOOKUP(C27,Budsjett!A:A,Budsjett!D:D,"")</f>
        <v>3221</v>
      </c>
      <c r="E27" s="33">
        <f>+_xlfn.XLOOKUP(C27,Budsjett!A:A,Budsjett!B:B,"")</f>
        <v>1100</v>
      </c>
      <c r="F27" s="33">
        <f>+_xlfn.XLOOKUP(C27,Budsjett!A:A,Budsjett!C:C,"")</f>
        <v>2222</v>
      </c>
      <c r="G27" s="33">
        <v>4240299</v>
      </c>
      <c r="H27" s="34">
        <v>3500</v>
      </c>
      <c r="I27" s="35">
        <v>34</v>
      </c>
      <c r="J27" s="33" t="s">
        <v>31</v>
      </c>
      <c r="K27" s="33" t="s">
        <v>144</v>
      </c>
      <c r="M27" s="29"/>
    </row>
    <row r="28" spans="2:13">
      <c r="B28" s="31">
        <v>13</v>
      </c>
      <c r="C28" s="31">
        <v>4240399</v>
      </c>
      <c r="D28" s="32">
        <f>+_xlfn.XLOOKUP(C28,Budsjett!A:A,Budsjett!D:D,"")</f>
        <v>3230</v>
      </c>
      <c r="E28" s="33">
        <f>+_xlfn.XLOOKUP(C28,Budsjett!A:A,Budsjett!B:B,"")</f>
        <v>1450</v>
      </c>
      <c r="F28" s="33">
        <f>+_xlfn.XLOOKUP(C28,Budsjett!A:A,Budsjett!C:C,"")</f>
        <v>1205</v>
      </c>
      <c r="G28" s="33">
        <v>4240399</v>
      </c>
      <c r="H28" s="34">
        <v>-1668</v>
      </c>
      <c r="I28" s="35">
        <v>34</v>
      </c>
      <c r="J28" s="33" t="s">
        <v>31</v>
      </c>
      <c r="K28" s="33" t="s">
        <v>174</v>
      </c>
      <c r="M28" s="29"/>
    </row>
    <row r="29" spans="2:13">
      <c r="B29" s="31">
        <v>14</v>
      </c>
      <c r="C29" s="31">
        <v>5610199</v>
      </c>
      <c r="D29" s="32">
        <f>+_xlfn.XLOOKUP(C29,Budsjett!A:A,Budsjett!D:D,"")</f>
        <v>3230</v>
      </c>
      <c r="E29" s="33">
        <f>+_xlfn.XLOOKUP(C29,Budsjett!A:A,Budsjett!B:B,"")</f>
        <v>5040</v>
      </c>
      <c r="F29" s="33">
        <f>+_xlfn.XLOOKUP(C29,Budsjett!A:A,Budsjett!C:C,"")</f>
        <v>3858</v>
      </c>
      <c r="G29" s="33">
        <v>5610199</v>
      </c>
      <c r="H29" s="34">
        <v>-2400</v>
      </c>
      <c r="I29" s="35">
        <v>34</v>
      </c>
      <c r="J29" s="33" t="s">
        <v>31</v>
      </c>
      <c r="K29" s="33" t="s">
        <v>36</v>
      </c>
      <c r="M29" s="29"/>
    </row>
    <row r="30" spans="2:13">
      <c r="B30" s="31">
        <v>15</v>
      </c>
      <c r="C30" s="31">
        <v>5610501</v>
      </c>
      <c r="D30" s="32">
        <f>+_xlfn.XLOOKUP(C30,Budsjett!A:A,Budsjett!D:D,"")</f>
        <v>3230</v>
      </c>
      <c r="E30" s="33">
        <f>+_xlfn.XLOOKUP(C30,Budsjett!A:A,Budsjett!B:B,"")</f>
        <v>104200</v>
      </c>
      <c r="F30" s="33">
        <f>+_xlfn.XLOOKUP(C30,Budsjett!A:A,Budsjett!C:C,"")</f>
        <v>3858</v>
      </c>
      <c r="G30" s="33">
        <v>5610501</v>
      </c>
      <c r="H30" s="34">
        <v>1274</v>
      </c>
      <c r="I30" s="35">
        <v>34</v>
      </c>
      <c r="J30" s="33" t="s">
        <v>31</v>
      </c>
      <c r="K30" s="33" t="s">
        <v>37</v>
      </c>
      <c r="M30" s="29"/>
    </row>
    <row r="31" spans="2:13">
      <c r="B31" s="31">
        <v>16</v>
      </c>
      <c r="C31" s="31">
        <v>5610801</v>
      </c>
      <c r="D31" s="32">
        <f>+_xlfn.XLOOKUP(C31,Budsjett!A:A,Budsjett!D:D,"")</f>
        <v>3230</v>
      </c>
      <c r="E31" s="33">
        <f>+_xlfn.XLOOKUP(C31,Budsjett!A:A,Budsjett!B:B,"")</f>
        <v>1070</v>
      </c>
      <c r="F31" s="33">
        <f>+_xlfn.XLOOKUP(C31,Budsjett!A:A,Budsjett!C:C,"")</f>
        <v>3850</v>
      </c>
      <c r="G31" s="33">
        <v>5610801</v>
      </c>
      <c r="H31" s="34">
        <v>-548</v>
      </c>
      <c r="I31" s="35">
        <v>34</v>
      </c>
      <c r="J31" s="33" t="s">
        <v>31</v>
      </c>
      <c r="K31" s="33" t="s">
        <v>38</v>
      </c>
      <c r="M31" s="29"/>
    </row>
    <row r="32" spans="2:13">
      <c r="B32" s="31">
        <v>17</v>
      </c>
      <c r="C32" s="31">
        <v>5611101</v>
      </c>
      <c r="D32" s="32">
        <f>+_xlfn.XLOOKUP(C32,Budsjett!A:A,Budsjett!D:D,"")</f>
        <v>3230</v>
      </c>
      <c r="E32" s="33">
        <f>+_xlfn.XLOOKUP(C32,Budsjett!A:A,Budsjett!B:B,"")</f>
        <v>104200</v>
      </c>
      <c r="F32" s="33">
        <f>+_xlfn.XLOOKUP(C32,Budsjett!A:A,Budsjett!C:C,"")</f>
        <v>3858</v>
      </c>
      <c r="G32" s="33">
        <v>5611101</v>
      </c>
      <c r="H32" s="34">
        <v>-7000</v>
      </c>
      <c r="I32" s="35">
        <v>34</v>
      </c>
      <c r="J32" s="33" t="s">
        <v>31</v>
      </c>
      <c r="K32" s="33" t="s">
        <v>129</v>
      </c>
      <c r="M32" s="29"/>
    </row>
    <row r="33" spans="2:13">
      <c r="B33" s="31">
        <v>18</v>
      </c>
      <c r="C33" s="31">
        <v>5611301</v>
      </c>
      <c r="D33" s="32">
        <f>+_xlfn.XLOOKUP(C33,Budsjett!A:A,Budsjett!D:D,"")</f>
        <v>3230</v>
      </c>
      <c r="E33" s="33">
        <f>+_xlfn.XLOOKUP(C33,Budsjett!A:A,Budsjett!B:B,"")</f>
        <v>104200</v>
      </c>
      <c r="F33" s="33">
        <f>+_xlfn.XLOOKUP(C33,Budsjett!A:A,Budsjett!C:C,"")</f>
        <v>1300</v>
      </c>
      <c r="G33" s="33">
        <v>5611301</v>
      </c>
      <c r="H33" s="34">
        <v>-188</v>
      </c>
      <c r="I33" s="35">
        <v>34</v>
      </c>
      <c r="J33" s="33" t="s">
        <v>31</v>
      </c>
      <c r="K33" s="33" t="s">
        <v>66</v>
      </c>
      <c r="M33" s="29"/>
    </row>
    <row r="34" spans="2:13">
      <c r="B34" s="31">
        <v>19</v>
      </c>
      <c r="C34" s="31">
        <v>5620299</v>
      </c>
      <c r="D34" s="37">
        <v>3250</v>
      </c>
      <c r="E34" s="38">
        <v>104200</v>
      </c>
      <c r="F34" s="38">
        <v>2650</v>
      </c>
      <c r="G34" s="38">
        <v>5620299</v>
      </c>
      <c r="H34" s="34">
        <v>5000</v>
      </c>
      <c r="I34" s="35">
        <v>34</v>
      </c>
      <c r="J34" s="33" t="s">
        <v>31</v>
      </c>
      <c r="K34" s="33" t="s">
        <v>138</v>
      </c>
      <c r="M34" s="29"/>
    </row>
    <row r="35" spans="2:13">
      <c r="B35" s="31">
        <v>20</v>
      </c>
      <c r="C35" s="31">
        <v>5620399</v>
      </c>
      <c r="D35" s="32">
        <f>+_xlfn.XLOOKUP(C35,Budsjett!A:A,Budsjett!D:D,"")</f>
        <v>3230</v>
      </c>
      <c r="E35" s="33">
        <f>+_xlfn.XLOOKUP(C35,Budsjett!A:A,Budsjett!B:B,"")</f>
        <v>104200</v>
      </c>
      <c r="F35" s="33">
        <f>+_xlfn.XLOOKUP(C35,Budsjett!A:A,Budsjett!C:C,"")</f>
        <v>2650</v>
      </c>
      <c r="G35" s="33">
        <v>5620399</v>
      </c>
      <c r="H35" s="34">
        <v>-10000</v>
      </c>
      <c r="I35" s="35">
        <v>34</v>
      </c>
      <c r="J35" s="33" t="s">
        <v>31</v>
      </c>
      <c r="K35" s="33" t="s">
        <v>127</v>
      </c>
      <c r="M35" s="29"/>
    </row>
    <row r="36" spans="2:13">
      <c r="B36" s="31">
        <v>21</v>
      </c>
      <c r="C36" s="31">
        <v>5620599</v>
      </c>
      <c r="D36" s="32">
        <f>+_xlfn.XLOOKUP(C36,Budsjett!A:A,Budsjett!D:D,"")</f>
        <v>3230</v>
      </c>
      <c r="E36" s="33">
        <f>+_xlfn.XLOOKUP(C36,Budsjett!A:A,Budsjett!B:B,"")</f>
        <v>104200</v>
      </c>
      <c r="F36" s="33">
        <f>+_xlfn.XLOOKUP(C36,Budsjett!A:A,Budsjett!C:C,"")</f>
        <v>2611</v>
      </c>
      <c r="G36" s="33">
        <v>5620599</v>
      </c>
      <c r="H36" s="34">
        <v>-6037</v>
      </c>
      <c r="I36" s="35">
        <v>34</v>
      </c>
      <c r="J36" s="33" t="s">
        <v>31</v>
      </c>
      <c r="K36" s="33" t="s">
        <v>134</v>
      </c>
      <c r="M36" s="29"/>
    </row>
    <row r="37" spans="2:13">
      <c r="B37" s="31">
        <v>22</v>
      </c>
      <c r="C37" s="31">
        <v>5620601</v>
      </c>
      <c r="D37" s="32">
        <f>+_xlfn.XLOOKUP(C37,Budsjett!A:A,Budsjett!D:D,"")</f>
        <v>3230</v>
      </c>
      <c r="E37" s="33">
        <f>+_xlfn.XLOOKUP(C37,Budsjett!A:A,Budsjett!B:B,"")</f>
        <v>104200</v>
      </c>
      <c r="F37" s="33">
        <f>+_xlfn.XLOOKUP(C37,Budsjett!A:A,Budsjett!C:C,"")</f>
        <v>2650</v>
      </c>
      <c r="G37" s="33">
        <v>5620601</v>
      </c>
      <c r="H37" s="34">
        <v>-4000</v>
      </c>
      <c r="I37" s="35">
        <v>34</v>
      </c>
      <c r="J37" s="33" t="s">
        <v>31</v>
      </c>
      <c r="K37" s="33" t="s">
        <v>120</v>
      </c>
      <c r="M37" s="29"/>
    </row>
    <row r="38" spans="2:13">
      <c r="B38" s="31">
        <v>23</v>
      </c>
      <c r="C38" s="31">
        <v>5620602</v>
      </c>
      <c r="D38" s="32">
        <f>+_xlfn.XLOOKUP(C38,Budsjett!A:A,Budsjett!D:D,"")</f>
        <v>3230</v>
      </c>
      <c r="E38" s="33">
        <f>+_xlfn.XLOOKUP(C38,Budsjett!A:A,Budsjett!B:B,"")</f>
        <v>104200</v>
      </c>
      <c r="F38" s="33">
        <f>+_xlfn.XLOOKUP(C38,Budsjett!A:A,Budsjett!C:C,"")</f>
        <v>2650</v>
      </c>
      <c r="G38" s="33">
        <v>5620602</v>
      </c>
      <c r="H38" s="34">
        <v>-12000</v>
      </c>
      <c r="I38" s="35">
        <v>34</v>
      </c>
      <c r="J38" s="33" t="s">
        <v>31</v>
      </c>
      <c r="K38" s="33" t="s">
        <v>120</v>
      </c>
      <c r="M38" s="29"/>
    </row>
    <row r="39" spans="2:13">
      <c r="B39" s="31">
        <v>24</v>
      </c>
      <c r="C39" s="31">
        <v>5620604</v>
      </c>
      <c r="D39" s="32">
        <f>+_xlfn.XLOOKUP(C39,Budsjett!A:A,Budsjett!D:D,"")</f>
        <v>3230</v>
      </c>
      <c r="E39" s="33">
        <f>+_xlfn.XLOOKUP(C39,Budsjett!A:A,Budsjett!B:B,"")</f>
        <v>104200</v>
      </c>
      <c r="F39" s="33">
        <f>+_xlfn.XLOOKUP(C39,Budsjett!A:A,Budsjett!C:C,"")</f>
        <v>2650</v>
      </c>
      <c r="G39" s="33">
        <v>5620604</v>
      </c>
      <c r="H39" s="34">
        <v>-2000</v>
      </c>
      <c r="I39" s="35">
        <v>34</v>
      </c>
      <c r="J39" s="33" t="s">
        <v>31</v>
      </c>
      <c r="K39" s="33" t="s">
        <v>120</v>
      </c>
      <c r="M39" s="29"/>
    </row>
    <row r="40" spans="2:13">
      <c r="B40" s="31">
        <v>25</v>
      </c>
      <c r="C40" s="31">
        <v>5620799</v>
      </c>
      <c r="D40" s="32">
        <f>+_xlfn.XLOOKUP(C40,Budsjett!A:A,Budsjett!D:D,"")</f>
        <v>3230</v>
      </c>
      <c r="E40" s="33">
        <f>+_xlfn.XLOOKUP(C40,Budsjett!A:A,Budsjett!B:B,"")</f>
        <v>104200</v>
      </c>
      <c r="F40" s="33">
        <f>+_xlfn.XLOOKUP(C40,Budsjett!A:A,Budsjett!C:C,"")</f>
        <v>2650</v>
      </c>
      <c r="G40" s="33">
        <v>5620799</v>
      </c>
      <c r="H40" s="34">
        <v>2000</v>
      </c>
      <c r="I40" s="35">
        <v>34</v>
      </c>
      <c r="J40" s="33" t="s">
        <v>31</v>
      </c>
      <c r="K40" s="33" t="s">
        <v>39</v>
      </c>
      <c r="M40" s="29"/>
    </row>
    <row r="41" spans="2:13">
      <c r="B41" s="31">
        <v>26</v>
      </c>
      <c r="C41" s="31">
        <v>5620801</v>
      </c>
      <c r="D41" s="32">
        <f>+_xlfn.XLOOKUP(C41,Budsjett!A:A,Budsjett!D:D,"")</f>
        <v>3230</v>
      </c>
      <c r="E41" s="33">
        <f>+_xlfn.XLOOKUP(C41,Budsjett!A:A,Budsjett!B:B,"")</f>
        <v>104200</v>
      </c>
      <c r="F41" s="33">
        <f>+_xlfn.XLOOKUP(C41,Budsjett!A:A,Budsjett!C:C,"")</f>
        <v>2650</v>
      </c>
      <c r="G41" s="33">
        <v>5620801</v>
      </c>
      <c r="H41" s="34">
        <v>-719</v>
      </c>
      <c r="I41" s="35">
        <v>34</v>
      </c>
      <c r="J41" s="33" t="s">
        <v>31</v>
      </c>
      <c r="K41" s="33" t="s">
        <v>40</v>
      </c>
      <c r="M41" s="29"/>
    </row>
    <row r="42" spans="2:13">
      <c r="B42" s="31">
        <v>27</v>
      </c>
      <c r="C42" s="31">
        <v>5620901</v>
      </c>
      <c r="D42" s="32">
        <f>+_xlfn.XLOOKUP(C42,Budsjett!A:A,Budsjett!D:D,"")</f>
        <v>3230</v>
      </c>
      <c r="E42" s="33">
        <f>+_xlfn.XLOOKUP(C42,Budsjett!A:A,Budsjett!B:B,"")</f>
        <v>104200</v>
      </c>
      <c r="F42" s="33">
        <f>+_xlfn.XLOOKUP(C42,Budsjett!A:A,Budsjett!C:C,"")</f>
        <v>2650</v>
      </c>
      <c r="G42" s="33">
        <v>5620901</v>
      </c>
      <c r="H42" s="34">
        <v>-7179</v>
      </c>
      <c r="I42" s="35">
        <v>34</v>
      </c>
      <c r="J42" s="33" t="s">
        <v>31</v>
      </c>
      <c r="K42" s="33" t="s">
        <v>41</v>
      </c>
      <c r="M42" s="29"/>
    </row>
    <row r="43" spans="2:13">
      <c r="B43" s="31">
        <v>28</v>
      </c>
      <c r="C43" s="31">
        <v>5621001</v>
      </c>
      <c r="D43" s="32">
        <v>3810</v>
      </c>
      <c r="E43" s="33">
        <f>+_xlfn.XLOOKUP(C43,Budsjett!A:A,Budsjett!B:B,"")</f>
        <v>104200</v>
      </c>
      <c r="F43" s="33">
        <f>+_xlfn.XLOOKUP(C43,Budsjett!A:A,Budsjett!C:C,"")</f>
        <v>2653</v>
      </c>
      <c r="G43" s="33">
        <v>5621001</v>
      </c>
      <c r="H43" s="34">
        <v>3419</v>
      </c>
      <c r="I43" s="35">
        <v>34</v>
      </c>
      <c r="J43" s="33" t="s">
        <v>31</v>
      </c>
      <c r="K43" s="33" t="s">
        <v>146</v>
      </c>
      <c r="M43" s="29"/>
    </row>
    <row r="44" spans="2:13">
      <c r="B44" s="31">
        <v>29</v>
      </c>
      <c r="C44" s="31">
        <v>5621101</v>
      </c>
      <c r="D44" s="32">
        <f>+_xlfn.XLOOKUP(C44,Budsjett!A:A,Budsjett!D:D,"")</f>
        <v>3230</v>
      </c>
      <c r="E44" s="33">
        <f>+_xlfn.XLOOKUP(C44,Budsjett!A:A,Budsjett!B:B,"")</f>
        <v>104200</v>
      </c>
      <c r="F44" s="33">
        <f>+_xlfn.XLOOKUP(C44,Budsjett!A:A,Budsjett!C:C,"")</f>
        <v>2653</v>
      </c>
      <c r="G44" s="33">
        <v>5621101</v>
      </c>
      <c r="H44" s="34">
        <v>-2259</v>
      </c>
      <c r="I44" s="35">
        <v>34</v>
      </c>
      <c r="J44" s="33" t="s">
        <v>31</v>
      </c>
      <c r="K44" s="33" t="s">
        <v>42</v>
      </c>
      <c r="M44" s="29"/>
    </row>
    <row r="45" spans="2:13">
      <c r="B45" s="31">
        <v>30</v>
      </c>
      <c r="C45" s="31">
        <v>5621201</v>
      </c>
      <c r="D45" s="32">
        <f>+_xlfn.XLOOKUP(C45,Budsjett!A:A,Budsjett!D:D,"")</f>
        <v>3230</v>
      </c>
      <c r="E45" s="33">
        <f>+_xlfn.XLOOKUP(C45,Budsjett!A:A,Budsjett!B:B,"")</f>
        <v>104200</v>
      </c>
      <c r="F45" s="33">
        <f>+_xlfn.XLOOKUP(C45,Budsjett!A:A,Budsjett!C:C,"")</f>
        <v>2653</v>
      </c>
      <c r="G45" s="33">
        <v>5621201</v>
      </c>
      <c r="H45" s="34">
        <v>-3416</v>
      </c>
      <c r="I45" s="35">
        <v>34</v>
      </c>
      <c r="J45" s="33" t="s">
        <v>31</v>
      </c>
      <c r="K45" s="33" t="s">
        <v>147</v>
      </c>
      <c r="M45" s="29"/>
    </row>
    <row r="46" spans="2:13">
      <c r="B46" s="31">
        <v>31</v>
      </c>
      <c r="C46" s="31">
        <v>5621601</v>
      </c>
      <c r="D46" s="32">
        <f>+_xlfn.XLOOKUP(C46,Budsjett!A:A,Budsjett!D:D,"")</f>
        <v>3230</v>
      </c>
      <c r="E46" s="33">
        <f>+_xlfn.XLOOKUP(C46,Budsjett!A:A,Budsjett!B:B,"")</f>
        <v>104200</v>
      </c>
      <c r="F46" s="33">
        <f>+_xlfn.XLOOKUP(C46,Budsjett!A:A,Budsjett!C:C,"")</f>
        <v>2611</v>
      </c>
      <c r="G46" s="33">
        <v>5621601</v>
      </c>
      <c r="H46" s="34">
        <v>-64</v>
      </c>
      <c r="I46" s="35">
        <v>34</v>
      </c>
      <c r="J46" s="33" t="s">
        <v>31</v>
      </c>
      <c r="K46" s="33" t="s">
        <v>222</v>
      </c>
      <c r="M46" s="29"/>
    </row>
    <row r="47" spans="2:13">
      <c r="B47" s="31">
        <v>32</v>
      </c>
      <c r="C47" s="31">
        <v>5621701</v>
      </c>
      <c r="D47" s="32">
        <v>3700</v>
      </c>
      <c r="E47" s="33">
        <f>+_xlfn.XLOOKUP(C47,Budsjett!A:A,Budsjett!B:B,"")</f>
        <v>104200</v>
      </c>
      <c r="F47" s="33">
        <f>+_xlfn.XLOOKUP(C47,Budsjett!A:A,Budsjett!C:C,"")</f>
        <v>2611</v>
      </c>
      <c r="G47" s="33">
        <v>5621701</v>
      </c>
      <c r="H47" s="34">
        <v>-4366</v>
      </c>
      <c r="I47" s="35">
        <v>34</v>
      </c>
      <c r="J47" s="33" t="s">
        <v>31</v>
      </c>
      <c r="K47" s="33" t="s">
        <v>43</v>
      </c>
      <c r="M47" s="29"/>
    </row>
    <row r="48" spans="2:13">
      <c r="B48" s="31">
        <v>33</v>
      </c>
      <c r="C48" s="31">
        <v>5622699</v>
      </c>
      <c r="D48" s="32">
        <f>+_xlfn.XLOOKUP(C48,Budsjett!A:A,Budsjett!D:D,"")</f>
        <v>3230</v>
      </c>
      <c r="E48" s="33">
        <f>+_xlfn.XLOOKUP(C48,Budsjett!A:A,Budsjett!B:B,"")</f>
        <v>104200</v>
      </c>
      <c r="F48" s="33">
        <f>+_xlfn.XLOOKUP(C48,Budsjett!A:A,Budsjett!C:C,"")</f>
        <v>2611</v>
      </c>
      <c r="G48" s="33">
        <v>5622699</v>
      </c>
      <c r="H48" s="34">
        <v>-1473</v>
      </c>
      <c r="I48" s="35">
        <v>34</v>
      </c>
      <c r="J48" s="33" t="s">
        <v>31</v>
      </c>
      <c r="K48" s="33" t="s">
        <v>44</v>
      </c>
      <c r="M48" s="29"/>
    </row>
    <row r="49" spans="2:13">
      <c r="B49" s="31">
        <v>34</v>
      </c>
      <c r="C49" s="31">
        <v>5622701</v>
      </c>
      <c r="D49" s="32">
        <f>+_xlfn.XLOOKUP(C49,Budsjett!A:A,Budsjett!D:D,"")</f>
        <v>3230</v>
      </c>
      <c r="E49" s="33">
        <f>+_xlfn.XLOOKUP(C49,Budsjett!A:A,Budsjett!B:B,"")</f>
        <v>104200</v>
      </c>
      <c r="F49" s="33">
        <f>+_xlfn.XLOOKUP(C49,Budsjett!A:A,Budsjett!C:C,"")</f>
        <v>2653</v>
      </c>
      <c r="G49" s="33">
        <v>5622701</v>
      </c>
      <c r="H49" s="34">
        <v>-2159</v>
      </c>
      <c r="I49" s="35">
        <v>34</v>
      </c>
      <c r="J49" s="33" t="s">
        <v>31</v>
      </c>
      <c r="K49" s="33" t="s">
        <v>167</v>
      </c>
      <c r="M49" s="29"/>
    </row>
    <row r="50" spans="2:13">
      <c r="B50" s="31">
        <v>35</v>
      </c>
      <c r="C50" s="31">
        <v>5622899</v>
      </c>
      <c r="D50" s="32">
        <f>+_xlfn.XLOOKUP(C50,Budsjett!A:A,Budsjett!D:D,"")</f>
        <v>3230</v>
      </c>
      <c r="E50" s="33">
        <f>+_xlfn.XLOOKUP(C50,Budsjett!A:A,Budsjett!B:B,"")</f>
        <v>104200</v>
      </c>
      <c r="F50" s="33">
        <f>+_xlfn.XLOOKUP(C50,Budsjett!A:A,Budsjett!C:C,"")</f>
        <v>2653</v>
      </c>
      <c r="G50" s="33">
        <v>5622899</v>
      </c>
      <c r="H50" s="34">
        <v>-3000</v>
      </c>
      <c r="I50" s="35">
        <v>34</v>
      </c>
      <c r="J50" s="33" t="s">
        <v>31</v>
      </c>
      <c r="K50" s="33" t="s">
        <v>152</v>
      </c>
      <c r="M50" s="29"/>
    </row>
    <row r="51" spans="2:13">
      <c r="B51" s="31">
        <v>36</v>
      </c>
      <c r="C51" s="31">
        <v>5623199</v>
      </c>
      <c r="D51" s="32">
        <v>3810</v>
      </c>
      <c r="E51" s="33">
        <f>+_xlfn.XLOOKUP(C51,Budsjett!A:A,Budsjett!B:B,"")</f>
        <v>104200</v>
      </c>
      <c r="F51" s="33">
        <f>+_xlfn.XLOOKUP(C51,Budsjett!A:A,Budsjett!C:C,"")</f>
        <v>2650</v>
      </c>
      <c r="G51" s="33">
        <v>5623199</v>
      </c>
      <c r="H51" s="34">
        <v>15948</v>
      </c>
      <c r="I51" s="35">
        <v>34</v>
      </c>
      <c r="J51" s="33" t="s">
        <v>31</v>
      </c>
      <c r="K51" s="33" t="s">
        <v>122</v>
      </c>
      <c r="M51" s="29"/>
    </row>
    <row r="52" spans="2:13">
      <c r="B52" s="31">
        <v>37</v>
      </c>
      <c r="C52" s="31">
        <v>5623201</v>
      </c>
      <c r="D52" s="32">
        <f>+_xlfn.XLOOKUP(C52,Budsjett!A:A,Budsjett!D:D,"")</f>
        <v>3230</v>
      </c>
      <c r="E52" s="33">
        <f>+_xlfn.XLOOKUP(C52,Budsjett!A:A,Budsjett!B:B,"")</f>
        <v>104200</v>
      </c>
      <c r="F52" s="33">
        <f>+_xlfn.XLOOKUP(C52,Budsjett!A:A,Budsjett!C:C,"")</f>
        <v>2650</v>
      </c>
      <c r="G52" s="33">
        <v>5623201</v>
      </c>
      <c r="H52" s="34">
        <v>-846</v>
      </c>
      <c r="I52" s="35">
        <v>34</v>
      </c>
      <c r="J52" s="33" t="s">
        <v>31</v>
      </c>
      <c r="K52" s="33" t="s">
        <v>190</v>
      </c>
      <c r="M52" s="29"/>
    </row>
    <row r="53" spans="2:13">
      <c r="B53" s="31">
        <v>38</v>
      </c>
      <c r="C53" s="31">
        <v>5623301</v>
      </c>
      <c r="D53" s="32">
        <f>+_xlfn.XLOOKUP(C53,Budsjett!A:A,Budsjett!D:D,"")</f>
        <v>3230</v>
      </c>
      <c r="E53" s="33">
        <f>+_xlfn.XLOOKUP(C53,Budsjett!A:A,Budsjett!B:B,"")</f>
        <v>104200</v>
      </c>
      <c r="F53" s="33">
        <f>+_xlfn.XLOOKUP(C53,Budsjett!A:A,Budsjett!C:C,"")</f>
        <v>2611</v>
      </c>
      <c r="G53" s="33">
        <v>5623301</v>
      </c>
      <c r="H53" s="34">
        <v>-1077</v>
      </c>
      <c r="I53" s="35">
        <v>34</v>
      </c>
      <c r="J53" s="33" t="s">
        <v>31</v>
      </c>
      <c r="K53" s="33" t="s">
        <v>180</v>
      </c>
      <c r="M53" s="29"/>
    </row>
    <row r="54" spans="2:13">
      <c r="B54" s="31">
        <v>39</v>
      </c>
      <c r="C54" s="31">
        <v>5623401</v>
      </c>
      <c r="D54" s="32">
        <f>+_xlfn.XLOOKUP(C54,Budsjett!A:A,Budsjett!D:D,"")</f>
        <v>3230</v>
      </c>
      <c r="E54" s="33">
        <f>+_xlfn.XLOOKUP(C54,Budsjett!A:A,Budsjett!B:B,"")</f>
        <v>1120</v>
      </c>
      <c r="F54" s="33">
        <f>+_xlfn.XLOOKUP(C54,Budsjett!A:A,Budsjett!C:C,"")</f>
        <v>2611</v>
      </c>
      <c r="G54" s="33">
        <v>5623401</v>
      </c>
      <c r="H54" s="34">
        <v>-5000</v>
      </c>
      <c r="I54" s="35">
        <v>34</v>
      </c>
      <c r="J54" s="33" t="s">
        <v>31</v>
      </c>
      <c r="K54" s="33" t="s">
        <v>45</v>
      </c>
      <c r="M54" s="29"/>
    </row>
    <row r="55" spans="2:13">
      <c r="B55" s="31">
        <v>40</v>
      </c>
      <c r="C55" s="31">
        <v>5623901</v>
      </c>
      <c r="D55" s="32">
        <f>+_xlfn.XLOOKUP(C55,Budsjett!A:A,Budsjett!D:D,"")</f>
        <v>3230</v>
      </c>
      <c r="E55" s="33">
        <f>+_xlfn.XLOOKUP(C55,Budsjett!A:A,Budsjett!B:B,"")</f>
        <v>104200</v>
      </c>
      <c r="F55" s="33">
        <f>+_xlfn.XLOOKUP(C55,Budsjett!A:A,Budsjett!C:C,"")</f>
        <v>2611</v>
      </c>
      <c r="G55" s="33">
        <v>5623901</v>
      </c>
      <c r="H55" s="34">
        <v>-393</v>
      </c>
      <c r="I55" s="35">
        <v>34</v>
      </c>
      <c r="J55" s="33" t="s">
        <v>31</v>
      </c>
      <c r="K55" s="33" t="s">
        <v>202</v>
      </c>
      <c r="M55" s="29"/>
    </row>
    <row r="56" spans="2:13">
      <c r="B56" s="31">
        <v>41</v>
      </c>
      <c r="C56" s="31">
        <v>5624001</v>
      </c>
      <c r="D56" s="32">
        <f>+_xlfn.XLOOKUP(C56,Budsjett!A:A,Budsjett!D:D,"")</f>
        <v>3230</v>
      </c>
      <c r="E56" s="33">
        <f>+_xlfn.XLOOKUP(C56,Budsjett!A:A,Budsjett!B:B,"")</f>
        <v>104200</v>
      </c>
      <c r="F56" s="33">
        <f>+_xlfn.XLOOKUP(C56,Budsjett!A:A,Budsjett!C:C,"")</f>
        <v>2656</v>
      </c>
      <c r="G56" s="33">
        <v>5624001</v>
      </c>
      <c r="H56" s="34">
        <v>37</v>
      </c>
      <c r="I56" s="35">
        <v>34</v>
      </c>
      <c r="J56" s="33" t="s">
        <v>31</v>
      </c>
      <c r="K56" s="33" t="s">
        <v>225</v>
      </c>
      <c r="M56" s="29"/>
    </row>
    <row r="57" spans="2:13">
      <c r="B57" s="31">
        <v>42</v>
      </c>
      <c r="C57" s="31">
        <v>5624201</v>
      </c>
      <c r="D57" s="37">
        <f>+_xlfn.XLOOKUP(C57,Budsjett!A:A,Budsjett!D:D,"")</f>
        <v>3230</v>
      </c>
      <c r="E57" s="38">
        <v>104200</v>
      </c>
      <c r="F57" s="38">
        <v>2611</v>
      </c>
      <c r="G57" s="38">
        <v>5624201</v>
      </c>
      <c r="H57" s="34">
        <v>-1500</v>
      </c>
      <c r="I57" s="35">
        <v>34</v>
      </c>
      <c r="J57" s="33" t="s">
        <v>31</v>
      </c>
      <c r="K57" s="33" t="s">
        <v>175</v>
      </c>
      <c r="M57" s="29"/>
    </row>
    <row r="58" spans="2:13">
      <c r="B58" s="31">
        <v>43</v>
      </c>
      <c r="C58" s="31">
        <v>5624401</v>
      </c>
      <c r="D58" s="32">
        <f>+_xlfn.XLOOKUP(C58,Budsjett!A:A,Budsjett!D:D,"")</f>
        <v>3230</v>
      </c>
      <c r="E58" s="33">
        <f>+_xlfn.XLOOKUP(C58,Budsjett!A:A,Budsjett!B:B,"")</f>
        <v>104200</v>
      </c>
      <c r="F58" s="33">
        <f>+_xlfn.XLOOKUP(C58,Budsjett!A:A,Budsjett!C:C,"")</f>
        <v>2611</v>
      </c>
      <c r="G58" s="33">
        <v>5624401</v>
      </c>
      <c r="H58" s="34">
        <v>-1300</v>
      </c>
      <c r="I58" s="35">
        <v>34</v>
      </c>
      <c r="J58" s="33" t="s">
        <v>31</v>
      </c>
      <c r="K58" s="33" t="s">
        <v>179</v>
      </c>
      <c r="M58" s="29"/>
    </row>
    <row r="59" spans="2:13">
      <c r="B59" s="31">
        <v>44</v>
      </c>
      <c r="C59" s="31">
        <v>5630199</v>
      </c>
      <c r="D59" s="32">
        <f>+_xlfn.XLOOKUP(C59,Budsjett!A:A,Budsjett!D:D,"")</f>
        <v>3230</v>
      </c>
      <c r="E59" s="33">
        <f>+_xlfn.XLOOKUP(C59,Budsjett!A:A,Budsjett!B:B,"")</f>
        <v>104200</v>
      </c>
      <c r="F59" s="33">
        <f>+_xlfn.XLOOKUP(C59,Budsjett!A:A,Budsjett!C:C,"")</f>
        <v>2221</v>
      </c>
      <c r="G59" s="33">
        <v>5630199</v>
      </c>
      <c r="H59" s="34">
        <v>-6000</v>
      </c>
      <c r="I59" s="35">
        <v>34</v>
      </c>
      <c r="J59" s="33" t="s">
        <v>31</v>
      </c>
      <c r="K59" s="33" t="s">
        <v>135</v>
      </c>
      <c r="M59" s="29"/>
    </row>
    <row r="60" spans="2:13">
      <c r="B60" s="31">
        <v>45</v>
      </c>
      <c r="C60" s="31">
        <v>5630299</v>
      </c>
      <c r="D60" s="32">
        <f>+_xlfn.XLOOKUP(C60,Budsjett!A:A,Budsjett!D:D,"")</f>
        <v>3230</v>
      </c>
      <c r="E60" s="33">
        <f>+_xlfn.XLOOKUP(C60,Budsjett!A:A,Budsjett!B:B,"")</f>
        <v>104200</v>
      </c>
      <c r="F60" s="33">
        <f>+_xlfn.XLOOKUP(C60,Budsjett!A:A,Budsjett!C:C,"")</f>
        <v>2222</v>
      </c>
      <c r="G60" s="33">
        <v>5630299</v>
      </c>
      <c r="H60" s="34">
        <v>-5500</v>
      </c>
      <c r="I60" s="35">
        <v>34</v>
      </c>
      <c r="J60" s="33" t="s">
        <v>31</v>
      </c>
      <c r="K60" s="33" t="s">
        <v>137</v>
      </c>
      <c r="M60" s="29"/>
    </row>
    <row r="61" spans="2:13">
      <c r="B61" s="31">
        <v>46</v>
      </c>
      <c r="C61" s="31">
        <v>5630801</v>
      </c>
      <c r="D61" s="32">
        <f>+_xlfn.XLOOKUP(C61,Budsjett!A:A,Budsjett!D:D,"")</f>
        <v>3230</v>
      </c>
      <c r="E61" s="33">
        <f>+_xlfn.XLOOKUP(C61,Budsjett!A:A,Budsjett!B:B,"")</f>
        <v>104200</v>
      </c>
      <c r="F61" s="33">
        <f>+_xlfn.XLOOKUP(C61,Budsjett!A:A,Budsjett!C:C,"")</f>
        <v>2222</v>
      </c>
      <c r="G61" s="33">
        <v>5630801</v>
      </c>
      <c r="H61" s="34">
        <v>-15000</v>
      </c>
      <c r="I61" s="35">
        <v>34</v>
      </c>
      <c r="J61" s="33" t="s">
        <v>31</v>
      </c>
      <c r="K61" s="33" t="s">
        <v>46</v>
      </c>
      <c r="M61" s="29"/>
    </row>
    <row r="62" spans="2:13">
      <c r="B62" s="31">
        <v>47</v>
      </c>
      <c r="C62" s="31">
        <v>5631101</v>
      </c>
      <c r="D62" s="32">
        <f>+_xlfn.XLOOKUP(C62,Budsjett!A:A,Budsjett!D:D,"")</f>
        <v>3230</v>
      </c>
      <c r="E62" s="33">
        <f>+_xlfn.XLOOKUP(C62,Budsjett!A:A,Budsjett!B:B,"")</f>
        <v>104200</v>
      </c>
      <c r="F62" s="33">
        <f>+_xlfn.XLOOKUP(C62,Budsjett!A:A,Budsjett!C:C,"")</f>
        <v>2222</v>
      </c>
      <c r="G62" s="33">
        <v>5631101</v>
      </c>
      <c r="H62" s="34">
        <v>-15000</v>
      </c>
      <c r="I62" s="35">
        <v>34</v>
      </c>
      <c r="J62" s="33" t="s">
        <v>31</v>
      </c>
      <c r="K62" s="33" t="s">
        <v>123</v>
      </c>
      <c r="M62" s="29"/>
    </row>
    <row r="63" spans="2:13">
      <c r="B63" s="31">
        <v>48</v>
      </c>
      <c r="C63" s="31">
        <v>5631201</v>
      </c>
      <c r="D63" s="32">
        <f>+_xlfn.XLOOKUP(C63,Budsjett!A:A,Budsjett!D:D,"")</f>
        <v>3230</v>
      </c>
      <c r="E63" s="33">
        <f>+_xlfn.XLOOKUP(C63,Budsjett!A:A,Budsjett!B:B,"")</f>
        <v>104200</v>
      </c>
      <c r="F63" s="33">
        <f>+_xlfn.XLOOKUP(C63,Budsjett!A:A,Budsjett!C:C,"")</f>
        <v>2222</v>
      </c>
      <c r="G63" s="33">
        <v>5631201</v>
      </c>
      <c r="H63" s="34">
        <v>1000</v>
      </c>
      <c r="I63" s="35">
        <v>34</v>
      </c>
      <c r="J63" s="33" t="s">
        <v>31</v>
      </c>
      <c r="K63" s="33" t="s">
        <v>181</v>
      </c>
      <c r="M63" s="29"/>
    </row>
    <row r="64" spans="2:13">
      <c r="B64" s="31">
        <v>49</v>
      </c>
      <c r="C64" s="31">
        <v>5631301</v>
      </c>
      <c r="D64" s="32">
        <f>+_xlfn.XLOOKUP(C64,Budsjett!A:A,Budsjett!D:D,"")</f>
        <v>3230</v>
      </c>
      <c r="E64" s="33">
        <f>+_xlfn.XLOOKUP(C64,Budsjett!A:A,Budsjett!B:B,"")</f>
        <v>104200</v>
      </c>
      <c r="F64" s="33">
        <f>+_xlfn.XLOOKUP(C64,Budsjett!A:A,Budsjett!C:C,"")</f>
        <v>2222</v>
      </c>
      <c r="G64" s="33">
        <v>5631301</v>
      </c>
      <c r="H64" s="34">
        <v>-53444</v>
      </c>
      <c r="I64" s="35">
        <v>34</v>
      </c>
      <c r="J64" s="33" t="s">
        <v>31</v>
      </c>
      <c r="K64" s="33" t="s">
        <v>119</v>
      </c>
      <c r="M64" s="29"/>
    </row>
    <row r="65" spans="2:13">
      <c r="B65" s="31">
        <v>50</v>
      </c>
      <c r="C65" s="31">
        <v>5631799</v>
      </c>
      <c r="D65" s="32">
        <f>+_xlfn.XLOOKUP(C65,Budsjett!A:A,Budsjett!D:D,"")</f>
        <v>3230</v>
      </c>
      <c r="E65" s="33">
        <f>+_xlfn.XLOOKUP(C65,Budsjett!A:A,Budsjett!B:B,"")</f>
        <v>104200</v>
      </c>
      <c r="F65" s="33">
        <f>+_xlfn.XLOOKUP(C65,Budsjett!A:A,Budsjett!C:C,"")</f>
        <v>2222</v>
      </c>
      <c r="G65" s="33">
        <v>5631799</v>
      </c>
      <c r="H65" s="34">
        <v>-5500</v>
      </c>
      <c r="I65" s="35">
        <v>34</v>
      </c>
      <c r="J65" s="33" t="s">
        <v>31</v>
      </c>
      <c r="K65" s="33" t="s">
        <v>47</v>
      </c>
      <c r="M65" s="29"/>
    </row>
    <row r="66" spans="2:13">
      <c r="B66" s="31">
        <v>51</v>
      </c>
      <c r="C66" s="31">
        <v>5632301</v>
      </c>
      <c r="D66" s="32">
        <f>+_xlfn.XLOOKUP(C66,Budsjett!A:A,Budsjett!D:D,"")</f>
        <v>3230</v>
      </c>
      <c r="E66" s="33">
        <f>+_xlfn.XLOOKUP(C66,Budsjett!A:A,Budsjett!B:B,"")</f>
        <v>104200</v>
      </c>
      <c r="F66" s="33">
        <f>+_xlfn.XLOOKUP(C66,Budsjett!A:A,Budsjett!C:C,"")</f>
        <v>2222</v>
      </c>
      <c r="G66" s="33">
        <v>5632301</v>
      </c>
      <c r="H66" s="34">
        <v>-1000</v>
      </c>
      <c r="I66" s="35">
        <v>34</v>
      </c>
      <c r="J66" s="33" t="s">
        <v>31</v>
      </c>
      <c r="K66" s="33" t="s">
        <v>182</v>
      </c>
      <c r="M66" s="29"/>
    </row>
    <row r="67" spans="2:13">
      <c r="B67" s="31">
        <v>52</v>
      </c>
      <c r="C67" s="31">
        <v>5640199</v>
      </c>
      <c r="D67" s="32">
        <f>+_xlfn.XLOOKUP(C67,Budsjett!A:A,Budsjett!D:D,"")</f>
        <v>3230</v>
      </c>
      <c r="E67" s="33">
        <f>+_xlfn.XLOOKUP(C67,Budsjett!A:A,Budsjett!B:B,"")</f>
        <v>104200</v>
      </c>
      <c r="F67" s="33">
        <f>+_xlfn.XLOOKUP(C67,Budsjett!A:A,Budsjett!C:C,"")</f>
        <v>2211</v>
      </c>
      <c r="G67" s="33">
        <v>5640199</v>
      </c>
      <c r="H67" s="34">
        <v>-4000</v>
      </c>
      <c r="I67" s="35">
        <v>34</v>
      </c>
      <c r="J67" s="33" t="s">
        <v>31</v>
      </c>
      <c r="K67" s="33" t="s">
        <v>141</v>
      </c>
      <c r="M67" s="29"/>
    </row>
    <row r="68" spans="2:13">
      <c r="B68" s="31">
        <v>53</v>
      </c>
      <c r="C68" s="31">
        <v>5640299</v>
      </c>
      <c r="D68" s="32">
        <f>+_xlfn.XLOOKUP(C68,Budsjett!A:A,Budsjett!D:D,"")</f>
        <v>3230</v>
      </c>
      <c r="E68" s="33">
        <f>+_xlfn.XLOOKUP(C68,Budsjett!A:A,Budsjett!B:B,"")</f>
        <v>104200</v>
      </c>
      <c r="F68" s="33">
        <f>+_xlfn.XLOOKUP(C68,Budsjett!A:A,Budsjett!C:C,"")</f>
        <v>2212</v>
      </c>
      <c r="G68" s="33">
        <v>5640299</v>
      </c>
      <c r="H68" s="34">
        <v>-7000</v>
      </c>
      <c r="I68" s="35">
        <v>34</v>
      </c>
      <c r="J68" s="33" t="s">
        <v>31</v>
      </c>
      <c r="K68" s="33" t="s">
        <v>130</v>
      </c>
      <c r="M68" s="29"/>
    </row>
    <row r="69" spans="2:13">
      <c r="B69" s="31">
        <v>54</v>
      </c>
      <c r="C69" s="31">
        <v>5640301</v>
      </c>
      <c r="D69" s="32">
        <f>+_xlfn.XLOOKUP(C69,Budsjett!A:A,Budsjett!D:D,"")</f>
        <v>3230</v>
      </c>
      <c r="E69" s="33">
        <f>+_xlfn.XLOOKUP(C69,Budsjett!A:A,Budsjett!B:B,"")</f>
        <v>104200</v>
      </c>
      <c r="F69" s="33">
        <f>+_xlfn.XLOOKUP(C69,Budsjett!A:A,Budsjett!C:C,"")</f>
        <v>2321</v>
      </c>
      <c r="G69" s="33">
        <v>5640301</v>
      </c>
      <c r="H69" s="34">
        <v>-1274</v>
      </c>
      <c r="I69" s="35">
        <v>34</v>
      </c>
      <c r="J69" s="33" t="s">
        <v>31</v>
      </c>
      <c r="K69" s="33" t="s">
        <v>48</v>
      </c>
      <c r="M69" s="29"/>
    </row>
    <row r="70" spans="2:13">
      <c r="B70" s="31">
        <v>55</v>
      </c>
      <c r="C70" s="31">
        <v>5640401</v>
      </c>
      <c r="D70" s="32">
        <f>+_xlfn.XLOOKUP(C70,Budsjett!A:A,Budsjett!D:D,"")</f>
        <v>3230</v>
      </c>
      <c r="E70" s="33">
        <f>+_xlfn.XLOOKUP(C70,Budsjett!A:A,Budsjett!B:B,"")</f>
        <v>104200</v>
      </c>
      <c r="F70" s="33">
        <f>+_xlfn.XLOOKUP(C70,Budsjett!A:A,Budsjett!C:C,"")</f>
        <v>2212</v>
      </c>
      <c r="G70" s="33">
        <v>5640401</v>
      </c>
      <c r="H70" s="34">
        <v>-2053</v>
      </c>
      <c r="I70" s="35">
        <v>34</v>
      </c>
      <c r="J70" s="33" t="s">
        <v>31</v>
      </c>
      <c r="K70" s="33" t="s">
        <v>49</v>
      </c>
      <c r="M70" s="29"/>
    </row>
    <row r="71" spans="2:13">
      <c r="B71" s="31">
        <v>56</v>
      </c>
      <c r="C71" s="31">
        <v>5640801</v>
      </c>
      <c r="D71" s="32">
        <f>+_xlfn.XLOOKUP(C71,Budsjett!A:A,Budsjett!D:D,"")</f>
        <v>3230</v>
      </c>
      <c r="E71" s="33">
        <f>+_xlfn.XLOOKUP(C71,Budsjett!A:A,Budsjett!B:B,"")</f>
        <v>104200</v>
      </c>
      <c r="F71" s="33">
        <f>+_xlfn.XLOOKUP(C71,Budsjett!A:A,Budsjett!C:C,"")</f>
        <v>2212</v>
      </c>
      <c r="G71" s="33">
        <v>5640801</v>
      </c>
      <c r="H71" s="34">
        <v>-7000</v>
      </c>
      <c r="I71" s="35">
        <v>34</v>
      </c>
      <c r="J71" s="33" t="s">
        <v>31</v>
      </c>
      <c r="K71" s="33" t="s">
        <v>131</v>
      </c>
      <c r="M71" s="29"/>
    </row>
    <row r="72" spans="2:13">
      <c r="B72" s="31">
        <v>57</v>
      </c>
      <c r="C72" s="31">
        <v>5641301</v>
      </c>
      <c r="D72" s="32">
        <f>+_xlfn.XLOOKUP(C72,Budsjett!A:A,Budsjett!D:D,"")</f>
        <v>3230</v>
      </c>
      <c r="E72" s="33">
        <f>+_xlfn.XLOOKUP(C72,Budsjett!A:A,Budsjett!B:B,"")</f>
        <v>104200</v>
      </c>
      <c r="F72" s="33">
        <f>+_xlfn.XLOOKUP(C72,Budsjett!A:A,Budsjett!C:C,"")</f>
        <v>2212</v>
      </c>
      <c r="G72" s="33">
        <v>5641301</v>
      </c>
      <c r="H72" s="34">
        <v>-2000</v>
      </c>
      <c r="I72" s="35">
        <v>34</v>
      </c>
      <c r="J72" s="33" t="s">
        <v>31</v>
      </c>
      <c r="K72" s="33" t="s">
        <v>168</v>
      </c>
      <c r="M72" s="29"/>
    </row>
    <row r="73" spans="2:13">
      <c r="B73" s="31">
        <v>58</v>
      </c>
      <c r="C73" s="31">
        <v>5650299</v>
      </c>
      <c r="D73" s="32">
        <f>+_xlfn.XLOOKUP(C73,Budsjett!A:A,Budsjett!D:D,"")</f>
        <v>3230</v>
      </c>
      <c r="E73" s="33">
        <f>+_xlfn.XLOOKUP(C73,Budsjett!A:A,Budsjett!B:B,"")</f>
        <v>104200</v>
      </c>
      <c r="F73" s="33">
        <f>+_xlfn.XLOOKUP(C73,Budsjett!A:A,Budsjett!C:C,"")</f>
        <v>2611</v>
      </c>
      <c r="G73" s="33">
        <v>5650299</v>
      </c>
      <c r="H73" s="34">
        <v>-243</v>
      </c>
      <c r="I73" s="35">
        <v>34</v>
      </c>
      <c r="J73" s="33" t="s">
        <v>31</v>
      </c>
      <c r="K73" s="33" t="s">
        <v>214</v>
      </c>
      <c r="M73" s="29"/>
    </row>
    <row r="74" spans="2:13">
      <c r="B74" s="31">
        <v>59</v>
      </c>
      <c r="C74" s="31">
        <v>5650399</v>
      </c>
      <c r="D74" s="32">
        <f>+_xlfn.XLOOKUP(C74,Budsjett!A:A,Budsjett!D:D,"")</f>
        <v>3230</v>
      </c>
      <c r="E74" s="33">
        <f>+_xlfn.XLOOKUP(C74,Budsjett!A:A,Budsjett!B:B,"")</f>
        <v>104200</v>
      </c>
      <c r="F74" s="33">
        <f>+_xlfn.XLOOKUP(C74,Budsjett!A:A,Budsjett!C:C,"")</f>
        <v>2222</v>
      </c>
      <c r="G74" s="33">
        <v>5650399</v>
      </c>
      <c r="H74" s="34">
        <v>-2500</v>
      </c>
      <c r="I74" s="35">
        <v>34</v>
      </c>
      <c r="J74" s="33" t="s">
        <v>31</v>
      </c>
      <c r="K74" s="33" t="s">
        <v>161</v>
      </c>
      <c r="M74" s="29"/>
    </row>
    <row r="75" spans="2:13">
      <c r="B75" s="31">
        <v>60</v>
      </c>
      <c r="C75" s="50">
        <v>5650499</v>
      </c>
      <c r="D75" s="32">
        <f>+_xlfn.XLOOKUP(C75,Budsjett!A:A,Budsjett!D:D,"")</f>
        <v>3230</v>
      </c>
      <c r="E75" s="33">
        <f>+_xlfn.XLOOKUP(C75,Budsjett!A:A,Budsjett!B:B,"")</f>
        <v>104200</v>
      </c>
      <c r="F75" s="33">
        <f>+_xlfn.XLOOKUP(C75,Budsjett!A:A,Budsjett!C:C,"")</f>
        <v>1300</v>
      </c>
      <c r="G75" s="51">
        <v>5650499</v>
      </c>
      <c r="H75" s="52">
        <v>-1000</v>
      </c>
      <c r="I75" s="35">
        <v>34</v>
      </c>
      <c r="J75" s="33" t="s">
        <v>31</v>
      </c>
      <c r="K75" s="33" t="s">
        <v>183</v>
      </c>
      <c r="M75" s="29"/>
    </row>
    <row r="76" spans="2:13">
      <c r="B76" s="31">
        <v>61</v>
      </c>
      <c r="C76" s="31">
        <v>5650699</v>
      </c>
      <c r="D76" s="32">
        <f>+_xlfn.XLOOKUP(C76,Budsjett!A:A,Budsjett!D:D,"")</f>
        <v>3230</v>
      </c>
      <c r="E76" s="33">
        <f>+_xlfn.XLOOKUP(C76,Budsjett!A:A,Budsjett!B:B,"")</f>
        <v>104200</v>
      </c>
      <c r="F76" s="33">
        <f>+_xlfn.XLOOKUP(C76,Budsjett!A:A,Budsjett!C:C,"")</f>
        <v>1300</v>
      </c>
      <c r="G76" s="33">
        <v>5650699</v>
      </c>
      <c r="H76" s="34">
        <v>-4000</v>
      </c>
      <c r="I76" s="35">
        <v>34</v>
      </c>
      <c r="J76" s="33" t="s">
        <v>31</v>
      </c>
      <c r="K76" s="33" t="s">
        <v>142</v>
      </c>
      <c r="M76" s="29"/>
    </row>
    <row r="77" spans="2:13">
      <c r="B77" s="31">
        <v>62</v>
      </c>
      <c r="C77" s="31">
        <v>5650899</v>
      </c>
      <c r="D77" s="32">
        <f>+_xlfn.XLOOKUP(C77,Budsjett!A:A,Budsjett!D:D,"")</f>
        <v>3230</v>
      </c>
      <c r="E77" s="33">
        <f>+_xlfn.XLOOKUP(C77,Budsjett!A:A,Budsjett!B:B,"")</f>
        <v>104200</v>
      </c>
      <c r="F77" s="33">
        <f>+_xlfn.XLOOKUP(C77,Budsjett!A:A,Budsjett!C:C,"")</f>
        <v>2611</v>
      </c>
      <c r="G77" s="33">
        <v>5650899</v>
      </c>
      <c r="H77" s="34">
        <v>-5000</v>
      </c>
      <c r="I77" s="35">
        <v>34</v>
      </c>
      <c r="J77" s="33" t="s">
        <v>31</v>
      </c>
      <c r="K77" s="33" t="s">
        <v>132</v>
      </c>
      <c r="M77" s="29"/>
    </row>
    <row r="78" spans="2:13">
      <c r="B78" s="31">
        <v>63</v>
      </c>
      <c r="C78" s="31">
        <v>5650899</v>
      </c>
      <c r="D78" s="32">
        <v>3810</v>
      </c>
      <c r="E78" s="33">
        <v>104200</v>
      </c>
      <c r="F78" s="33">
        <v>2611</v>
      </c>
      <c r="G78" s="33">
        <v>5650899</v>
      </c>
      <c r="H78" s="34">
        <v>-2000</v>
      </c>
      <c r="I78" s="35">
        <v>34</v>
      </c>
      <c r="J78" s="33" t="s">
        <v>31</v>
      </c>
      <c r="K78" s="33" t="s">
        <v>132</v>
      </c>
      <c r="M78" s="29"/>
    </row>
    <row r="79" spans="2:13">
      <c r="B79" s="31">
        <v>64</v>
      </c>
      <c r="C79" s="31">
        <v>5650999</v>
      </c>
      <c r="D79" s="32">
        <f>+_xlfn.XLOOKUP(C79,Budsjett!A:A,Budsjett!D:D,"")</f>
        <v>3230</v>
      </c>
      <c r="E79" s="33">
        <f>+_xlfn.XLOOKUP(C79,Budsjett!A:A,Budsjett!B:B,"")</f>
        <v>104200</v>
      </c>
      <c r="F79" s="33">
        <f>+_xlfn.XLOOKUP(C79,Budsjett!A:A,Budsjett!C:C,"")</f>
        <v>2222</v>
      </c>
      <c r="G79" s="33">
        <v>5650999</v>
      </c>
      <c r="H79" s="34">
        <v>4</v>
      </c>
      <c r="I79" s="35">
        <v>34</v>
      </c>
      <c r="J79" s="33" t="s">
        <v>31</v>
      </c>
      <c r="K79" s="33" t="s">
        <v>233</v>
      </c>
      <c r="M79" s="29"/>
    </row>
    <row r="80" spans="2:13">
      <c r="B80" s="31">
        <v>65</v>
      </c>
      <c r="C80" s="31">
        <v>5651099</v>
      </c>
      <c r="D80" s="32">
        <f>+_xlfn.XLOOKUP(C80,Budsjett!A:A,Budsjett!D:D,"")</f>
        <v>3230</v>
      </c>
      <c r="E80" s="33">
        <f>+_xlfn.XLOOKUP(C80,Budsjett!A:A,Budsjett!B:B,"")</f>
        <v>104200</v>
      </c>
      <c r="F80" s="33">
        <f>+_xlfn.XLOOKUP(C80,Budsjett!A:A,Budsjett!C:C,"")</f>
        <v>3860</v>
      </c>
      <c r="G80" s="33">
        <v>5651099</v>
      </c>
      <c r="H80" s="34">
        <v>4</v>
      </c>
      <c r="I80" s="35">
        <v>34</v>
      </c>
      <c r="J80" s="33" t="s">
        <v>31</v>
      </c>
      <c r="K80" s="33" t="s">
        <v>50</v>
      </c>
      <c r="M80" s="29"/>
    </row>
    <row r="81" spans="2:13">
      <c r="B81" s="31">
        <v>66</v>
      </c>
      <c r="C81" s="31">
        <v>5651399</v>
      </c>
      <c r="D81" s="32">
        <f>+_xlfn.XLOOKUP(C81,Budsjett!A:A,Budsjett!D:D,"")</f>
        <v>3230</v>
      </c>
      <c r="E81" s="33">
        <f>+_xlfn.XLOOKUP(C81,Budsjett!A:A,Budsjett!B:B,"")</f>
        <v>104200</v>
      </c>
      <c r="F81" s="33">
        <f>+_xlfn.XLOOKUP(C81,Budsjett!A:A,Budsjett!C:C,"")</f>
        <v>1300</v>
      </c>
      <c r="G81" s="33">
        <v>5651399</v>
      </c>
      <c r="H81" s="34">
        <v>-1400</v>
      </c>
      <c r="I81" s="35">
        <v>34</v>
      </c>
      <c r="J81" s="33" t="s">
        <v>31</v>
      </c>
      <c r="K81" s="33" t="s">
        <v>178</v>
      </c>
      <c r="M81" s="29"/>
    </row>
    <row r="82" spans="2:13">
      <c r="B82" s="31">
        <v>67</v>
      </c>
      <c r="C82" s="31">
        <v>5651501</v>
      </c>
      <c r="D82" s="32">
        <f>+_xlfn.XLOOKUP(C82,Budsjett!A:A,Budsjett!D:D,"")</f>
        <v>3230</v>
      </c>
      <c r="E82" s="33">
        <f>+_xlfn.XLOOKUP(C82,Budsjett!A:A,Budsjett!B:B,"")</f>
        <v>104200</v>
      </c>
      <c r="F82" s="33">
        <f>+_xlfn.XLOOKUP(C82,Budsjett!A:A,Budsjett!C:C,"")</f>
        <v>2222</v>
      </c>
      <c r="G82" s="33">
        <v>5651501</v>
      </c>
      <c r="H82" s="34">
        <v>-6200</v>
      </c>
      <c r="I82" s="35">
        <v>34</v>
      </c>
      <c r="J82" s="33" t="s">
        <v>31</v>
      </c>
      <c r="K82" s="33" t="s">
        <v>133</v>
      </c>
      <c r="M82" s="29"/>
    </row>
    <row r="83" spans="2:13">
      <c r="B83" s="31">
        <v>68</v>
      </c>
      <c r="C83" s="31">
        <v>5651701</v>
      </c>
      <c r="D83" s="32">
        <f>+_xlfn.XLOOKUP(C83,Budsjett!A:A,Budsjett!D:D,"")</f>
        <v>3230</v>
      </c>
      <c r="E83" s="33">
        <f>+_xlfn.XLOOKUP(C83,Budsjett!A:A,Budsjett!B:B,"")</f>
        <v>104200</v>
      </c>
      <c r="F83" s="33">
        <f>+_xlfn.XLOOKUP(C83,Budsjett!A:A,Budsjett!C:C,"")</f>
        <v>1300</v>
      </c>
      <c r="G83" s="33">
        <v>5651701</v>
      </c>
      <c r="H83" s="34">
        <v>-3349</v>
      </c>
      <c r="I83" s="35">
        <v>34</v>
      </c>
      <c r="J83" s="33" t="s">
        <v>31</v>
      </c>
      <c r="K83" s="33" t="s">
        <v>148</v>
      </c>
      <c r="M83" s="29"/>
    </row>
    <row r="84" spans="2:13">
      <c r="B84" s="31">
        <v>69</v>
      </c>
      <c r="C84" s="31">
        <v>5651901</v>
      </c>
      <c r="D84" s="32">
        <f>+_xlfn.XLOOKUP(C84,Budsjett!A:A,Budsjett!D:D,"")</f>
        <v>3230</v>
      </c>
      <c r="E84" s="33">
        <f>+_xlfn.XLOOKUP(C84,Budsjett!A:A,Budsjett!B:B,"")</f>
        <v>104200</v>
      </c>
      <c r="F84" s="33">
        <f>+_xlfn.XLOOKUP(C84,Budsjett!A:A,Budsjett!C:C,"")</f>
        <v>2650</v>
      </c>
      <c r="G84" s="33">
        <v>5651901</v>
      </c>
      <c r="H84" s="34">
        <v>-738</v>
      </c>
      <c r="I84" s="35">
        <v>34</v>
      </c>
      <c r="J84" s="33" t="s">
        <v>31</v>
      </c>
      <c r="K84" s="33" t="s">
        <v>193</v>
      </c>
      <c r="M84" s="29"/>
    </row>
    <row r="85" spans="2:13">
      <c r="B85" s="31">
        <v>70</v>
      </c>
      <c r="C85" s="31">
        <v>5652001</v>
      </c>
      <c r="D85" s="32">
        <f>+_xlfn.XLOOKUP(C85,Budsjett!A:A,Budsjett!D:D,"")</f>
        <v>3230</v>
      </c>
      <c r="E85" s="33">
        <f>+_xlfn.XLOOKUP(C85,Budsjett!A:A,Budsjett!B:B,"")</f>
        <v>104200</v>
      </c>
      <c r="F85" s="33">
        <f>+_xlfn.XLOOKUP(C85,Budsjett!A:A,Budsjett!C:C,"")</f>
        <v>1300</v>
      </c>
      <c r="G85" s="33">
        <v>5652001</v>
      </c>
      <c r="H85" s="34">
        <v>-406</v>
      </c>
      <c r="I85" s="35">
        <v>34</v>
      </c>
      <c r="J85" s="33" t="s">
        <v>31</v>
      </c>
      <c r="K85" s="33" t="s">
        <v>51</v>
      </c>
      <c r="M85" s="29"/>
    </row>
    <row r="86" spans="2:13">
      <c r="B86" s="31">
        <v>71</v>
      </c>
      <c r="C86" s="31">
        <v>5652201</v>
      </c>
      <c r="D86" s="32">
        <f>+_xlfn.XLOOKUP(C86,Budsjett!A:A,Budsjett!D:D,"")</f>
        <v>3230</v>
      </c>
      <c r="E86" s="33">
        <f>+_xlfn.XLOOKUP(C86,Budsjett!A:A,Budsjett!B:B,"")</f>
        <v>104200</v>
      </c>
      <c r="F86" s="33">
        <f>+_xlfn.XLOOKUP(C86,Budsjett!A:A,Budsjett!C:C,"")</f>
        <v>2222</v>
      </c>
      <c r="G86" s="33">
        <v>5652201</v>
      </c>
      <c r="H86" s="34">
        <v>-2285</v>
      </c>
      <c r="I86" s="35">
        <v>34</v>
      </c>
      <c r="J86" s="33" t="s">
        <v>31</v>
      </c>
      <c r="K86" s="33" t="s">
        <v>166</v>
      </c>
      <c r="M86" s="29"/>
    </row>
    <row r="87" spans="2:13">
      <c r="B87" s="31">
        <v>72</v>
      </c>
      <c r="C87" s="31">
        <v>5652399</v>
      </c>
      <c r="D87" s="32">
        <f>+_xlfn.XLOOKUP(C87,Budsjett!A:A,Budsjett!D:D,"")</f>
        <v>3230</v>
      </c>
      <c r="E87" s="33">
        <f>+_xlfn.XLOOKUP(C87,Budsjett!A:A,Budsjett!B:B,"")</f>
        <v>104200</v>
      </c>
      <c r="F87" s="33">
        <f>+_xlfn.XLOOKUP(C87,Budsjett!A:A,Budsjett!C:C,"")</f>
        <v>1300</v>
      </c>
      <c r="G87" s="33">
        <v>5652399</v>
      </c>
      <c r="H87" s="34">
        <v>-3000</v>
      </c>
      <c r="I87" s="35">
        <v>34</v>
      </c>
      <c r="J87" s="33" t="s">
        <v>31</v>
      </c>
      <c r="K87" s="33" t="s">
        <v>153</v>
      </c>
      <c r="M87" s="29"/>
    </row>
    <row r="88" spans="2:13">
      <c r="B88" s="31">
        <v>73</v>
      </c>
      <c r="C88" s="31">
        <v>5652401</v>
      </c>
      <c r="D88" s="32">
        <f>+_xlfn.XLOOKUP(C88,Budsjett!A:A,Budsjett!D:D,"")</f>
        <v>3230</v>
      </c>
      <c r="E88" s="33">
        <f>+_xlfn.XLOOKUP(C88,Budsjett!A:A,Budsjett!B:B,"")</f>
        <v>104200</v>
      </c>
      <c r="F88" s="33">
        <f>+_xlfn.XLOOKUP(C88,Budsjett!A:A,Budsjett!C:C,"")</f>
        <v>1300</v>
      </c>
      <c r="G88" s="33">
        <v>5652401</v>
      </c>
      <c r="H88" s="34">
        <v>-3000</v>
      </c>
      <c r="I88" s="35">
        <v>34</v>
      </c>
      <c r="J88" s="33" t="s">
        <v>31</v>
      </c>
      <c r="K88" s="33" t="s">
        <v>154</v>
      </c>
      <c r="M88" s="29"/>
    </row>
    <row r="89" spans="2:13">
      <c r="B89" s="31">
        <v>74</v>
      </c>
      <c r="C89" s="31">
        <v>5652901</v>
      </c>
      <c r="D89" s="32">
        <f>+_xlfn.XLOOKUP(C89,Budsjett!A:A,Budsjett!D:D,"")</f>
        <v>3230</v>
      </c>
      <c r="E89" s="33">
        <f>+_xlfn.XLOOKUP(C89,Budsjett!A:A,Budsjett!B:B,"")</f>
        <v>104200</v>
      </c>
      <c r="F89" s="33">
        <f>+_xlfn.XLOOKUP(C89,Budsjett!A:A,Budsjett!C:C,"")</f>
        <v>3930</v>
      </c>
      <c r="G89" s="33">
        <v>5652901</v>
      </c>
      <c r="H89" s="34">
        <v>-2300</v>
      </c>
      <c r="I89" s="35">
        <v>34</v>
      </c>
      <c r="J89" s="33" t="s">
        <v>31</v>
      </c>
      <c r="K89" s="33" t="s">
        <v>165</v>
      </c>
      <c r="M89" s="29"/>
    </row>
    <row r="90" spans="2:13">
      <c r="B90" s="31">
        <v>75</v>
      </c>
      <c r="C90" s="31">
        <v>5653101</v>
      </c>
      <c r="D90" s="32">
        <f>+_xlfn.XLOOKUP(C90,Budsjett!A:A,Budsjett!D:D,"")</f>
        <v>3230</v>
      </c>
      <c r="E90" s="33">
        <f>+_xlfn.XLOOKUP(C90,Budsjett!A:A,Budsjett!B:B,"")</f>
        <v>104200</v>
      </c>
      <c r="F90" s="33">
        <f>+_xlfn.XLOOKUP(C90,Budsjett!A:A,Budsjett!C:C,"")</f>
        <v>2653</v>
      </c>
      <c r="G90" s="33">
        <v>5653101</v>
      </c>
      <c r="H90" s="34">
        <v>-1000</v>
      </c>
      <c r="I90" s="35">
        <v>34</v>
      </c>
      <c r="J90" s="33" t="s">
        <v>31</v>
      </c>
      <c r="K90" s="33" t="s">
        <v>184</v>
      </c>
      <c r="M90" s="29"/>
    </row>
    <row r="91" spans="2:13">
      <c r="B91" s="31">
        <v>76</v>
      </c>
      <c r="C91" s="31">
        <v>5653299</v>
      </c>
      <c r="D91" s="32">
        <f>+_xlfn.XLOOKUP(C91,Budsjett!A:A,Budsjett!D:D,"")</f>
        <v>3230</v>
      </c>
      <c r="E91" s="33">
        <f>+_xlfn.XLOOKUP(C91,Budsjett!A:A,Budsjett!B:B,"")</f>
        <v>104200</v>
      </c>
      <c r="F91" s="33">
        <f>+_xlfn.XLOOKUP(C91,Budsjett!A:A,Budsjett!C:C,"")</f>
        <v>2222</v>
      </c>
      <c r="G91" s="33">
        <v>5653299</v>
      </c>
      <c r="H91" s="34">
        <v>-1000</v>
      </c>
      <c r="I91" s="35">
        <v>34</v>
      </c>
      <c r="J91" s="33" t="s">
        <v>31</v>
      </c>
      <c r="K91" s="33" t="s">
        <v>185</v>
      </c>
      <c r="M91" s="29"/>
    </row>
    <row r="92" spans="2:13">
      <c r="B92" s="31">
        <v>77</v>
      </c>
      <c r="C92" s="31">
        <v>5653399</v>
      </c>
      <c r="D92" s="32">
        <f>+_xlfn.XLOOKUP(C92,Budsjett!A:A,Budsjett!D:D,"")</f>
        <v>3230</v>
      </c>
      <c r="E92" s="33">
        <f>+_xlfn.XLOOKUP(C92,Budsjett!A:A,Budsjett!B:B,"")</f>
        <v>104200</v>
      </c>
      <c r="F92" s="33">
        <f>+_xlfn.XLOOKUP(C92,Budsjett!A:A,Budsjett!C:C,"")</f>
        <v>2650</v>
      </c>
      <c r="G92" s="33">
        <v>5653399</v>
      </c>
      <c r="H92" s="34">
        <v>-16500</v>
      </c>
      <c r="I92" s="35">
        <v>34</v>
      </c>
      <c r="J92" s="33" t="s">
        <v>31</v>
      </c>
      <c r="K92" s="33" t="s">
        <v>121</v>
      </c>
      <c r="M92" s="29"/>
    </row>
    <row r="93" spans="2:13">
      <c r="B93" s="31">
        <v>78</v>
      </c>
      <c r="C93" s="31">
        <v>5660199</v>
      </c>
      <c r="D93" s="32">
        <f>+_xlfn.XLOOKUP(C93,Budsjett!A:A,Budsjett!D:D,"")</f>
        <v>3230</v>
      </c>
      <c r="E93" s="33">
        <f>+_xlfn.XLOOKUP(C93,Budsjett!A:A,Budsjett!B:B,"")</f>
        <v>104200</v>
      </c>
      <c r="F93" s="33">
        <f>+_xlfn.XLOOKUP(C93,Budsjett!A:A,Budsjett!C:C,"")</f>
        <v>3811</v>
      </c>
      <c r="G93" s="33">
        <v>5660199</v>
      </c>
      <c r="H93" s="34">
        <v>-1800</v>
      </c>
      <c r="I93" s="35">
        <v>34</v>
      </c>
      <c r="J93" s="33" t="s">
        <v>31</v>
      </c>
      <c r="K93" s="33" t="s">
        <v>172</v>
      </c>
      <c r="M93" s="29"/>
    </row>
    <row r="94" spans="2:13">
      <c r="B94" s="31">
        <v>79</v>
      </c>
      <c r="C94" s="31">
        <v>5660299</v>
      </c>
      <c r="D94" s="32">
        <f>+_xlfn.XLOOKUP(C94,Budsjett!A:A,Budsjett!D:D,"")</f>
        <v>3230</v>
      </c>
      <c r="E94" s="33">
        <f>+_xlfn.XLOOKUP(C94,Budsjett!A:A,Budsjett!B:B,"")</f>
        <v>104200</v>
      </c>
      <c r="F94" s="33">
        <f>+_xlfn.XLOOKUP(C94,Budsjett!A:A,Budsjett!C:C,"")</f>
        <v>3336</v>
      </c>
      <c r="G94" s="33">
        <v>5660299</v>
      </c>
      <c r="H94" s="34">
        <v>-3900</v>
      </c>
      <c r="I94" s="35">
        <v>34</v>
      </c>
      <c r="J94" s="33" t="s">
        <v>31</v>
      </c>
      <c r="K94" s="33" t="s">
        <v>143</v>
      </c>
      <c r="M94" s="29"/>
    </row>
    <row r="95" spans="2:13">
      <c r="B95" s="31">
        <v>80</v>
      </c>
      <c r="C95" s="31">
        <v>5660301</v>
      </c>
      <c r="D95" s="32">
        <f>+_xlfn.XLOOKUP(C95,Budsjett!A:A,Budsjett!D:D,"")</f>
        <v>3230</v>
      </c>
      <c r="E95" s="33">
        <f>+_xlfn.XLOOKUP(C95,Budsjett!A:A,Budsjett!B:B,"")</f>
        <v>104200</v>
      </c>
      <c r="F95" s="33">
        <f>+_xlfn.XLOOKUP(C95,Budsjett!A:A,Budsjett!C:C,"")</f>
        <v>3398</v>
      </c>
      <c r="G95" s="33">
        <v>5660301</v>
      </c>
      <c r="H95" s="34">
        <v>-6000</v>
      </c>
      <c r="I95" s="35">
        <v>34</v>
      </c>
      <c r="J95" s="33" t="s">
        <v>31</v>
      </c>
      <c r="K95" s="33" t="s">
        <v>136</v>
      </c>
      <c r="M95" s="29"/>
    </row>
    <row r="96" spans="2:13">
      <c r="B96" s="31">
        <v>81</v>
      </c>
      <c r="C96" s="31">
        <v>5660401</v>
      </c>
      <c r="D96" s="32">
        <f>+_xlfn.XLOOKUP(C96,Budsjett!A:A,Budsjett!D:D,"")</f>
        <v>3230</v>
      </c>
      <c r="E96" s="33">
        <f>+_xlfn.XLOOKUP(C96,Budsjett!A:A,Budsjett!B:B,"")</f>
        <v>104200</v>
      </c>
      <c r="F96" s="33">
        <f>+_xlfn.XLOOKUP(C96,Budsjett!A:A,Budsjett!C:C,"")</f>
        <v>3811</v>
      </c>
      <c r="G96" s="33">
        <v>5660401</v>
      </c>
      <c r="H96" s="34">
        <v>-16000</v>
      </c>
      <c r="I96" s="35">
        <v>34</v>
      </c>
      <c r="J96" s="33" t="s">
        <v>31</v>
      </c>
      <c r="K96" s="33" t="s">
        <v>52</v>
      </c>
      <c r="M96" s="29"/>
    </row>
    <row r="97" spans="2:13">
      <c r="B97" s="31">
        <v>82</v>
      </c>
      <c r="C97" s="31">
        <v>5660601</v>
      </c>
      <c r="D97" s="32">
        <f>+_xlfn.XLOOKUP(C97,Budsjett!A:A,Budsjett!D:D,"")</f>
        <v>3230</v>
      </c>
      <c r="E97" s="33">
        <f>+_xlfn.XLOOKUP(C97,Budsjett!A:A,Budsjett!B:B,"")</f>
        <v>104200</v>
      </c>
      <c r="F97" s="33">
        <f>+_xlfn.XLOOKUP(C97,Budsjett!A:A,Budsjett!C:C,"")</f>
        <v>1300</v>
      </c>
      <c r="G97" s="33">
        <v>5660601</v>
      </c>
      <c r="H97" s="34">
        <v>-2979</v>
      </c>
      <c r="I97" s="35">
        <v>34</v>
      </c>
      <c r="J97" s="33" t="s">
        <v>31</v>
      </c>
      <c r="K97" s="33" t="s">
        <v>53</v>
      </c>
      <c r="M97" s="29"/>
    </row>
    <row r="98" spans="2:13">
      <c r="B98" s="31">
        <v>83</v>
      </c>
      <c r="C98" s="31">
        <v>5661201</v>
      </c>
      <c r="D98" s="32">
        <v>3270</v>
      </c>
      <c r="E98" s="33">
        <v>104300</v>
      </c>
      <c r="F98" s="33">
        <v>2650</v>
      </c>
      <c r="G98" s="33">
        <v>5661201</v>
      </c>
      <c r="H98" s="34">
        <v>5</v>
      </c>
      <c r="I98" s="35">
        <v>34</v>
      </c>
      <c r="J98" s="33" t="s">
        <v>31</v>
      </c>
      <c r="K98" s="33" t="s">
        <v>54</v>
      </c>
      <c r="M98" s="29"/>
    </row>
    <row r="99" spans="2:13">
      <c r="B99" s="31">
        <v>84</v>
      </c>
      <c r="C99" s="31">
        <v>5661501</v>
      </c>
      <c r="D99" s="32">
        <f>+_xlfn.XLOOKUP(C99,Budsjett!A:A,Budsjett!D:D,"")</f>
        <v>3230</v>
      </c>
      <c r="E99" s="33">
        <f>+_xlfn.XLOOKUP(C99,Budsjett!A:A,Budsjett!B:B,"")</f>
        <v>104200</v>
      </c>
      <c r="F99" s="33">
        <f>+_xlfn.XLOOKUP(C99,Budsjett!A:A,Budsjett!C:C,"")</f>
        <v>3811</v>
      </c>
      <c r="G99" s="33">
        <v>5661501</v>
      </c>
      <c r="H99" s="34">
        <v>-550</v>
      </c>
      <c r="I99" s="35">
        <v>34</v>
      </c>
      <c r="J99" s="33" t="s">
        <v>31</v>
      </c>
      <c r="K99" s="33" t="s">
        <v>196</v>
      </c>
      <c r="M99" s="29"/>
    </row>
    <row r="100" spans="2:13">
      <c r="B100" s="31">
        <v>85</v>
      </c>
      <c r="C100" s="31">
        <v>5661601</v>
      </c>
      <c r="D100" s="32">
        <f>+_xlfn.XLOOKUP(C100,Budsjett!A:A,Budsjett!D:D,"")</f>
        <v>3230</v>
      </c>
      <c r="E100" s="33">
        <f>+_xlfn.XLOOKUP(C100,Budsjett!A:A,Budsjett!B:B,"")</f>
        <v>104200</v>
      </c>
      <c r="F100" s="33">
        <f>+_xlfn.XLOOKUP(C100,Budsjett!A:A,Budsjett!C:C,"")</f>
        <v>3811</v>
      </c>
      <c r="G100" s="33">
        <v>5661601</v>
      </c>
      <c r="H100" s="34">
        <v>-2</v>
      </c>
      <c r="I100" s="35">
        <v>34</v>
      </c>
      <c r="J100" s="33" t="s">
        <v>31</v>
      </c>
      <c r="K100" s="33" t="s">
        <v>234</v>
      </c>
      <c r="M100" s="29"/>
    </row>
    <row r="101" spans="2:13">
      <c r="B101" s="31">
        <v>86</v>
      </c>
      <c r="C101" s="31">
        <v>6506599</v>
      </c>
      <c r="D101" s="32">
        <f>+_xlfn.XLOOKUP(C101,Budsjett!A:A,Budsjett!D:D,"")</f>
        <v>3230</v>
      </c>
      <c r="E101" s="33">
        <f>+_xlfn.XLOOKUP(C101,Budsjett!A:A,Budsjett!B:B,"")</f>
        <v>1099</v>
      </c>
      <c r="F101" s="33">
        <f>+_xlfn.XLOOKUP(C101,Budsjett!A:A,Budsjett!C:C,"")</f>
        <v>3151</v>
      </c>
      <c r="G101" s="33">
        <v>6506599</v>
      </c>
      <c r="H101" s="34">
        <v>-785</v>
      </c>
      <c r="I101" s="35">
        <v>34</v>
      </c>
      <c r="J101" s="33" t="s">
        <v>31</v>
      </c>
      <c r="K101" s="33" t="s">
        <v>55</v>
      </c>
      <c r="M101" s="29"/>
    </row>
    <row r="102" spans="2:13">
      <c r="B102" s="31">
        <v>87</v>
      </c>
      <c r="C102" s="31">
        <v>6509399</v>
      </c>
      <c r="D102" s="32">
        <f>+_xlfn.XLOOKUP(C102,Budsjett!A:A,Budsjett!D:D,"")</f>
        <v>3230</v>
      </c>
      <c r="E102" s="33">
        <f>+_xlfn.XLOOKUP(C102,Budsjett!A:A,Budsjett!B:B,"")</f>
        <v>4305</v>
      </c>
      <c r="F102" s="33">
        <f>+_xlfn.XLOOKUP(C102,Budsjett!A:A,Budsjett!C:C,"")</f>
        <v>3340</v>
      </c>
      <c r="G102" s="33">
        <v>6509399</v>
      </c>
      <c r="H102" s="34">
        <v>-2000</v>
      </c>
      <c r="I102" s="35">
        <v>34</v>
      </c>
      <c r="J102" s="33" t="s">
        <v>31</v>
      </c>
      <c r="K102" s="33" t="s">
        <v>169</v>
      </c>
      <c r="M102" s="29"/>
    </row>
    <row r="103" spans="2:13">
      <c r="B103" s="31">
        <v>88</v>
      </c>
      <c r="C103" s="31">
        <v>7502950</v>
      </c>
      <c r="D103" s="32">
        <v>3770</v>
      </c>
      <c r="E103" s="33">
        <v>4152</v>
      </c>
      <c r="F103" s="33">
        <v>3530</v>
      </c>
      <c r="G103" s="33">
        <v>7502950</v>
      </c>
      <c r="H103" s="34">
        <v>-50</v>
      </c>
      <c r="I103" s="35">
        <v>34</v>
      </c>
      <c r="J103" s="33" t="s">
        <v>31</v>
      </c>
      <c r="K103" s="33" t="s">
        <v>59</v>
      </c>
      <c r="M103" s="29"/>
    </row>
    <row r="104" spans="2:13">
      <c r="B104" s="31">
        <v>89</v>
      </c>
      <c r="C104" s="31">
        <v>7504199</v>
      </c>
      <c r="D104" s="32">
        <f>+_xlfn.XLOOKUP(C104,Budsjett!A:A,Budsjett!D:D,"")</f>
        <v>3230</v>
      </c>
      <c r="E104" s="33">
        <f>+_xlfn.XLOOKUP(C104,Budsjett!A:A,Budsjett!B:B,"")</f>
        <v>4203</v>
      </c>
      <c r="F104" s="33">
        <f>+_xlfn.XLOOKUP(C104,Budsjett!A:A,Budsjett!C:C,"")</f>
        <v>3450</v>
      </c>
      <c r="G104" s="33">
        <v>7504199</v>
      </c>
      <c r="H104" s="34">
        <v>-4579</v>
      </c>
      <c r="I104" s="35">
        <v>34</v>
      </c>
      <c r="J104" s="33" t="s">
        <v>31</v>
      </c>
      <c r="K104" s="33" t="s">
        <v>60</v>
      </c>
      <c r="M104" s="29"/>
    </row>
    <row r="105" spans="2:13">
      <c r="B105" s="31">
        <v>90</v>
      </c>
      <c r="C105" s="31">
        <v>7507099</v>
      </c>
      <c r="D105" s="32">
        <f>+_xlfn.XLOOKUP(C105,Budsjett!A:A,Budsjett!D:D,"")</f>
        <v>3230</v>
      </c>
      <c r="E105" s="33">
        <f>+_xlfn.XLOOKUP(C105,Budsjett!A:A,Budsjett!B:B,"")</f>
        <v>4203</v>
      </c>
      <c r="F105" s="33">
        <f>+_xlfn.XLOOKUP(C105,Budsjett!A:A,Budsjett!C:C,"")</f>
        <v>3550</v>
      </c>
      <c r="G105" s="33">
        <v>7507099</v>
      </c>
      <c r="H105" s="34">
        <v>-3000</v>
      </c>
      <c r="I105" s="35">
        <v>34</v>
      </c>
      <c r="J105" s="33" t="s">
        <v>31</v>
      </c>
      <c r="K105" s="33" t="s">
        <v>155</v>
      </c>
      <c r="M105" s="29"/>
    </row>
    <row r="106" spans="2:13">
      <c r="B106" s="31">
        <v>91</v>
      </c>
      <c r="C106" s="31">
        <v>7507199</v>
      </c>
      <c r="D106" s="32">
        <f>+_xlfn.XLOOKUP(C106,Budsjett!A:A,Budsjett!D:D,"")</f>
        <v>3230</v>
      </c>
      <c r="E106" s="33">
        <f>+_xlfn.XLOOKUP(C106,Budsjett!A:A,Budsjett!B:B,"")</f>
        <v>4203</v>
      </c>
      <c r="F106" s="33">
        <f>+_xlfn.XLOOKUP(C106,Budsjett!A:A,Budsjett!C:C,"")</f>
        <v>3533</v>
      </c>
      <c r="G106" s="33">
        <v>7507199</v>
      </c>
      <c r="H106" s="34">
        <v>-2000</v>
      </c>
      <c r="I106" s="35">
        <v>34</v>
      </c>
      <c r="J106" s="33" t="s">
        <v>31</v>
      </c>
      <c r="K106" s="33" t="s">
        <v>170</v>
      </c>
      <c r="M106" s="29"/>
    </row>
    <row r="107" spans="2:13">
      <c r="B107" s="31">
        <v>92</v>
      </c>
      <c r="C107" s="31">
        <v>7507601</v>
      </c>
      <c r="D107" s="90">
        <v>3230</v>
      </c>
      <c r="E107" s="33">
        <v>4203</v>
      </c>
      <c r="F107" s="33">
        <v>3530</v>
      </c>
      <c r="G107" s="33">
        <v>7507601</v>
      </c>
      <c r="H107" s="34">
        <v>-456</v>
      </c>
      <c r="I107" s="35">
        <v>34</v>
      </c>
      <c r="J107" s="33" t="s">
        <v>31</v>
      </c>
      <c r="K107" s="33" t="s">
        <v>116</v>
      </c>
      <c r="M107" s="29"/>
    </row>
    <row r="108" spans="2:13">
      <c r="B108" s="31">
        <v>93</v>
      </c>
      <c r="C108" s="31">
        <v>7507999</v>
      </c>
      <c r="D108" s="32">
        <f>+_xlfn.XLOOKUP(C108,Budsjett!A:A,Budsjett!D:D,"")</f>
        <v>3230</v>
      </c>
      <c r="E108" s="33">
        <f>+_xlfn.XLOOKUP(C108,Budsjett!A:A,Budsjett!B:B,"")</f>
        <v>4203</v>
      </c>
      <c r="F108" s="33">
        <f>+_xlfn.XLOOKUP(C108,Budsjett!A:A,Budsjett!C:C,"")</f>
        <v>3530</v>
      </c>
      <c r="G108" s="33">
        <v>7507999</v>
      </c>
      <c r="H108" s="34">
        <v>-2590</v>
      </c>
      <c r="I108" s="35">
        <v>34</v>
      </c>
      <c r="J108" s="33" t="s">
        <v>31</v>
      </c>
      <c r="K108" s="33" t="s">
        <v>117</v>
      </c>
      <c r="M108" s="29"/>
    </row>
    <row r="109" spans="2:13">
      <c r="B109" s="31">
        <v>94</v>
      </c>
      <c r="C109" s="31">
        <v>7508499</v>
      </c>
      <c r="D109" s="32">
        <f>+_xlfn.XLOOKUP(C109,Budsjett!A:A,Budsjett!D:D,"")</f>
        <v>3230</v>
      </c>
      <c r="E109" s="33">
        <f>+_xlfn.XLOOKUP(C109,Budsjett!A:A,Budsjett!B:B,"")</f>
        <v>4202</v>
      </c>
      <c r="F109" s="33">
        <f>+_xlfn.XLOOKUP(C109,Budsjett!A:A,Budsjett!C:C,"")</f>
        <v>3530</v>
      </c>
      <c r="G109" s="33">
        <v>7508499</v>
      </c>
      <c r="H109" s="34">
        <v>-5000</v>
      </c>
      <c r="I109" s="35">
        <v>34</v>
      </c>
      <c r="J109" s="33" t="s">
        <v>31</v>
      </c>
      <c r="K109" s="33" t="s">
        <v>139</v>
      </c>
      <c r="M109" s="29"/>
    </row>
    <row r="110" spans="2:13">
      <c r="B110" s="31">
        <v>95</v>
      </c>
      <c r="C110" s="31">
        <v>7508999</v>
      </c>
      <c r="D110" s="32">
        <f>+_xlfn.XLOOKUP(C110,Budsjett!A:A,Budsjett!D:D,"")</f>
        <v>3230</v>
      </c>
      <c r="E110" s="33">
        <f>+_xlfn.XLOOKUP(C110,Budsjett!A:A,Budsjett!B:B,"")</f>
        <v>4202</v>
      </c>
      <c r="F110" s="33">
        <f>+_xlfn.XLOOKUP(C110,Budsjett!A:A,Budsjett!C:C,"")</f>
        <v>3530</v>
      </c>
      <c r="G110" s="33">
        <v>7508999</v>
      </c>
      <c r="H110" s="34">
        <v>-13000</v>
      </c>
      <c r="I110" s="35">
        <v>34</v>
      </c>
      <c r="J110" s="33" t="s">
        <v>31</v>
      </c>
      <c r="K110" s="33" t="s">
        <v>124</v>
      </c>
      <c r="M110" s="29"/>
    </row>
    <row r="111" spans="2:13">
      <c r="B111" s="31">
        <v>96</v>
      </c>
      <c r="C111" s="31">
        <v>7509502</v>
      </c>
      <c r="D111" s="32">
        <f>+_xlfn.XLOOKUP(C111,Budsjett!A:A,Budsjett!D:D,"")</f>
        <v>3230</v>
      </c>
      <c r="E111" s="33">
        <f>+_xlfn.XLOOKUP(C111,Budsjett!A:A,Budsjett!B:B,"")</f>
        <v>4203</v>
      </c>
      <c r="F111" s="33">
        <f>+_xlfn.XLOOKUP(C111,Budsjett!A:A,Budsjett!C:C,"")</f>
        <v>3530</v>
      </c>
      <c r="G111" s="33">
        <v>7509502</v>
      </c>
      <c r="H111" s="34">
        <v>-5005</v>
      </c>
      <c r="I111" s="35">
        <v>34</v>
      </c>
      <c r="J111" s="33" t="s">
        <v>31</v>
      </c>
      <c r="K111" s="33" t="s">
        <v>61</v>
      </c>
      <c r="M111" s="29"/>
    </row>
    <row r="112" spans="2:13">
      <c r="B112" s="31">
        <v>97</v>
      </c>
      <c r="C112" s="31">
        <v>7509999</v>
      </c>
      <c r="D112" s="32">
        <f>+_xlfn.XLOOKUP(C112,Budsjett!A:A,Budsjett!D:D,"")</f>
        <v>3230</v>
      </c>
      <c r="E112" s="33">
        <f>+_xlfn.XLOOKUP(C112,Budsjett!A:A,Budsjett!B:B,"")</f>
        <v>4203</v>
      </c>
      <c r="F112" s="33">
        <f>+_xlfn.XLOOKUP(C112,Budsjett!A:A,Budsjett!C:C,"")</f>
        <v>3530</v>
      </c>
      <c r="G112" s="33">
        <v>7509999</v>
      </c>
      <c r="H112" s="34">
        <v>-5000</v>
      </c>
      <c r="I112" s="35">
        <v>34</v>
      </c>
      <c r="J112" s="33" t="s">
        <v>31</v>
      </c>
      <c r="K112" s="33" t="s">
        <v>62</v>
      </c>
      <c r="M112" s="29"/>
    </row>
    <row r="113" spans="2:13">
      <c r="B113" s="31">
        <v>98</v>
      </c>
      <c r="C113" s="31">
        <v>7510199</v>
      </c>
      <c r="D113" s="32">
        <f>+_xlfn.XLOOKUP(C113,Budsjett!A:A,Budsjett!D:D,"")</f>
        <v>3230</v>
      </c>
      <c r="E113" s="33">
        <f>+_xlfn.XLOOKUP(C113,Budsjett!A:A,Budsjett!B:B,"")</f>
        <v>4203</v>
      </c>
      <c r="F113" s="33">
        <f>+_xlfn.XLOOKUP(C113,Budsjett!A:A,Budsjett!C:C,"")</f>
        <v>3530</v>
      </c>
      <c r="G113" s="33">
        <v>7510199</v>
      </c>
      <c r="H113" s="34">
        <v>-9000</v>
      </c>
      <c r="I113" s="35">
        <v>34</v>
      </c>
      <c r="J113" s="33" t="s">
        <v>31</v>
      </c>
      <c r="K113" s="33" t="s">
        <v>128</v>
      </c>
      <c r="M113" s="29"/>
    </row>
    <row r="114" spans="2:13">
      <c r="B114" s="31">
        <v>99</v>
      </c>
      <c r="C114" s="31">
        <v>7602129</v>
      </c>
      <c r="D114" s="32">
        <v>3230</v>
      </c>
      <c r="E114" s="33">
        <v>4202</v>
      </c>
      <c r="F114" s="33">
        <v>3530</v>
      </c>
      <c r="G114" s="33">
        <v>7602129</v>
      </c>
      <c r="H114" s="34">
        <v>-1500</v>
      </c>
      <c r="I114" s="35">
        <v>34</v>
      </c>
      <c r="J114" s="33" t="s">
        <v>31</v>
      </c>
      <c r="K114" s="33" t="s">
        <v>176</v>
      </c>
      <c r="M114" s="29"/>
    </row>
    <row r="115" spans="2:13">
      <c r="B115" s="31">
        <v>100</v>
      </c>
      <c r="C115" s="31">
        <v>7702125</v>
      </c>
      <c r="D115" s="32">
        <f>+_xlfn.XLOOKUP(C115,Budsjett!A:A,Budsjett!D:D,"")</f>
        <v>3230</v>
      </c>
      <c r="E115" s="33">
        <f>+_xlfn.XLOOKUP(C115,Budsjett!A:A,Budsjett!B:B,"")</f>
        <v>4202</v>
      </c>
      <c r="F115" s="33">
        <f>+_xlfn.XLOOKUP(C115,Budsjett!A:A,Budsjett!C:C,"")</f>
        <v>3450</v>
      </c>
      <c r="G115" s="33">
        <v>7702125</v>
      </c>
      <c r="H115" s="34">
        <v>-5500</v>
      </c>
      <c r="I115" s="35">
        <v>34</v>
      </c>
      <c r="J115" s="33" t="s">
        <v>31</v>
      </c>
      <c r="K115" s="33" t="s">
        <v>63</v>
      </c>
      <c r="M115" s="29"/>
    </row>
    <row r="116" spans="2:13">
      <c r="B116" s="31">
        <v>101</v>
      </c>
      <c r="C116" s="31">
        <v>7702299</v>
      </c>
      <c r="D116" s="32">
        <f>+_xlfn.XLOOKUP(C116,Budsjett!A:A,Budsjett!D:D,"")</f>
        <v>3230</v>
      </c>
      <c r="E116" s="33">
        <f>+_xlfn.XLOOKUP(C116,Budsjett!A:A,Budsjett!B:B,"")</f>
        <v>4202</v>
      </c>
      <c r="F116" s="33">
        <f>+_xlfn.XLOOKUP(C116,Budsjett!A:A,Budsjett!C:C,"")</f>
        <v>3530</v>
      </c>
      <c r="G116" s="33">
        <v>7702299</v>
      </c>
      <c r="H116" s="34">
        <v>-5000</v>
      </c>
      <c r="I116" s="35">
        <v>34</v>
      </c>
      <c r="J116" s="33" t="s">
        <v>31</v>
      </c>
      <c r="K116" s="33" t="s">
        <v>118</v>
      </c>
      <c r="M116" s="29"/>
    </row>
    <row r="117" spans="2:13">
      <c r="B117" s="31">
        <v>102</v>
      </c>
      <c r="C117" s="31">
        <v>7702401</v>
      </c>
      <c r="D117" s="32">
        <f>+_xlfn.XLOOKUP(C117,Budsjett!A:A,Budsjett!D:D,"")</f>
        <v>3230</v>
      </c>
      <c r="E117" s="33">
        <f>+_xlfn.XLOOKUP(C117,Budsjett!A:A,Budsjett!B:B,"")</f>
        <v>4202</v>
      </c>
      <c r="F117" s="33">
        <f>+_xlfn.XLOOKUP(C117,Budsjett!A:A,Budsjett!C:C,"")</f>
        <v>3530</v>
      </c>
      <c r="G117" s="33">
        <v>7702401</v>
      </c>
      <c r="H117" s="34">
        <v>-1700</v>
      </c>
      <c r="I117" s="35">
        <v>34</v>
      </c>
      <c r="J117" s="33" t="s">
        <v>31</v>
      </c>
      <c r="K117" s="33" t="s">
        <v>64</v>
      </c>
      <c r="M117" s="29"/>
    </row>
    <row r="118" spans="2:13">
      <c r="B118" s="31">
        <v>103</v>
      </c>
      <c r="C118" s="31">
        <v>7806299</v>
      </c>
      <c r="D118" s="32">
        <f>+_xlfn.XLOOKUP(C118,Budsjett!A:A,Budsjett!D:D,"")</f>
        <v>3230</v>
      </c>
      <c r="E118" s="33">
        <f>+_xlfn.XLOOKUP(C118,Budsjett!A:A,Budsjett!B:B,"")</f>
        <v>4204</v>
      </c>
      <c r="F118" s="33">
        <f>+_xlfn.XLOOKUP(C118,Budsjett!A:A,Budsjett!C:C,"")</f>
        <v>3550</v>
      </c>
      <c r="G118" s="33">
        <v>7806299</v>
      </c>
      <c r="H118" s="34">
        <v>-2701</v>
      </c>
      <c r="I118" s="35">
        <v>34</v>
      </c>
      <c r="J118" s="33" t="s">
        <v>31</v>
      </c>
      <c r="K118" s="33" t="s">
        <v>159</v>
      </c>
      <c r="M118" s="29"/>
    </row>
    <row r="119" spans="2:13">
      <c r="B119" s="31">
        <v>104</v>
      </c>
      <c r="C119" s="31">
        <v>7806599</v>
      </c>
      <c r="D119" s="32">
        <f>+_xlfn.XLOOKUP(C119,Budsjett!A:A,Budsjett!D:D,"")</f>
        <v>3230</v>
      </c>
      <c r="E119" s="33">
        <f>+_xlfn.XLOOKUP(C119,Budsjett!A:A,Budsjett!B:B,"")</f>
        <v>4204</v>
      </c>
      <c r="F119" s="33">
        <f>+_xlfn.XLOOKUP(C119,Budsjett!A:A,Budsjett!C:C,"")</f>
        <v>3550</v>
      </c>
      <c r="G119" s="33">
        <v>7806599</v>
      </c>
      <c r="H119" s="34">
        <v>-2500</v>
      </c>
      <c r="I119" s="35">
        <v>34</v>
      </c>
      <c r="J119" s="33" t="s">
        <v>31</v>
      </c>
      <c r="K119" s="33" t="s">
        <v>162</v>
      </c>
      <c r="M119" s="29"/>
    </row>
    <row r="120" spans="2:13">
      <c r="B120" s="31">
        <v>105</v>
      </c>
      <c r="C120" s="31">
        <v>7806950</v>
      </c>
      <c r="D120" s="32">
        <v>3770</v>
      </c>
      <c r="E120" s="33">
        <v>4204</v>
      </c>
      <c r="F120" s="33">
        <v>3550</v>
      </c>
      <c r="G120" s="33">
        <v>7806950</v>
      </c>
      <c r="H120" s="34">
        <v>1</v>
      </c>
      <c r="I120" s="35">
        <v>34</v>
      </c>
      <c r="J120" s="33" t="s">
        <v>31</v>
      </c>
      <c r="K120" s="33" t="s">
        <v>236</v>
      </c>
      <c r="M120" s="29"/>
    </row>
    <row r="121" spans="2:13">
      <c r="B121" s="31">
        <v>106</v>
      </c>
      <c r="C121" s="50">
        <v>7807799</v>
      </c>
      <c r="D121" s="32">
        <f>+_xlfn.XLOOKUP(C121,Budsjett!A:A,Budsjett!D:D,"")</f>
        <v>3230</v>
      </c>
      <c r="E121" s="33">
        <f>+_xlfn.XLOOKUP(C121,Budsjett!A:A,Budsjett!B:B,"")</f>
        <v>4204</v>
      </c>
      <c r="F121" s="33">
        <f>+_xlfn.XLOOKUP(C121,Budsjett!A:A,Budsjett!C:C,"")</f>
        <v>3550</v>
      </c>
      <c r="G121" s="51">
        <v>7807799</v>
      </c>
      <c r="H121" s="52">
        <v>-2642</v>
      </c>
      <c r="I121" s="35">
        <v>34</v>
      </c>
      <c r="J121" s="33" t="s">
        <v>31</v>
      </c>
      <c r="K121" s="51" t="s">
        <v>65</v>
      </c>
      <c r="M121" s="29"/>
    </row>
    <row r="122" spans="2:13">
      <c r="B122" s="31">
        <v>107</v>
      </c>
      <c r="C122" s="50">
        <v>5660701</v>
      </c>
      <c r="D122" s="32">
        <f>+_xlfn.XLOOKUP(C122,Budsjett!A:A,Budsjett!D:D,"")</f>
        <v>3230</v>
      </c>
      <c r="E122" s="33">
        <f>+_xlfn.XLOOKUP(C122,Budsjett!A:A,Budsjett!B:B,"")</f>
        <v>104200</v>
      </c>
      <c r="F122" s="33">
        <f>+_xlfn.XLOOKUP(C122,Budsjett!A:A,Budsjett!C:C,"")</f>
        <v>3811</v>
      </c>
      <c r="G122" s="51">
        <v>5660701</v>
      </c>
      <c r="H122" s="52">
        <v>-1500</v>
      </c>
      <c r="I122" s="35">
        <v>34</v>
      </c>
      <c r="J122" s="33" t="s">
        <v>31</v>
      </c>
      <c r="K122" s="51" t="s">
        <v>177</v>
      </c>
      <c r="M122" s="29"/>
    </row>
    <row r="123" spans="2:13">
      <c r="B123" s="31">
        <v>108</v>
      </c>
      <c r="C123" s="50">
        <v>6010176</v>
      </c>
      <c r="D123" s="32">
        <v>3222</v>
      </c>
      <c r="E123" s="33">
        <v>4316</v>
      </c>
      <c r="F123" s="33">
        <v>3350</v>
      </c>
      <c r="G123" s="50">
        <v>6010176</v>
      </c>
      <c r="H123" s="52">
        <v>256</v>
      </c>
      <c r="I123" s="35">
        <v>34</v>
      </c>
      <c r="J123" s="33" t="s">
        <v>31</v>
      </c>
      <c r="K123" s="51" t="s">
        <v>210</v>
      </c>
      <c r="M123" s="29"/>
    </row>
    <row r="124" spans="2:13">
      <c r="B124" s="31">
        <v>109</v>
      </c>
      <c r="C124" s="50">
        <v>6010182</v>
      </c>
      <c r="D124" s="32">
        <v>3662</v>
      </c>
      <c r="E124" s="33">
        <v>4315</v>
      </c>
      <c r="F124" s="33">
        <v>3350</v>
      </c>
      <c r="G124" s="50">
        <v>6010182</v>
      </c>
      <c r="H124" s="52">
        <v>-424</v>
      </c>
      <c r="I124" s="35">
        <v>34</v>
      </c>
      <c r="J124" s="33" t="s">
        <v>31</v>
      </c>
      <c r="K124" s="51" t="s">
        <v>199</v>
      </c>
      <c r="M124" s="29"/>
    </row>
    <row r="125" spans="2:13">
      <c r="B125" s="31">
        <v>110</v>
      </c>
      <c r="C125" s="50">
        <v>6010183</v>
      </c>
      <c r="D125" s="32">
        <f>+_xlfn.XLOOKUP(C125,Budsjett!A:A,Budsjett!D:D,"")</f>
        <v>3222</v>
      </c>
      <c r="E125" s="33">
        <f>+_xlfn.XLOOKUP(C125,Budsjett!A:A,Budsjett!B:B,"")</f>
        <v>4318</v>
      </c>
      <c r="F125" s="33">
        <f>+_xlfn.XLOOKUP(C125,Budsjett!A:A,Budsjett!C:C,"")</f>
        <v>3332</v>
      </c>
      <c r="G125" s="50">
        <v>6010183</v>
      </c>
      <c r="H125" s="52">
        <v>68</v>
      </c>
      <c r="I125" s="35">
        <v>34</v>
      </c>
      <c r="J125" s="33" t="s">
        <v>31</v>
      </c>
      <c r="K125" s="51" t="s">
        <v>221</v>
      </c>
      <c r="M125" s="29"/>
    </row>
    <row r="126" spans="2:13">
      <c r="B126" s="31">
        <v>111</v>
      </c>
      <c r="C126" s="50">
        <v>6010186</v>
      </c>
      <c r="D126" s="32">
        <v>3661</v>
      </c>
      <c r="E126" s="33">
        <v>4222</v>
      </c>
      <c r="F126" s="38">
        <v>3450</v>
      </c>
      <c r="G126" s="50">
        <v>6010186</v>
      </c>
      <c r="H126" s="52">
        <v>-90</v>
      </c>
      <c r="I126" s="35">
        <v>34</v>
      </c>
      <c r="J126" s="33" t="s">
        <v>31</v>
      </c>
      <c r="K126" s="51" t="s">
        <v>220</v>
      </c>
      <c r="M126" s="29"/>
    </row>
    <row r="127" spans="2:13">
      <c r="B127" s="31">
        <v>112</v>
      </c>
      <c r="C127" s="50">
        <v>6010187</v>
      </c>
      <c r="D127" s="32">
        <v>3210</v>
      </c>
      <c r="E127" s="33">
        <v>4310</v>
      </c>
      <c r="F127" s="33">
        <v>3336</v>
      </c>
      <c r="G127" s="50">
        <v>6010187</v>
      </c>
      <c r="H127" s="52">
        <v>132</v>
      </c>
      <c r="I127" s="35">
        <v>34</v>
      </c>
      <c r="J127" s="33" t="s">
        <v>31</v>
      </c>
      <c r="K127" s="51" t="s">
        <v>218</v>
      </c>
      <c r="M127" s="29"/>
    </row>
    <row r="128" spans="2:13">
      <c r="B128" s="31">
        <v>113</v>
      </c>
      <c r="C128" s="50">
        <v>6010199</v>
      </c>
      <c r="D128" s="32">
        <f>+_xlfn.XLOOKUP(C128,Budsjett!A:A,Budsjett!D:D,"")</f>
        <v>3210</v>
      </c>
      <c r="E128" s="33">
        <f>+_xlfn.XLOOKUP(C128,Budsjett!A:A,Budsjett!B:B,"")</f>
        <v>4208</v>
      </c>
      <c r="F128" s="33">
        <f>+_xlfn.XLOOKUP(C128,Budsjett!A:A,Budsjett!C:C,"")</f>
        <v>3602</v>
      </c>
      <c r="G128" s="50">
        <v>6010199</v>
      </c>
      <c r="H128" s="52">
        <v>58</v>
      </c>
      <c r="I128" s="35">
        <v>34</v>
      </c>
      <c r="J128" s="33" t="s">
        <v>31</v>
      </c>
      <c r="K128" s="51" t="s">
        <v>99</v>
      </c>
      <c r="M128" s="29"/>
    </row>
    <row r="129" spans="2:13">
      <c r="B129" s="31">
        <v>114</v>
      </c>
      <c r="C129" s="50">
        <v>6302104</v>
      </c>
      <c r="D129" s="32">
        <v>3230</v>
      </c>
      <c r="E129" s="33">
        <v>4305</v>
      </c>
      <c r="F129" s="33">
        <v>3342</v>
      </c>
      <c r="G129" s="50">
        <v>6302104</v>
      </c>
      <c r="H129" s="52">
        <v>2588</v>
      </c>
      <c r="I129" s="35">
        <v>34</v>
      </c>
      <c r="J129" s="33" t="s">
        <v>31</v>
      </c>
      <c r="K129" s="51" t="s">
        <v>160</v>
      </c>
      <c r="M129" s="29"/>
    </row>
    <row r="130" spans="2:13">
      <c r="B130" s="31">
        <v>115</v>
      </c>
      <c r="C130" s="50">
        <v>6302132</v>
      </c>
      <c r="D130" s="32">
        <f>+_xlfn.XLOOKUP(C130,Budsjett!A:A,Budsjett!D:D,"")</f>
        <v>3230</v>
      </c>
      <c r="E130" s="33">
        <f>+_xlfn.XLOOKUP(C130,Budsjett!A:A,Budsjett!B:B,"")</f>
        <v>4305</v>
      </c>
      <c r="F130" s="33">
        <f>+_xlfn.XLOOKUP(C130,Budsjett!A:A,Budsjett!C:C,"")</f>
        <v>3342</v>
      </c>
      <c r="G130" s="50">
        <v>6302132</v>
      </c>
      <c r="H130" s="52">
        <v>33</v>
      </c>
      <c r="I130" s="35">
        <v>34</v>
      </c>
      <c r="J130" s="33" t="s">
        <v>31</v>
      </c>
      <c r="K130" s="51" t="s">
        <v>226</v>
      </c>
      <c r="M130" s="29"/>
    </row>
    <row r="131" spans="2:13">
      <c r="B131" s="31">
        <v>116</v>
      </c>
      <c r="C131" s="50">
        <v>6302199</v>
      </c>
      <c r="D131" s="32">
        <f>+_xlfn.XLOOKUP(C131,Budsjett!A:A,Budsjett!D:D,"")</f>
        <v>3230</v>
      </c>
      <c r="E131" s="33">
        <f>+_xlfn.XLOOKUP(C131,Budsjett!A:A,Budsjett!B:B,"")</f>
        <v>4200</v>
      </c>
      <c r="F131" s="33">
        <f>+_xlfn.XLOOKUP(C131,Budsjett!A:A,Budsjett!C:C,"")</f>
        <v>3342</v>
      </c>
      <c r="G131" s="50">
        <v>6302199</v>
      </c>
      <c r="H131" s="52">
        <v>-2621</v>
      </c>
      <c r="I131" s="35">
        <v>34</v>
      </c>
      <c r="J131" s="33" t="s">
        <v>31</v>
      </c>
      <c r="K131" s="51" t="s">
        <v>100</v>
      </c>
      <c r="M131" s="29"/>
    </row>
    <row r="132" spans="2:13">
      <c r="B132" s="31">
        <v>117</v>
      </c>
      <c r="C132" s="50">
        <v>6503701</v>
      </c>
      <c r="D132" s="32">
        <f>+_xlfn.XLOOKUP(C132,Budsjett!A:A,Budsjett!D:D,"")</f>
        <v>3230</v>
      </c>
      <c r="E132" s="33">
        <f>+_xlfn.XLOOKUP(C132,Budsjett!A:A,Budsjett!B:B,"")</f>
        <v>4305</v>
      </c>
      <c r="F132" s="33">
        <f>+_xlfn.XLOOKUP(C132,Budsjett!A:A,Budsjett!C:C,"")</f>
        <v>3340</v>
      </c>
      <c r="G132" s="50">
        <v>6503701</v>
      </c>
      <c r="H132" s="52">
        <v>10</v>
      </c>
      <c r="I132" s="35">
        <v>34</v>
      </c>
      <c r="J132" s="33" t="s">
        <v>31</v>
      </c>
      <c r="K132" s="51" t="s">
        <v>230</v>
      </c>
      <c r="M132" s="29"/>
    </row>
    <row r="133" spans="2:13">
      <c r="B133" s="31">
        <v>118</v>
      </c>
      <c r="C133" s="50">
        <v>6503799</v>
      </c>
      <c r="D133" s="32">
        <f>+_xlfn.XLOOKUP(C133,Budsjett!A:A,Budsjett!D:D,"")</f>
        <v>3230</v>
      </c>
      <c r="E133" s="33">
        <f>+_xlfn.XLOOKUP(C133,Budsjett!A:A,Budsjett!B:B,"")</f>
        <v>4305</v>
      </c>
      <c r="F133" s="33">
        <f>+_xlfn.XLOOKUP(C133,Budsjett!A:A,Budsjett!C:C,"")</f>
        <v>3340</v>
      </c>
      <c r="G133" s="50">
        <v>6503799</v>
      </c>
      <c r="H133" s="52">
        <v>-10</v>
      </c>
      <c r="I133" s="35">
        <v>34</v>
      </c>
      <c r="J133" s="33" t="s">
        <v>31</v>
      </c>
      <c r="K133" s="51" t="s">
        <v>101</v>
      </c>
      <c r="M133" s="29"/>
    </row>
    <row r="134" spans="2:13">
      <c r="B134" s="31">
        <v>119</v>
      </c>
      <c r="C134" s="50">
        <v>6503836</v>
      </c>
      <c r="D134" s="32">
        <v>3230</v>
      </c>
      <c r="E134" s="33">
        <v>4305</v>
      </c>
      <c r="F134" s="33">
        <v>3340</v>
      </c>
      <c r="G134" s="50">
        <v>6503836</v>
      </c>
      <c r="H134" s="52">
        <v>40</v>
      </c>
      <c r="I134" s="35">
        <v>34</v>
      </c>
      <c r="J134" s="33" t="s">
        <v>31</v>
      </c>
      <c r="K134" s="51" t="s">
        <v>224</v>
      </c>
      <c r="M134" s="29"/>
    </row>
    <row r="135" spans="2:13">
      <c r="B135" s="31">
        <v>120</v>
      </c>
      <c r="C135" s="50">
        <v>6503899</v>
      </c>
      <c r="D135" s="32">
        <f>+_xlfn.XLOOKUP(C135,Budsjett!A:A,Budsjett!D:D,"")</f>
        <v>3230</v>
      </c>
      <c r="E135" s="33">
        <f>+_xlfn.XLOOKUP(C135,Budsjett!A:A,Budsjett!B:B,"")</f>
        <v>4305</v>
      </c>
      <c r="F135" s="33">
        <f>+_xlfn.XLOOKUP(C135,Budsjett!A:A,Budsjett!C:C,"")</f>
        <v>3332</v>
      </c>
      <c r="G135" s="50">
        <v>6503899</v>
      </c>
      <c r="H135" s="52">
        <v>-40</v>
      </c>
      <c r="I135" s="35">
        <v>34</v>
      </c>
      <c r="J135" s="33" t="s">
        <v>31</v>
      </c>
      <c r="K135" s="51" t="s">
        <v>102</v>
      </c>
      <c r="M135" s="29"/>
    </row>
    <row r="136" spans="2:13">
      <c r="B136" s="31">
        <v>121</v>
      </c>
      <c r="C136" s="50">
        <v>6503907</v>
      </c>
      <c r="D136" s="32">
        <f>+_xlfn.XLOOKUP(C136,Budsjett!A:A,Budsjett!D:D,"")</f>
        <v>3230</v>
      </c>
      <c r="E136" s="33">
        <f>+_xlfn.XLOOKUP(C136,Budsjett!A:A,Budsjett!B:B,"")</f>
        <v>4305</v>
      </c>
      <c r="F136" s="33">
        <f>+_xlfn.XLOOKUP(C136,Budsjett!A:A,Budsjett!C:C,"")</f>
        <v>3332</v>
      </c>
      <c r="G136" s="50">
        <v>6503907</v>
      </c>
      <c r="H136" s="52">
        <v>-987</v>
      </c>
      <c r="I136" s="35">
        <v>34</v>
      </c>
      <c r="J136" s="33" t="s">
        <v>31</v>
      </c>
      <c r="K136" s="51" t="s">
        <v>188</v>
      </c>
      <c r="M136" s="29"/>
    </row>
    <row r="137" spans="2:13">
      <c r="B137" s="31">
        <v>122</v>
      </c>
      <c r="C137" s="50">
        <v>6505401</v>
      </c>
      <c r="D137" s="32">
        <f>+_xlfn.XLOOKUP(C137,Budsjett!A:A,Budsjett!D:D,"")</f>
        <v>3230</v>
      </c>
      <c r="E137" s="33">
        <f>+_xlfn.XLOOKUP(C137,Budsjett!A:A,Budsjett!B:B,"")</f>
        <v>4305</v>
      </c>
      <c r="F137" s="33">
        <f>+_xlfn.XLOOKUP(C137,Budsjett!A:A,Budsjett!C:C,"")</f>
        <v>3332</v>
      </c>
      <c r="G137" s="50">
        <v>6505401</v>
      </c>
      <c r="H137" s="52">
        <v>250</v>
      </c>
      <c r="I137" s="35">
        <v>34</v>
      </c>
      <c r="J137" s="33" t="s">
        <v>31</v>
      </c>
      <c r="K137" s="51" t="s">
        <v>211</v>
      </c>
      <c r="M137" s="29"/>
    </row>
    <row r="138" spans="2:13">
      <c r="B138" s="31">
        <v>123</v>
      </c>
      <c r="C138" s="50">
        <v>6505403</v>
      </c>
      <c r="D138" s="32">
        <f>+_xlfn.XLOOKUP(C138,Budsjett!A:A,Budsjett!D:D,"")</f>
        <v>3230</v>
      </c>
      <c r="E138" s="33">
        <f>+_xlfn.XLOOKUP(C138,Budsjett!A:A,Budsjett!B:B,"")</f>
        <v>4305</v>
      </c>
      <c r="F138" s="33">
        <f>+_xlfn.XLOOKUP(C138,Budsjett!A:A,Budsjett!C:C,"")</f>
        <v>3340</v>
      </c>
      <c r="G138" s="50">
        <v>6505403</v>
      </c>
      <c r="H138" s="52">
        <v>-178</v>
      </c>
      <c r="I138" s="35">
        <v>34</v>
      </c>
      <c r="J138" s="33" t="s">
        <v>31</v>
      </c>
      <c r="K138" s="51" t="s">
        <v>216</v>
      </c>
      <c r="M138" s="29"/>
    </row>
    <row r="139" spans="2:13">
      <c r="B139" s="31">
        <v>124</v>
      </c>
      <c r="C139" s="50">
        <v>6505404</v>
      </c>
      <c r="D139" s="32">
        <f>+_xlfn.XLOOKUP(C139,Budsjett!A:A,Budsjett!D:D,"")</f>
        <v>3230</v>
      </c>
      <c r="E139" s="33">
        <f>+_xlfn.XLOOKUP(C139,Budsjett!A:A,Budsjett!B:B,"")</f>
        <v>4305</v>
      </c>
      <c r="F139" s="33">
        <f>+_xlfn.XLOOKUP(C139,Budsjett!A:A,Budsjett!C:C,"")</f>
        <v>3340</v>
      </c>
      <c r="G139" s="50">
        <v>6505404</v>
      </c>
      <c r="H139" s="52">
        <v>178</v>
      </c>
      <c r="I139" s="35">
        <v>34</v>
      </c>
      <c r="J139" s="33" t="s">
        <v>31</v>
      </c>
      <c r="K139" s="51" t="s">
        <v>217</v>
      </c>
      <c r="M139" s="29"/>
    </row>
    <row r="140" spans="2:13">
      <c r="B140" s="31">
        <v>125</v>
      </c>
      <c r="C140" s="50">
        <v>6505499</v>
      </c>
      <c r="D140" s="32">
        <f>+_xlfn.XLOOKUP(C140,Budsjett!A:A,Budsjett!D:D,"")</f>
        <v>3230</v>
      </c>
      <c r="E140" s="33">
        <f>+_xlfn.XLOOKUP(C140,Budsjett!A:A,Budsjett!B:B,"")</f>
        <v>4305</v>
      </c>
      <c r="F140" s="33">
        <f>+_xlfn.XLOOKUP(C140,Budsjett!A:A,Budsjett!C:C,"")</f>
        <v>3332</v>
      </c>
      <c r="G140" s="50">
        <v>6505499</v>
      </c>
      <c r="H140" s="52">
        <v>-250</v>
      </c>
      <c r="I140" s="35">
        <v>34</v>
      </c>
      <c r="J140" s="33" t="s">
        <v>31</v>
      </c>
      <c r="K140" s="51" t="s">
        <v>103</v>
      </c>
      <c r="M140" s="29"/>
    </row>
    <row r="141" spans="2:13">
      <c r="B141" s="31">
        <v>126</v>
      </c>
      <c r="C141" s="50">
        <v>6506133</v>
      </c>
      <c r="D141" s="32">
        <f>+_xlfn.XLOOKUP(C141,Budsjett!A:A,Budsjett!D:D,"")</f>
        <v>3230</v>
      </c>
      <c r="E141" s="33">
        <f>+_xlfn.XLOOKUP(C141,Budsjett!A:A,Budsjett!B:B,"")</f>
        <v>4305</v>
      </c>
      <c r="F141" s="33">
        <f>+_xlfn.XLOOKUP(C141,Budsjett!A:A,Budsjett!C:C,"")</f>
        <v>3340</v>
      </c>
      <c r="G141" s="50">
        <v>6506133</v>
      </c>
      <c r="H141" s="52">
        <v>-953</v>
      </c>
      <c r="I141" s="35">
        <v>34</v>
      </c>
      <c r="J141" s="33" t="s">
        <v>31</v>
      </c>
      <c r="K141" s="51" t="s">
        <v>189</v>
      </c>
      <c r="M141" s="29"/>
    </row>
    <row r="142" spans="2:13">
      <c r="B142" s="31">
        <v>127</v>
      </c>
      <c r="C142" s="50">
        <v>6506199</v>
      </c>
      <c r="D142" s="32">
        <f>+_xlfn.XLOOKUP(C142,Budsjett!A:A,Budsjett!D:D,"")</f>
        <v>3230</v>
      </c>
      <c r="E142" s="33">
        <f>+_xlfn.XLOOKUP(C142,Budsjett!A:A,Budsjett!B:B,"")</f>
        <v>4305</v>
      </c>
      <c r="F142" s="33">
        <f>+_xlfn.XLOOKUP(C142,Budsjett!A:A,Budsjett!C:C,"")</f>
        <v>3340</v>
      </c>
      <c r="G142" s="50">
        <v>6506199</v>
      </c>
      <c r="H142" s="52">
        <v>-47</v>
      </c>
      <c r="I142" s="35">
        <v>34</v>
      </c>
      <c r="J142" s="33" t="s">
        <v>31</v>
      </c>
      <c r="K142" s="51" t="s">
        <v>104</v>
      </c>
      <c r="M142" s="29"/>
    </row>
    <row r="143" spans="2:13">
      <c r="B143" s="31">
        <v>128</v>
      </c>
      <c r="C143" s="50">
        <v>6506901</v>
      </c>
      <c r="D143" s="32">
        <v>3230</v>
      </c>
      <c r="E143" s="33">
        <v>4305</v>
      </c>
      <c r="F143" s="33">
        <v>3332</v>
      </c>
      <c r="G143" s="50">
        <v>6506901</v>
      </c>
      <c r="H143" s="52">
        <v>111</v>
      </c>
      <c r="I143" s="35">
        <v>34</v>
      </c>
      <c r="J143" s="33" t="s">
        <v>31</v>
      </c>
      <c r="K143" s="51" t="s">
        <v>105</v>
      </c>
      <c r="M143" s="29"/>
    </row>
    <row r="144" spans="2:13">
      <c r="B144" s="31">
        <v>129</v>
      </c>
      <c r="C144" s="50">
        <v>6506999</v>
      </c>
      <c r="D144" s="32">
        <f>+_xlfn.XLOOKUP(C144,Budsjett!A:A,Budsjett!D:D,"")</f>
        <v>3230</v>
      </c>
      <c r="E144" s="33">
        <f>+_xlfn.XLOOKUP(C144,Budsjett!A:A,Budsjett!B:B,"")</f>
        <v>4300</v>
      </c>
      <c r="F144" s="33">
        <f>+_xlfn.XLOOKUP(C144,Budsjett!A:A,Budsjett!C:C,"")</f>
        <v>3340</v>
      </c>
      <c r="G144" s="50">
        <v>6506999</v>
      </c>
      <c r="H144" s="52">
        <v>-111</v>
      </c>
      <c r="I144" s="35">
        <v>34</v>
      </c>
      <c r="J144" s="33" t="s">
        <v>31</v>
      </c>
      <c r="K144" s="51" t="s">
        <v>105</v>
      </c>
      <c r="M144" s="29"/>
    </row>
    <row r="145" spans="2:13">
      <c r="B145" s="31">
        <v>130</v>
      </c>
      <c r="C145" s="50">
        <v>6508001</v>
      </c>
      <c r="D145" s="32">
        <f>+_xlfn.XLOOKUP(C145,Budsjett!A:A,Budsjett!D:D,"")</f>
        <v>3270</v>
      </c>
      <c r="E145" s="33">
        <f>+_xlfn.XLOOKUP(C145,Budsjett!A:A,Budsjett!B:B,"")</f>
        <v>4153</v>
      </c>
      <c r="F145" s="33">
        <f>+_xlfn.XLOOKUP(C145,Budsjett!A:A,Budsjett!C:C,"")</f>
        <v>3332</v>
      </c>
      <c r="G145" s="50">
        <v>6508001</v>
      </c>
      <c r="H145" s="52">
        <v>20</v>
      </c>
      <c r="I145" s="35">
        <v>34</v>
      </c>
      <c r="J145" s="33" t="s">
        <v>31</v>
      </c>
      <c r="K145" s="51" t="s">
        <v>56</v>
      </c>
      <c r="M145" s="29"/>
    </row>
    <row r="146" spans="2:13">
      <c r="B146" s="31">
        <v>131</v>
      </c>
      <c r="C146" s="50">
        <v>6508099</v>
      </c>
      <c r="D146" s="32">
        <f>+_xlfn.XLOOKUP(C146,Budsjett!A:A,Budsjett!D:D,"")</f>
        <v>3230</v>
      </c>
      <c r="E146" s="33">
        <f>+_xlfn.XLOOKUP(C146,Budsjett!A:A,Budsjett!B:B,"")</f>
        <v>4305</v>
      </c>
      <c r="F146" s="33">
        <f>+_xlfn.XLOOKUP(C146,Budsjett!A:A,Budsjett!C:C,"")</f>
        <v>3332</v>
      </c>
      <c r="G146" s="50">
        <v>6508099</v>
      </c>
      <c r="H146" s="52">
        <v>-20</v>
      </c>
      <c r="I146" s="35">
        <v>34</v>
      </c>
      <c r="J146" s="33" t="s">
        <v>31</v>
      </c>
      <c r="K146" s="51" t="s">
        <v>229</v>
      </c>
      <c r="M146" s="29"/>
    </row>
    <row r="147" spans="2:13">
      <c r="B147" s="31">
        <v>132</v>
      </c>
      <c r="C147" s="50">
        <v>6508402</v>
      </c>
      <c r="D147" s="32">
        <f>+_xlfn.XLOOKUP(C147,Budsjett!A:A,Budsjett!D:D,"")</f>
        <v>3230</v>
      </c>
      <c r="E147" s="33">
        <f>+_xlfn.XLOOKUP(C147,Budsjett!A:A,Budsjett!B:B,"")</f>
        <v>4302</v>
      </c>
      <c r="F147" s="33">
        <f>+_xlfn.XLOOKUP(C147,Budsjett!A:A,Budsjett!C:C,"")</f>
        <v>3812</v>
      </c>
      <c r="G147" s="50">
        <v>6508402</v>
      </c>
      <c r="H147" s="52">
        <v>1000</v>
      </c>
      <c r="I147" s="35">
        <v>34</v>
      </c>
      <c r="J147" s="33" t="s">
        <v>31</v>
      </c>
      <c r="K147" s="51" t="s">
        <v>186</v>
      </c>
      <c r="M147" s="29"/>
    </row>
    <row r="148" spans="2:13">
      <c r="B148" s="31">
        <v>133</v>
      </c>
      <c r="C148" s="50">
        <v>6508501</v>
      </c>
      <c r="D148" s="32">
        <v>3230</v>
      </c>
      <c r="E148" s="33">
        <v>4305</v>
      </c>
      <c r="F148" s="33">
        <v>3332</v>
      </c>
      <c r="G148" s="50">
        <v>6508501</v>
      </c>
      <c r="H148" s="52">
        <v>1000</v>
      </c>
      <c r="I148" s="35">
        <v>34</v>
      </c>
      <c r="J148" s="33" t="s">
        <v>31</v>
      </c>
      <c r="K148" s="51" t="s">
        <v>106</v>
      </c>
      <c r="M148" s="29"/>
    </row>
    <row r="149" spans="2:13">
      <c r="B149" s="31">
        <v>134</v>
      </c>
      <c r="C149" s="50">
        <v>6508599</v>
      </c>
      <c r="D149" s="32">
        <f>+_xlfn.XLOOKUP(C149,Budsjett!A:A,Budsjett!D:D,"")</f>
        <v>3230</v>
      </c>
      <c r="E149" s="33">
        <f>+_xlfn.XLOOKUP(C149,Budsjett!A:A,Budsjett!B:B,"")</f>
        <v>4305</v>
      </c>
      <c r="F149" s="33">
        <f>+_xlfn.XLOOKUP(C149,Budsjett!A:A,Budsjett!C:C,"")</f>
        <v>3332</v>
      </c>
      <c r="G149" s="50">
        <v>6508599</v>
      </c>
      <c r="H149" s="52">
        <v>-18059</v>
      </c>
      <c r="I149" s="35">
        <v>34</v>
      </c>
      <c r="J149" s="33" t="s">
        <v>31</v>
      </c>
      <c r="K149" s="51" t="s">
        <v>106</v>
      </c>
      <c r="M149" s="29"/>
    </row>
    <row r="150" spans="2:13">
      <c r="B150" s="31">
        <v>135</v>
      </c>
      <c r="C150" s="50">
        <v>6508601</v>
      </c>
      <c r="D150" s="32">
        <f>+_xlfn.XLOOKUP(C150,Budsjett!A:A,Budsjett!D:D,"")</f>
        <v>3230</v>
      </c>
      <c r="E150" s="33">
        <f>+_xlfn.XLOOKUP(C150,Budsjett!A:A,Budsjett!B:B,"")</f>
        <v>4305</v>
      </c>
      <c r="F150" s="33">
        <f>+_xlfn.XLOOKUP(C150,Budsjett!A:A,Budsjett!C:C,"")</f>
        <v>3332</v>
      </c>
      <c r="G150" s="50">
        <v>6508601</v>
      </c>
      <c r="H150" s="52">
        <v>-3450</v>
      </c>
      <c r="I150" s="35">
        <v>34</v>
      </c>
      <c r="J150" s="33" t="s">
        <v>31</v>
      </c>
      <c r="K150" s="51" t="s">
        <v>145</v>
      </c>
      <c r="M150" s="29"/>
    </row>
    <row r="151" spans="2:13">
      <c r="B151" s="31">
        <v>136</v>
      </c>
      <c r="C151" s="50">
        <v>6510901</v>
      </c>
      <c r="D151" s="32">
        <f>+_xlfn.XLOOKUP(C151,Budsjett!A:A,Budsjett!D:D,"")</f>
        <v>3230</v>
      </c>
      <c r="E151" s="33">
        <f>+_xlfn.XLOOKUP(C151,Budsjett!A:A,Budsjett!B:B,"")</f>
        <v>4305</v>
      </c>
      <c r="F151" s="33">
        <f>+_xlfn.XLOOKUP(C151,Budsjett!A:A,Budsjett!C:C,"")</f>
        <v>3332</v>
      </c>
      <c r="G151" s="50">
        <v>6510901</v>
      </c>
      <c r="H151" s="52">
        <v>-5000</v>
      </c>
      <c r="I151" s="35">
        <v>34</v>
      </c>
      <c r="J151" s="33" t="s">
        <v>31</v>
      </c>
      <c r="K151" s="51" t="s">
        <v>57</v>
      </c>
      <c r="M151" s="29"/>
    </row>
    <row r="152" spans="2:13">
      <c r="B152" s="31">
        <v>137</v>
      </c>
      <c r="C152" s="50">
        <v>6650299</v>
      </c>
      <c r="D152" s="32">
        <f>+_xlfn.XLOOKUP(C152,Budsjett!A:A,Budsjett!D:D,"")</f>
        <v>3230</v>
      </c>
      <c r="E152" s="33">
        <f>+_xlfn.XLOOKUP(C152,Budsjett!A:A,Budsjett!B:B,"")</f>
        <v>4305</v>
      </c>
      <c r="F152" s="33">
        <f>+_xlfn.XLOOKUP(C152,Budsjett!A:A,Budsjett!C:C,"")</f>
        <v>3336</v>
      </c>
      <c r="G152" s="50">
        <v>6650299</v>
      </c>
      <c r="H152" s="52">
        <v>-831</v>
      </c>
      <c r="I152" s="35">
        <v>34</v>
      </c>
      <c r="J152" s="33" t="s">
        <v>31</v>
      </c>
      <c r="K152" s="51" t="s">
        <v>191</v>
      </c>
      <c r="M152" s="29"/>
    </row>
    <row r="153" spans="2:13">
      <c r="B153" s="31">
        <v>138</v>
      </c>
      <c r="C153" s="50">
        <v>6803802</v>
      </c>
      <c r="D153" s="32">
        <v>3250</v>
      </c>
      <c r="E153" s="33">
        <v>4302</v>
      </c>
      <c r="F153" s="33">
        <v>3601</v>
      </c>
      <c r="G153" s="50">
        <v>6803802</v>
      </c>
      <c r="H153" s="52">
        <v>332</v>
      </c>
      <c r="I153" s="35">
        <v>34</v>
      </c>
      <c r="J153" s="33" t="s">
        <v>31</v>
      </c>
      <c r="K153" s="51" t="s">
        <v>203</v>
      </c>
      <c r="M153" s="29"/>
    </row>
    <row r="154" spans="2:13">
      <c r="B154" s="31">
        <v>139</v>
      </c>
      <c r="C154" s="50">
        <v>6803899</v>
      </c>
      <c r="D154" s="32">
        <f>+_xlfn.XLOOKUP(C154,Budsjett!A:A,Budsjett!D:D,"")</f>
        <v>3230</v>
      </c>
      <c r="E154" s="33">
        <f>+_xlfn.XLOOKUP(C154,Budsjett!A:A,Budsjett!B:B,"")</f>
        <v>4302</v>
      </c>
      <c r="F154" s="33">
        <f>+_xlfn.XLOOKUP(C154,Budsjett!A:A,Budsjett!C:C,"")</f>
        <v>3601</v>
      </c>
      <c r="G154" s="50">
        <v>6803899</v>
      </c>
      <c r="H154" s="52">
        <v>-332</v>
      </c>
      <c r="I154" s="35">
        <v>34</v>
      </c>
      <c r="J154" s="33" t="s">
        <v>31</v>
      </c>
      <c r="K154" s="51" t="s">
        <v>204</v>
      </c>
      <c r="M154" s="29"/>
    </row>
    <row r="155" spans="2:13">
      <c r="B155" s="31">
        <v>140</v>
      </c>
      <c r="C155" s="50">
        <v>6804004</v>
      </c>
      <c r="D155" s="32">
        <f>+_xlfn.XLOOKUP(C155,Budsjett!A:A,Budsjett!D:D,"")</f>
        <v>3230</v>
      </c>
      <c r="E155" s="33">
        <f>+_xlfn.XLOOKUP(C155,Budsjett!A:A,Budsjett!B:B,"")</f>
        <v>4305</v>
      </c>
      <c r="F155" s="33">
        <f>+_xlfn.XLOOKUP(C155,Budsjett!A:A,Budsjett!C:C,"")</f>
        <v>3332</v>
      </c>
      <c r="G155" s="50">
        <v>6804004</v>
      </c>
      <c r="H155" s="52">
        <v>516</v>
      </c>
      <c r="I155" s="35">
        <v>34</v>
      </c>
      <c r="J155" s="33" t="s">
        <v>31</v>
      </c>
      <c r="K155" s="51" t="s">
        <v>197</v>
      </c>
      <c r="M155" s="29"/>
    </row>
    <row r="156" spans="2:13">
      <c r="B156" s="31">
        <v>141</v>
      </c>
      <c r="C156" s="50">
        <v>6804099</v>
      </c>
      <c r="D156" s="32">
        <f>+_xlfn.XLOOKUP(C156,Budsjett!A:A,Budsjett!D:D,"")</f>
        <v>3230</v>
      </c>
      <c r="E156" s="33">
        <f>+_xlfn.XLOOKUP(C156,Budsjett!A:A,Budsjett!B:B,"")</f>
        <v>4305</v>
      </c>
      <c r="F156" s="33">
        <f>+_xlfn.XLOOKUP(C156,Budsjett!A:A,Budsjett!C:C,"")</f>
        <v>3332</v>
      </c>
      <c r="G156" s="50">
        <v>6804099</v>
      </c>
      <c r="H156" s="52">
        <v>-516</v>
      </c>
      <c r="I156" s="35">
        <v>34</v>
      </c>
      <c r="J156" s="33" t="s">
        <v>31</v>
      </c>
      <c r="K156" s="51" t="s">
        <v>198</v>
      </c>
      <c r="M156" s="29"/>
    </row>
    <row r="157" spans="2:13">
      <c r="B157" s="31">
        <v>142</v>
      </c>
      <c r="C157" s="50">
        <v>6805175</v>
      </c>
      <c r="D157" s="32">
        <f>+_xlfn.XLOOKUP(C157,Budsjett!A:A,Budsjett!D:D,"")</f>
        <v>3230</v>
      </c>
      <c r="E157" s="33">
        <f>+_xlfn.XLOOKUP(C157,Budsjett!A:A,Budsjett!B:B,"")</f>
        <v>4302</v>
      </c>
      <c r="F157" s="33">
        <f>+_xlfn.XLOOKUP(C157,Budsjett!A:A,Budsjett!C:C,"")</f>
        <v>3812</v>
      </c>
      <c r="G157" s="50">
        <v>6805175</v>
      </c>
      <c r="H157" s="52">
        <v>-952</v>
      </c>
      <c r="I157" s="35">
        <v>34</v>
      </c>
      <c r="J157" s="33" t="s">
        <v>31</v>
      </c>
      <c r="K157" s="51" t="s">
        <v>107</v>
      </c>
      <c r="M157" s="29"/>
    </row>
    <row r="158" spans="2:13">
      <c r="B158" s="31">
        <v>143</v>
      </c>
      <c r="C158" s="50">
        <v>6805178</v>
      </c>
      <c r="D158" s="32">
        <f>+_xlfn.XLOOKUP(C158,Budsjett!A:A,Budsjett!D:D,"")</f>
        <v>3230</v>
      </c>
      <c r="E158" s="33">
        <f>+_xlfn.XLOOKUP(C158,Budsjett!A:A,Budsjett!B:B,"")</f>
        <v>4302</v>
      </c>
      <c r="F158" s="33">
        <f>+_xlfn.XLOOKUP(C158,Budsjett!A:A,Budsjett!C:C,"")</f>
        <v>3811</v>
      </c>
      <c r="G158" s="50">
        <v>6805178</v>
      </c>
      <c r="H158" s="52">
        <v>-100</v>
      </c>
      <c r="I158" s="35">
        <v>34</v>
      </c>
      <c r="J158" s="33" t="s">
        <v>31</v>
      </c>
      <c r="K158" s="51" t="s">
        <v>219</v>
      </c>
      <c r="M158" s="29"/>
    </row>
    <row r="159" spans="2:13">
      <c r="B159" s="31">
        <v>144</v>
      </c>
      <c r="C159" s="50">
        <v>6805199</v>
      </c>
      <c r="D159" s="32">
        <f>+_xlfn.XLOOKUP(C159,Budsjett!A:A,Budsjett!D:D,"")</f>
        <v>3230</v>
      </c>
      <c r="E159" s="33">
        <f>+_xlfn.XLOOKUP(C159,Budsjett!A:A,Budsjett!B:B,"")</f>
        <v>4302</v>
      </c>
      <c r="F159" s="33">
        <f>+_xlfn.XLOOKUP(C159,Budsjett!A:A,Budsjett!C:C,"")</f>
        <v>3812</v>
      </c>
      <c r="G159" s="50">
        <v>6805199</v>
      </c>
      <c r="H159" s="52">
        <v>-48</v>
      </c>
      <c r="I159" s="35">
        <v>34</v>
      </c>
      <c r="J159" s="33" t="s">
        <v>31</v>
      </c>
      <c r="K159" s="51" t="s">
        <v>108</v>
      </c>
      <c r="M159" s="29"/>
    </row>
    <row r="160" spans="2:13">
      <c r="B160" s="31">
        <v>145</v>
      </c>
      <c r="C160" s="50">
        <v>6806299</v>
      </c>
      <c r="D160" s="32">
        <f>+_xlfn.XLOOKUP(C160,Budsjett!A:A,Budsjett!D:D,"")</f>
        <v>3230</v>
      </c>
      <c r="E160" s="33">
        <f>+_xlfn.XLOOKUP(C160,Budsjett!A:A,Budsjett!B:B,"")</f>
        <v>4302</v>
      </c>
      <c r="F160" s="33">
        <f>+_xlfn.XLOOKUP(C160,Budsjett!A:A,Budsjett!C:C,"")</f>
        <v>3812</v>
      </c>
      <c r="G160" s="50">
        <v>6806299</v>
      </c>
      <c r="H160" s="52">
        <v>-4351</v>
      </c>
      <c r="I160" s="35">
        <v>34</v>
      </c>
      <c r="J160" s="33" t="s">
        <v>31</v>
      </c>
      <c r="K160" s="51" t="s">
        <v>140</v>
      </c>
      <c r="M160" s="29"/>
    </row>
    <row r="161" spans="2:13">
      <c r="B161" s="31">
        <v>146</v>
      </c>
      <c r="C161" s="50">
        <v>6806701</v>
      </c>
      <c r="D161" s="32">
        <v>3230</v>
      </c>
      <c r="E161" s="33">
        <v>4302</v>
      </c>
      <c r="F161" s="33">
        <v>3811</v>
      </c>
      <c r="G161" s="50">
        <v>6806701</v>
      </c>
      <c r="H161" s="52">
        <v>300</v>
      </c>
      <c r="I161" s="35">
        <v>34</v>
      </c>
      <c r="J161" s="33" t="s">
        <v>31</v>
      </c>
      <c r="K161" s="51" t="s">
        <v>208</v>
      </c>
      <c r="M161" s="29"/>
    </row>
    <row r="162" spans="2:13">
      <c r="B162" s="31">
        <v>147</v>
      </c>
      <c r="C162" s="50">
        <v>6806799</v>
      </c>
      <c r="D162" s="32">
        <f>+_xlfn.XLOOKUP(C162,Budsjett!A:A,Budsjett!D:D,"")</f>
        <v>3230</v>
      </c>
      <c r="E162" s="33">
        <f>+_xlfn.XLOOKUP(C162,Budsjett!A:A,Budsjett!B:B,"")</f>
        <v>4302</v>
      </c>
      <c r="F162" s="33">
        <f>+_xlfn.XLOOKUP(C162,Budsjett!A:A,Budsjett!C:C,"")</f>
        <v>3811</v>
      </c>
      <c r="G162" s="50">
        <v>6806799</v>
      </c>
      <c r="H162" s="52">
        <v>-300</v>
      </c>
      <c r="I162" s="35">
        <v>34</v>
      </c>
      <c r="J162" s="33" t="s">
        <v>31</v>
      </c>
      <c r="K162" s="51" t="s">
        <v>209</v>
      </c>
      <c r="M162" s="29"/>
    </row>
    <row r="163" spans="2:13">
      <c r="B163" s="31">
        <v>148</v>
      </c>
      <c r="C163" s="50">
        <v>6806899</v>
      </c>
      <c r="D163" s="32">
        <f>+_xlfn.XLOOKUP(C163,Budsjett!A:A,Budsjett!D:D,"")</f>
        <v>3230</v>
      </c>
      <c r="E163" s="33">
        <f>+_xlfn.XLOOKUP(C163,Budsjett!A:A,Budsjett!B:B,"")</f>
        <v>4302</v>
      </c>
      <c r="F163" s="33">
        <f>+_xlfn.XLOOKUP(C163,Budsjett!A:A,Budsjett!C:C,"")</f>
        <v>3811</v>
      </c>
      <c r="G163" s="50">
        <v>6806899</v>
      </c>
      <c r="H163" s="52">
        <v>100</v>
      </c>
      <c r="I163" s="35">
        <v>34</v>
      </c>
      <c r="J163" s="33" t="s">
        <v>31</v>
      </c>
      <c r="K163" s="51" t="s">
        <v>58</v>
      </c>
      <c r="M163" s="29"/>
    </row>
    <row r="164" spans="2:13">
      <c r="B164" s="31">
        <v>149</v>
      </c>
      <c r="C164" s="50">
        <v>6806999</v>
      </c>
      <c r="D164" s="32">
        <f>+_xlfn.XLOOKUP(C164,Budsjett!A:A,Budsjett!D:D,"")</f>
        <v>3230</v>
      </c>
      <c r="E164" s="33">
        <f>+_xlfn.XLOOKUP(C164,Budsjett!A:A,Budsjett!B:B,"")</f>
        <v>4300</v>
      </c>
      <c r="F164" s="33">
        <f>+_xlfn.XLOOKUP(C164,Budsjett!A:A,Budsjett!C:C,"")</f>
        <v>3350</v>
      </c>
      <c r="G164" s="50">
        <v>6806999</v>
      </c>
      <c r="H164" s="52">
        <v>2889</v>
      </c>
      <c r="I164" s="35">
        <v>34</v>
      </c>
      <c r="J164" s="33" t="s">
        <v>31</v>
      </c>
      <c r="K164" s="51" t="s">
        <v>157</v>
      </c>
      <c r="M164" s="29"/>
    </row>
    <row r="165" spans="2:13">
      <c r="B165" s="31">
        <v>150</v>
      </c>
      <c r="C165" s="50">
        <v>6807001</v>
      </c>
      <c r="D165" s="32">
        <v>3230</v>
      </c>
      <c r="E165" s="33">
        <v>4302</v>
      </c>
      <c r="F165" s="33">
        <v>3811</v>
      </c>
      <c r="G165" s="50">
        <v>6807001</v>
      </c>
      <c r="H165" s="52">
        <v>311</v>
      </c>
      <c r="I165" s="35">
        <v>34</v>
      </c>
      <c r="J165" s="33" t="s">
        <v>31</v>
      </c>
      <c r="K165" s="51" t="s">
        <v>206</v>
      </c>
      <c r="M165" s="29"/>
    </row>
    <row r="166" spans="2:13">
      <c r="B166" s="31">
        <v>151</v>
      </c>
      <c r="C166" s="50">
        <v>6807099</v>
      </c>
      <c r="D166" s="32">
        <f>+_xlfn.XLOOKUP(C166,Budsjett!A:A,Budsjett!D:D,"")</f>
        <v>3230</v>
      </c>
      <c r="E166" s="33">
        <f>+_xlfn.XLOOKUP(C166,Budsjett!A:A,Budsjett!B:B,"")</f>
        <v>4302</v>
      </c>
      <c r="F166" s="33">
        <f>+_xlfn.XLOOKUP(C166,Budsjett!A:A,Budsjett!C:C,"")</f>
        <v>3811</v>
      </c>
      <c r="G166" s="50">
        <v>6807099</v>
      </c>
      <c r="H166" s="52">
        <v>-311</v>
      </c>
      <c r="I166" s="35">
        <v>34</v>
      </c>
      <c r="J166" s="33" t="s">
        <v>31</v>
      </c>
      <c r="K166" s="51" t="s">
        <v>207</v>
      </c>
      <c r="M166" s="29"/>
    </row>
    <row r="167" spans="2:13">
      <c r="B167" s="31">
        <v>152</v>
      </c>
      <c r="C167" s="50">
        <v>6820191</v>
      </c>
      <c r="D167" s="32">
        <f>+_xlfn.XLOOKUP(C167,Budsjett!A:A,Budsjett!D:D,"")</f>
        <v>3230</v>
      </c>
      <c r="E167" s="33">
        <f>+_xlfn.XLOOKUP(C167,Budsjett!A:A,Budsjett!B:B,"")</f>
        <v>4303</v>
      </c>
      <c r="F167" s="33">
        <f>+_xlfn.XLOOKUP(C167,Budsjett!A:A,Budsjett!C:C,"")</f>
        <v>3350</v>
      </c>
      <c r="G167" s="50">
        <v>6820191</v>
      </c>
      <c r="H167" s="52">
        <v>-42</v>
      </c>
      <c r="I167" s="35">
        <v>34</v>
      </c>
      <c r="J167" s="33" t="s">
        <v>31</v>
      </c>
      <c r="K167" s="51" t="s">
        <v>223</v>
      </c>
      <c r="M167" s="29"/>
    </row>
    <row r="168" spans="2:13">
      <c r="B168" s="31">
        <v>153</v>
      </c>
      <c r="C168" s="50">
        <v>6820199</v>
      </c>
      <c r="D168" s="32">
        <f>+_xlfn.XLOOKUP(C168,Budsjett!A:A,Budsjett!D:D,"")</f>
        <v>3230</v>
      </c>
      <c r="E168" s="33">
        <f>+_xlfn.XLOOKUP(C168,Budsjett!A:A,Budsjett!B:B,"")</f>
        <v>4303</v>
      </c>
      <c r="F168" s="33">
        <f>+_xlfn.XLOOKUP(C168,Budsjett!A:A,Budsjett!C:C,"")</f>
        <v>3350</v>
      </c>
      <c r="G168" s="50">
        <v>6820199</v>
      </c>
      <c r="H168" s="52">
        <v>-1347</v>
      </c>
      <c r="I168" s="35">
        <v>34</v>
      </c>
      <c r="J168" s="33" t="s">
        <v>31</v>
      </c>
      <c r="K168" s="51" t="s">
        <v>109</v>
      </c>
      <c r="M168" s="29"/>
    </row>
    <row r="169" spans="2:13">
      <c r="B169" s="31">
        <v>154</v>
      </c>
      <c r="C169" s="50">
        <v>6820503</v>
      </c>
      <c r="D169" s="32">
        <f>+_xlfn.XLOOKUP(C169,Budsjett!A:A,Budsjett!D:D,"")</f>
        <v>3230</v>
      </c>
      <c r="E169" s="33">
        <f>+_xlfn.XLOOKUP(C169,Budsjett!A:A,Budsjett!B:B,"")</f>
        <v>4303</v>
      </c>
      <c r="F169" s="33">
        <f>+_xlfn.XLOOKUP(C169,Budsjett!A:A,Budsjett!C:C,"")</f>
        <v>3350</v>
      </c>
      <c r="G169" s="50">
        <v>6820503</v>
      </c>
      <c r="H169" s="52">
        <v>-2000</v>
      </c>
      <c r="I169" s="35">
        <v>34</v>
      </c>
      <c r="J169" s="33" t="s">
        <v>31</v>
      </c>
      <c r="K169" s="51" t="s">
        <v>171</v>
      </c>
      <c r="M169" s="29"/>
    </row>
    <row r="170" spans="2:13">
      <c r="B170" s="31">
        <v>155</v>
      </c>
      <c r="C170" s="50">
        <v>6820599</v>
      </c>
      <c r="D170" s="32">
        <f>+_xlfn.XLOOKUP(C170,Budsjett!A:A,Budsjett!D:D,"")</f>
        <v>3230</v>
      </c>
      <c r="E170" s="33">
        <f>+_xlfn.XLOOKUP(C170,Budsjett!A:A,Budsjett!B:B,"")</f>
        <v>4303</v>
      </c>
      <c r="F170" s="33">
        <f>+_xlfn.XLOOKUP(C170,Budsjett!A:A,Budsjett!C:C,"")</f>
        <v>3350</v>
      </c>
      <c r="G170" s="50">
        <v>6820599</v>
      </c>
      <c r="H170" s="52">
        <v>-397</v>
      </c>
      <c r="I170" s="35">
        <v>34</v>
      </c>
      <c r="J170" s="33" t="s">
        <v>31</v>
      </c>
      <c r="K170" s="51" t="s">
        <v>201</v>
      </c>
      <c r="M170" s="29"/>
    </row>
    <row r="171" spans="2:13">
      <c r="B171" s="31">
        <v>156</v>
      </c>
      <c r="C171" s="50">
        <v>6820901</v>
      </c>
      <c r="D171" s="32">
        <v>3270</v>
      </c>
      <c r="E171" s="33">
        <v>4153</v>
      </c>
      <c r="F171" s="33">
        <v>3350</v>
      </c>
      <c r="G171" s="50">
        <v>6820901</v>
      </c>
      <c r="H171" s="52">
        <v>1</v>
      </c>
      <c r="I171" s="35">
        <v>34</v>
      </c>
      <c r="J171" s="33" t="s">
        <v>31</v>
      </c>
      <c r="K171" s="51" t="s">
        <v>237</v>
      </c>
      <c r="M171" s="29"/>
    </row>
    <row r="172" spans="2:13">
      <c r="B172" s="31">
        <v>157</v>
      </c>
      <c r="C172" s="50">
        <v>6821301</v>
      </c>
      <c r="D172" s="32">
        <v>3230</v>
      </c>
      <c r="E172" s="33">
        <v>4303</v>
      </c>
      <c r="F172" s="33">
        <v>3351</v>
      </c>
      <c r="G172" s="50">
        <v>6821301</v>
      </c>
      <c r="H172" s="52">
        <v>600</v>
      </c>
      <c r="I172" s="35">
        <v>34</v>
      </c>
      <c r="J172" s="33" t="s">
        <v>31</v>
      </c>
      <c r="K172" s="51" t="s">
        <v>195</v>
      </c>
      <c r="M172" s="29"/>
    </row>
    <row r="173" spans="2:13">
      <c r="B173" s="31">
        <v>158</v>
      </c>
      <c r="C173" s="50">
        <v>6821399</v>
      </c>
      <c r="D173" s="32">
        <f>+_xlfn.XLOOKUP(C173,Budsjett!A:A,Budsjett!D:D,"")</f>
        <v>3230</v>
      </c>
      <c r="E173" s="33">
        <f>+_xlfn.XLOOKUP(C173,Budsjett!A:A,Budsjett!B:B,"")</f>
        <v>4303</v>
      </c>
      <c r="F173" s="33">
        <f>+_xlfn.XLOOKUP(C173,Budsjett!A:A,Budsjett!C:C,"")</f>
        <v>3350</v>
      </c>
      <c r="G173" s="50">
        <v>6821399</v>
      </c>
      <c r="H173" s="52">
        <v>-2711</v>
      </c>
      <c r="I173" s="35">
        <v>34</v>
      </c>
      <c r="J173" s="33" t="s">
        <v>31</v>
      </c>
      <c r="K173" s="51" t="s">
        <v>158</v>
      </c>
      <c r="M173" s="29"/>
    </row>
    <row r="174" spans="2:13">
      <c r="B174" s="31">
        <v>159</v>
      </c>
      <c r="C174" s="50">
        <v>6821499</v>
      </c>
      <c r="D174" s="32">
        <f>+_xlfn.XLOOKUP(C174,Budsjett!A:A,Budsjett!D:D,"")</f>
        <v>3230</v>
      </c>
      <c r="E174" s="33">
        <f>+_xlfn.XLOOKUP(C174,Budsjett!A:A,Budsjett!B:B,"")</f>
        <v>4303</v>
      </c>
      <c r="F174" s="33">
        <f>+_xlfn.XLOOKUP(C174,Budsjett!A:A,Budsjett!C:C,"")</f>
        <v>3350</v>
      </c>
      <c r="G174" s="50">
        <v>6821499</v>
      </c>
      <c r="H174" s="52">
        <v>-12350</v>
      </c>
      <c r="I174" s="35">
        <v>34</v>
      </c>
      <c r="J174" s="33" t="s">
        <v>31</v>
      </c>
      <c r="K174" s="51" t="s">
        <v>125</v>
      </c>
      <c r="M174" s="29"/>
    </row>
    <row r="175" spans="2:13">
      <c r="B175" s="31">
        <v>160</v>
      </c>
      <c r="C175" s="50">
        <v>6821501</v>
      </c>
      <c r="D175" s="32">
        <f>+_xlfn.XLOOKUP(C175,Budsjett!A:A,Budsjett!D:D,"")</f>
        <v>3230</v>
      </c>
      <c r="E175" s="33">
        <f>+_xlfn.XLOOKUP(C175,Budsjett!A:A,Budsjett!B:B,"")</f>
        <v>4303</v>
      </c>
      <c r="F175" s="33">
        <f>+_xlfn.XLOOKUP(C175,Budsjett!A:A,Budsjett!C:C,"")</f>
        <v>3350</v>
      </c>
      <c r="G175" s="50">
        <v>6821501</v>
      </c>
      <c r="H175" s="52">
        <v>-200</v>
      </c>
      <c r="I175" s="35">
        <v>34</v>
      </c>
      <c r="J175" s="33" t="s">
        <v>31</v>
      </c>
      <c r="K175" s="51" t="s">
        <v>215</v>
      </c>
      <c r="M175" s="29"/>
    </row>
    <row r="176" spans="2:13">
      <c r="B176" s="31">
        <v>161</v>
      </c>
      <c r="C176" s="50">
        <v>6821599</v>
      </c>
      <c r="D176" s="32">
        <f>+_xlfn.XLOOKUP(C176,Budsjett!A:A,Budsjett!D:D,"")</f>
        <v>3230</v>
      </c>
      <c r="E176" s="33">
        <f>+_xlfn.XLOOKUP(C176,Budsjett!A:A,Budsjett!B:B,"")</f>
        <v>4303</v>
      </c>
      <c r="F176" s="33">
        <f>+_xlfn.XLOOKUP(C176,Budsjett!A:A,Budsjett!C:C,"")</f>
        <v>3350</v>
      </c>
      <c r="G176" s="50">
        <v>6821599</v>
      </c>
      <c r="H176" s="52">
        <v>-1000</v>
      </c>
      <c r="I176" s="35">
        <v>34</v>
      </c>
      <c r="J176" s="33" t="s">
        <v>31</v>
      </c>
      <c r="K176" s="51" t="s">
        <v>187</v>
      </c>
      <c r="M176" s="29"/>
    </row>
    <row r="177" spans="2:13">
      <c r="B177" s="31">
        <v>162</v>
      </c>
      <c r="C177" s="50">
        <v>6830192</v>
      </c>
      <c r="D177" s="32">
        <v>3700</v>
      </c>
      <c r="E177" s="33">
        <v>4302</v>
      </c>
      <c r="F177" s="33">
        <v>3601</v>
      </c>
      <c r="G177" s="50">
        <v>6830192</v>
      </c>
      <c r="H177" s="52">
        <v>-22</v>
      </c>
      <c r="I177" s="35">
        <v>34</v>
      </c>
      <c r="J177" s="33" t="s">
        <v>31</v>
      </c>
      <c r="K177" s="51" t="s">
        <v>227</v>
      </c>
      <c r="M177" s="29"/>
    </row>
    <row r="178" spans="2:13">
      <c r="B178" s="31">
        <v>163</v>
      </c>
      <c r="C178" s="50">
        <v>6830194</v>
      </c>
      <c r="D178" s="32">
        <f>+_xlfn.XLOOKUP(C178,Budsjett!A:A,Budsjett!D:D,"")</f>
        <v>3230</v>
      </c>
      <c r="E178" s="33">
        <f>+_xlfn.XLOOKUP(C178,Budsjett!A:A,Budsjett!B:B,"")</f>
        <v>4303</v>
      </c>
      <c r="F178" s="33">
        <f>+_xlfn.XLOOKUP(C178,Budsjett!A:A,Budsjett!C:C,"")</f>
        <v>3601</v>
      </c>
      <c r="G178" s="50">
        <v>6830194</v>
      </c>
      <c r="H178" s="52">
        <v>-2</v>
      </c>
      <c r="I178" s="35">
        <v>34</v>
      </c>
      <c r="J178" s="33" t="s">
        <v>31</v>
      </c>
      <c r="K178" s="51" t="s">
        <v>235</v>
      </c>
      <c r="M178" s="29"/>
    </row>
    <row r="179" spans="2:13">
      <c r="B179" s="31">
        <v>164</v>
      </c>
      <c r="C179" s="50">
        <v>6830199</v>
      </c>
      <c r="D179" s="32">
        <f>+_xlfn.XLOOKUP(C179,Budsjett!A:A,Budsjett!D:D,"")</f>
        <v>3230</v>
      </c>
      <c r="E179" s="33">
        <f>+_xlfn.XLOOKUP(C179,Budsjett!A:A,Budsjett!B:B,"")</f>
        <v>4302</v>
      </c>
      <c r="F179" s="33">
        <f>+_xlfn.XLOOKUP(C179,Budsjett!A:A,Budsjett!C:C,"")</f>
        <v>3601</v>
      </c>
      <c r="G179" s="50">
        <v>6830199</v>
      </c>
      <c r="H179" s="52">
        <v>-3000</v>
      </c>
      <c r="I179" s="35">
        <v>34</v>
      </c>
      <c r="J179" s="33" t="s">
        <v>31</v>
      </c>
      <c r="K179" s="51" t="s">
        <v>110</v>
      </c>
      <c r="M179" s="29"/>
    </row>
    <row r="180" spans="2:13">
      <c r="B180" s="31">
        <v>165</v>
      </c>
      <c r="C180" s="50">
        <v>6830817</v>
      </c>
      <c r="D180" s="32">
        <f>+_xlfn.XLOOKUP(C180,Budsjett!A:A,Budsjett!D:D,"")</f>
        <v>3230</v>
      </c>
      <c r="E180" s="33">
        <f>+_xlfn.XLOOKUP(C180,Budsjett!A:A,Budsjett!B:B,"")</f>
        <v>4305</v>
      </c>
      <c r="F180" s="33">
        <f>+_xlfn.XLOOKUP(C180,Budsjett!A:A,Budsjett!C:C,"")</f>
        <v>3332</v>
      </c>
      <c r="G180" s="50">
        <v>6830817</v>
      </c>
      <c r="H180" s="52">
        <v>-650</v>
      </c>
      <c r="I180" s="35">
        <v>34</v>
      </c>
      <c r="J180" s="33" t="s">
        <v>31</v>
      </c>
      <c r="K180" s="51" t="s">
        <v>194</v>
      </c>
      <c r="M180" s="29"/>
    </row>
    <row r="181" spans="2:13">
      <c r="B181" s="31">
        <v>166</v>
      </c>
      <c r="C181" s="50">
        <v>6830899</v>
      </c>
      <c r="D181" s="32">
        <f>+_xlfn.XLOOKUP(C181,Budsjett!A:A,Budsjett!D:D,"")</f>
        <v>3230</v>
      </c>
      <c r="E181" s="33">
        <f>+_xlfn.XLOOKUP(C181,Budsjett!A:A,Budsjett!B:B,"")</f>
        <v>4305</v>
      </c>
      <c r="F181" s="33">
        <f>+_xlfn.XLOOKUP(C181,Budsjett!A:A,Budsjett!C:C,"")</f>
        <v>3340</v>
      </c>
      <c r="G181" s="50">
        <v>6830899</v>
      </c>
      <c r="H181" s="52">
        <v>-406</v>
      </c>
      <c r="I181" s="35">
        <v>34</v>
      </c>
      <c r="J181" s="33" t="s">
        <v>31</v>
      </c>
      <c r="K181" s="51" t="s">
        <v>200</v>
      </c>
      <c r="M181" s="29"/>
    </row>
    <row r="182" spans="2:13">
      <c r="B182" s="31">
        <v>167</v>
      </c>
      <c r="C182" s="50">
        <v>6831401</v>
      </c>
      <c r="D182" s="32">
        <v>3230</v>
      </c>
      <c r="E182" s="33">
        <v>4303</v>
      </c>
      <c r="F182" s="33">
        <v>3350</v>
      </c>
      <c r="G182" s="50">
        <v>6831401</v>
      </c>
      <c r="H182" s="52">
        <v>750</v>
      </c>
      <c r="I182" s="35">
        <v>34</v>
      </c>
      <c r="J182" s="33" t="s">
        <v>31</v>
      </c>
      <c r="K182" s="51" t="s">
        <v>192</v>
      </c>
      <c r="M182" s="29"/>
    </row>
    <row r="183" spans="2:13">
      <c r="B183" s="31">
        <v>168</v>
      </c>
      <c r="C183" s="50">
        <v>6831499</v>
      </c>
      <c r="D183" s="32">
        <f>+_xlfn.XLOOKUP(C183,Budsjett!A:A,Budsjett!D:D,"")</f>
        <v>3230</v>
      </c>
      <c r="E183" s="33">
        <f>+_xlfn.XLOOKUP(C183,Budsjett!A:A,Budsjett!B:B,"")</f>
        <v>4302</v>
      </c>
      <c r="F183" s="33">
        <f>+_xlfn.XLOOKUP(C183,Budsjett!A:A,Budsjett!C:C,"")</f>
        <v>3601</v>
      </c>
      <c r="G183" s="50">
        <v>6831499</v>
      </c>
      <c r="H183" s="52">
        <v>-3000</v>
      </c>
      <c r="I183" s="35">
        <v>34</v>
      </c>
      <c r="J183" s="33" t="s">
        <v>31</v>
      </c>
      <c r="K183" s="51" t="s">
        <v>156</v>
      </c>
      <c r="M183" s="29"/>
    </row>
    <row r="184" spans="2:13">
      <c r="B184" s="31">
        <v>169</v>
      </c>
      <c r="C184" s="50">
        <v>6831599</v>
      </c>
      <c r="D184" s="32">
        <f>+_xlfn.XLOOKUP(C184,Budsjett!A:A,Budsjett!D:D,"")</f>
        <v>3230</v>
      </c>
      <c r="E184" s="33">
        <f>+_xlfn.XLOOKUP(C184,Budsjett!A:A,Budsjett!B:B,"")</f>
        <v>4303</v>
      </c>
      <c r="F184" s="33">
        <f>+_xlfn.XLOOKUP(C184,Budsjett!A:A,Budsjett!C:C,"")</f>
        <v>3350</v>
      </c>
      <c r="G184" s="50">
        <v>6831599</v>
      </c>
      <c r="H184" s="52">
        <v>-1000</v>
      </c>
      <c r="I184" s="35">
        <v>34</v>
      </c>
      <c r="J184" s="33" t="s">
        <v>31</v>
      </c>
      <c r="K184" s="51" t="s">
        <v>111</v>
      </c>
      <c r="M184" s="29"/>
    </row>
    <row r="185" spans="2:13">
      <c r="B185" s="31">
        <v>170</v>
      </c>
      <c r="C185" s="50">
        <v>6831699</v>
      </c>
      <c r="D185" s="32">
        <f>+_xlfn.XLOOKUP(C185,Budsjett!A:A,Budsjett!D:D,"")</f>
        <v>3230</v>
      </c>
      <c r="E185" s="33">
        <f>+_xlfn.XLOOKUP(C185,Budsjett!A:A,Budsjett!B:B,"")</f>
        <v>4303</v>
      </c>
      <c r="F185" s="33">
        <f>+_xlfn.XLOOKUP(C185,Budsjett!A:A,Budsjett!C:C,"")</f>
        <v>3601</v>
      </c>
      <c r="G185" s="50">
        <v>6831699</v>
      </c>
      <c r="H185" s="52">
        <v>-2473</v>
      </c>
      <c r="I185" s="35">
        <v>34</v>
      </c>
      <c r="J185" s="33" t="s">
        <v>31</v>
      </c>
      <c r="K185" s="51" t="s">
        <v>163</v>
      </c>
      <c r="M185" s="29"/>
    </row>
    <row r="186" spans="2:13">
      <c r="B186" s="31">
        <v>171</v>
      </c>
      <c r="C186" s="50">
        <v>6840121</v>
      </c>
      <c r="D186" s="32">
        <f>+_xlfn.XLOOKUP(C186,Budsjett!A:A,Budsjett!D:D,"")</f>
        <v>3230</v>
      </c>
      <c r="E186" s="33">
        <f>+_xlfn.XLOOKUP(C186,Budsjett!A:A,Budsjett!B:B,"")</f>
        <v>4303</v>
      </c>
      <c r="F186" s="33">
        <f>+_xlfn.XLOOKUP(C186,Budsjett!A:A,Budsjett!C:C,"")</f>
        <v>3350</v>
      </c>
      <c r="G186" s="50">
        <v>6840121</v>
      </c>
      <c r="H186" s="52">
        <v>250</v>
      </c>
      <c r="I186" s="35">
        <v>34</v>
      </c>
      <c r="J186" s="33" t="s">
        <v>31</v>
      </c>
      <c r="K186" s="51" t="s">
        <v>212</v>
      </c>
      <c r="M186" s="29"/>
    </row>
    <row r="187" spans="2:13">
      <c r="B187" s="31">
        <v>172</v>
      </c>
      <c r="C187" s="50">
        <v>6840199</v>
      </c>
      <c r="D187" s="32">
        <f>+_xlfn.XLOOKUP(C187,Budsjett!A:A,Budsjett!D:D,"")</f>
        <v>3230</v>
      </c>
      <c r="E187" s="33">
        <f>+_xlfn.XLOOKUP(C187,Budsjett!A:A,Budsjett!B:B,"")</f>
        <v>4303</v>
      </c>
      <c r="F187" s="33">
        <f>+_xlfn.XLOOKUP(C187,Budsjett!A:A,Budsjett!C:C,"")</f>
        <v>3350</v>
      </c>
      <c r="G187" s="50">
        <v>6840199</v>
      </c>
      <c r="H187" s="52">
        <v>-250</v>
      </c>
      <c r="I187" s="35">
        <v>34</v>
      </c>
      <c r="J187" s="33" t="s">
        <v>31</v>
      </c>
      <c r="K187" s="51" t="s">
        <v>213</v>
      </c>
      <c r="M187" s="29"/>
    </row>
    <row r="188" spans="2:13">
      <c r="B188" s="31">
        <v>173</v>
      </c>
      <c r="C188" s="50">
        <v>6860136</v>
      </c>
      <c r="D188" s="32">
        <v>3230</v>
      </c>
      <c r="E188" s="33">
        <v>4153</v>
      </c>
      <c r="F188" s="33">
        <v>3930</v>
      </c>
      <c r="G188" s="50">
        <v>6860136</v>
      </c>
      <c r="H188" s="52">
        <v>7</v>
      </c>
      <c r="I188" s="35">
        <v>34</v>
      </c>
      <c r="J188" s="33" t="s">
        <v>31</v>
      </c>
      <c r="K188" s="51" t="s">
        <v>232</v>
      </c>
      <c r="M188" s="29"/>
    </row>
    <row r="189" spans="2:13">
      <c r="B189" s="31">
        <v>174</v>
      </c>
      <c r="C189" s="50">
        <v>6860199</v>
      </c>
      <c r="D189" s="32">
        <f>+_xlfn.XLOOKUP(C189,Budsjett!A:A,Budsjett!D:D,"")</f>
        <v>3230</v>
      </c>
      <c r="E189" s="33">
        <f>+_xlfn.XLOOKUP(C189,Budsjett!A:A,Budsjett!B:B,"")</f>
        <v>4304</v>
      </c>
      <c r="F189" s="33">
        <f>+_xlfn.XLOOKUP(C189,Budsjett!A:A,Budsjett!C:C,"")</f>
        <v>3930</v>
      </c>
      <c r="G189" s="50">
        <v>6860199</v>
      </c>
      <c r="H189" s="52">
        <v>-7</v>
      </c>
      <c r="I189" s="35">
        <v>34</v>
      </c>
      <c r="J189" s="33" t="s">
        <v>31</v>
      </c>
      <c r="K189" s="51" t="s">
        <v>112</v>
      </c>
      <c r="M189" s="29"/>
    </row>
    <row r="190" spans="2:13">
      <c r="B190" s="31">
        <v>175</v>
      </c>
      <c r="C190" s="50">
        <v>6860899</v>
      </c>
      <c r="D190" s="32">
        <f>+_xlfn.XLOOKUP(C190,Budsjett!A:A,Budsjett!D:D,"")</f>
        <v>3230</v>
      </c>
      <c r="E190" s="33">
        <f>+_xlfn.XLOOKUP(C190,Budsjett!A:A,Budsjett!B:B,"")</f>
        <v>4304</v>
      </c>
      <c r="F190" s="33">
        <f>+_xlfn.XLOOKUP(C190,Budsjett!A:A,Budsjett!C:C,"")</f>
        <v>3930</v>
      </c>
      <c r="G190" s="50">
        <v>6860899</v>
      </c>
      <c r="H190" s="52">
        <v>-1508</v>
      </c>
      <c r="I190" s="35">
        <v>34</v>
      </c>
      <c r="J190" s="33" t="s">
        <v>31</v>
      </c>
      <c r="K190" s="51" t="s">
        <v>113</v>
      </c>
      <c r="M190" s="29"/>
    </row>
    <row r="191" spans="2:13">
      <c r="B191" s="31">
        <v>176</v>
      </c>
      <c r="C191" s="50">
        <v>6860999</v>
      </c>
      <c r="D191" s="32">
        <f>+_xlfn.XLOOKUP(C191,Budsjett!A:A,Budsjett!D:D,"")</f>
        <v>3230</v>
      </c>
      <c r="E191" s="33">
        <f>+_xlfn.XLOOKUP(C191,Budsjett!A:A,Budsjett!B:B,"")</f>
        <v>4304</v>
      </c>
      <c r="F191" s="33">
        <f>+_xlfn.XLOOKUP(C191,Budsjett!A:A,Budsjett!C:C,"")</f>
        <v>3930</v>
      </c>
      <c r="G191" s="50">
        <v>6860999</v>
      </c>
      <c r="H191" s="52">
        <v>-1350</v>
      </c>
      <c r="I191" s="35">
        <v>34</v>
      </c>
      <c r="J191" s="33" t="s">
        <v>31</v>
      </c>
      <c r="K191" s="51" t="s">
        <v>114</v>
      </c>
      <c r="M191" s="29"/>
    </row>
    <row r="192" spans="2:13">
      <c r="B192" s="31">
        <v>177</v>
      </c>
      <c r="C192" s="50">
        <v>6861302</v>
      </c>
      <c r="D192" s="32">
        <v>320</v>
      </c>
      <c r="E192" s="33">
        <v>4304</v>
      </c>
      <c r="F192" s="33">
        <v>3930</v>
      </c>
      <c r="G192" s="50">
        <v>6861302</v>
      </c>
      <c r="H192" s="52">
        <v>11850</v>
      </c>
      <c r="I192" s="35">
        <v>34</v>
      </c>
      <c r="J192" s="33" t="s">
        <v>31</v>
      </c>
      <c r="K192" s="51" t="s">
        <v>126</v>
      </c>
      <c r="M192" s="29"/>
    </row>
    <row r="193" spans="2:13">
      <c r="B193" s="31">
        <v>178</v>
      </c>
      <c r="C193" s="50">
        <v>6861399</v>
      </c>
      <c r="D193" s="32">
        <f>+_xlfn.XLOOKUP(C193,Budsjett!A:A,Budsjett!D:D,"")</f>
        <v>3230</v>
      </c>
      <c r="E193" s="33">
        <f>+_xlfn.XLOOKUP(C193,Budsjett!A:A,Budsjett!B:B,"")</f>
        <v>4304</v>
      </c>
      <c r="F193" s="33">
        <f>+_xlfn.XLOOKUP(C193,Budsjett!A:A,Budsjett!C:C,"")</f>
        <v>3930</v>
      </c>
      <c r="G193" s="50">
        <v>6861399</v>
      </c>
      <c r="H193" s="52">
        <v>-13350</v>
      </c>
      <c r="I193" s="35">
        <v>34</v>
      </c>
      <c r="J193" s="33" t="s">
        <v>31</v>
      </c>
      <c r="K193" s="51" t="s">
        <v>115</v>
      </c>
      <c r="M193" s="29"/>
    </row>
    <row r="194" spans="2:13">
      <c r="B194" s="31">
        <v>179</v>
      </c>
      <c r="C194" s="50">
        <v>7509411</v>
      </c>
      <c r="D194" s="32">
        <f>+_xlfn.XLOOKUP(C194,Budsjett!A:A,Budsjett!D:D,"")</f>
        <v>3230</v>
      </c>
      <c r="E194" s="33">
        <f>+_xlfn.XLOOKUP(C194,Budsjett!A:A,Budsjett!B:B,"")</f>
        <v>4302</v>
      </c>
      <c r="F194" s="33">
        <f>+_xlfn.XLOOKUP(C194,Budsjett!A:A,Budsjett!C:C,"")</f>
        <v>3332</v>
      </c>
      <c r="G194" s="50">
        <v>7509411</v>
      </c>
      <c r="H194" s="52">
        <v>22</v>
      </c>
      <c r="I194" s="35">
        <v>34</v>
      </c>
      <c r="J194" s="33" t="s">
        <v>31</v>
      </c>
      <c r="K194" s="51" t="s">
        <v>228</v>
      </c>
      <c r="M194" s="29"/>
    </row>
    <row r="195" spans="2:13">
      <c r="B195" s="31">
        <v>180</v>
      </c>
      <c r="C195" s="50">
        <v>7580307</v>
      </c>
      <c r="D195" s="32">
        <f>+_xlfn.XLOOKUP(C195,Budsjett!A:A,Budsjett!D:D,"")</f>
        <v>3770</v>
      </c>
      <c r="E195" s="33">
        <f>+_xlfn.XLOOKUP(C195,Budsjett!A:A,Budsjett!B:B,"")</f>
        <v>4200</v>
      </c>
      <c r="F195" s="33">
        <f>+_xlfn.XLOOKUP(C195,Budsjett!A:A,Budsjett!C:C,"")</f>
        <v>3332</v>
      </c>
      <c r="G195" s="50">
        <v>7580307</v>
      </c>
      <c r="H195" s="52">
        <v>3118</v>
      </c>
      <c r="I195" s="35">
        <v>34</v>
      </c>
      <c r="J195" s="33" t="s">
        <v>31</v>
      </c>
      <c r="K195" s="51" t="s">
        <v>150</v>
      </c>
      <c r="M195" s="29"/>
    </row>
    <row r="196" spans="2:13" ht="25.5">
      <c r="B196" s="80">
        <f>+B195+1</f>
        <v>181</v>
      </c>
      <c r="C196" s="79"/>
      <c r="D196" s="79">
        <v>3230</v>
      </c>
      <c r="E196" s="79">
        <v>4300</v>
      </c>
      <c r="F196" s="79">
        <v>3332</v>
      </c>
      <c r="G196" s="89"/>
      <c r="H196" s="82">
        <v>20000</v>
      </c>
      <c r="I196" s="83">
        <v>34</v>
      </c>
      <c r="J196" s="84" t="s">
        <v>31</v>
      </c>
      <c r="K196" s="87" t="s">
        <v>238</v>
      </c>
      <c r="M196" s="29"/>
    </row>
    <row r="197" spans="2:13">
      <c r="B197" s="80">
        <f t="shared" ref="B197:B207" si="0">+B196+1</f>
        <v>182</v>
      </c>
      <c r="C197" s="79"/>
      <c r="D197" s="79">
        <v>3230</v>
      </c>
      <c r="E197" s="79">
        <v>4305</v>
      </c>
      <c r="F197" s="79">
        <v>3332</v>
      </c>
      <c r="G197" s="89"/>
      <c r="H197" s="82">
        <v>550</v>
      </c>
      <c r="I197" s="83">
        <v>34</v>
      </c>
      <c r="J197" s="84" t="s">
        <v>31</v>
      </c>
      <c r="K197" s="81" t="s">
        <v>239</v>
      </c>
      <c r="M197" s="29"/>
    </row>
    <row r="198" spans="2:13">
      <c r="B198" s="80">
        <f t="shared" si="0"/>
        <v>183</v>
      </c>
      <c r="C198" s="79"/>
      <c r="D198" s="79">
        <v>3470</v>
      </c>
      <c r="E198" s="79">
        <v>4302</v>
      </c>
      <c r="F198" s="79">
        <v>3811</v>
      </c>
      <c r="G198" s="89"/>
      <c r="H198" s="82">
        <v>2200</v>
      </c>
      <c r="I198" s="83">
        <v>34</v>
      </c>
      <c r="J198" s="84" t="s">
        <v>31</v>
      </c>
      <c r="K198" s="81" t="s">
        <v>240</v>
      </c>
      <c r="M198" s="29"/>
    </row>
    <row r="199" spans="2:13">
      <c r="B199" s="41">
        <f t="shared" si="0"/>
        <v>184</v>
      </c>
      <c r="C199" s="41"/>
      <c r="D199" s="38">
        <v>3950</v>
      </c>
      <c r="E199" s="38">
        <v>9000</v>
      </c>
      <c r="F199" s="38">
        <v>8800</v>
      </c>
      <c r="G199" s="36">
        <v>9000199</v>
      </c>
      <c r="H199" s="39">
        <v>-34</v>
      </c>
      <c r="I199" s="40">
        <v>34</v>
      </c>
      <c r="J199" s="38" t="s">
        <v>31</v>
      </c>
      <c r="K199" s="38" t="s">
        <v>244</v>
      </c>
      <c r="L199">
        <v>25505017</v>
      </c>
      <c r="M199" s="29"/>
    </row>
    <row r="200" spans="2:13">
      <c r="B200" s="41">
        <f t="shared" si="0"/>
        <v>185</v>
      </c>
      <c r="C200" s="41"/>
      <c r="D200" s="38">
        <v>3950</v>
      </c>
      <c r="E200" s="38">
        <v>9000</v>
      </c>
      <c r="F200" s="38">
        <v>8800</v>
      </c>
      <c r="G200" s="36">
        <v>9000199</v>
      </c>
      <c r="H200" s="39">
        <v>-46</v>
      </c>
      <c r="I200" s="40">
        <v>34</v>
      </c>
      <c r="J200" s="38" t="s">
        <v>31</v>
      </c>
      <c r="K200" s="38" t="s">
        <v>245</v>
      </c>
      <c r="L200">
        <v>25506001</v>
      </c>
      <c r="M200" s="29"/>
    </row>
    <row r="201" spans="2:13">
      <c r="B201" s="41">
        <f t="shared" si="0"/>
        <v>186</v>
      </c>
      <c r="C201" s="41"/>
      <c r="D201" s="38">
        <v>3950</v>
      </c>
      <c r="E201" s="38">
        <v>9000</v>
      </c>
      <c r="F201" s="38">
        <v>8800</v>
      </c>
      <c r="G201" s="36">
        <v>9000199</v>
      </c>
      <c r="H201" s="39">
        <v>-1802</v>
      </c>
      <c r="I201" s="40">
        <v>34</v>
      </c>
      <c r="J201" s="38" t="s">
        <v>31</v>
      </c>
      <c r="K201" s="38" t="s">
        <v>246</v>
      </c>
      <c r="L201">
        <v>25506003</v>
      </c>
      <c r="M201" s="29"/>
    </row>
    <row r="202" spans="2:13">
      <c r="B202" s="41">
        <f t="shared" si="0"/>
        <v>187</v>
      </c>
      <c r="C202" s="41"/>
      <c r="D202" s="38">
        <v>3950</v>
      </c>
      <c r="E202" s="38">
        <v>9000</v>
      </c>
      <c r="F202" s="38">
        <v>8800</v>
      </c>
      <c r="G202" s="36">
        <v>9000199</v>
      </c>
      <c r="H202" s="39">
        <v>-402</v>
      </c>
      <c r="I202" s="40">
        <v>34</v>
      </c>
      <c r="J202" s="38" t="s">
        <v>31</v>
      </c>
      <c r="K202" s="38" t="s">
        <v>247</v>
      </c>
      <c r="L202">
        <v>25507004</v>
      </c>
      <c r="M202" s="29"/>
    </row>
    <row r="203" spans="2:13">
      <c r="B203" s="41">
        <f t="shared" si="0"/>
        <v>188</v>
      </c>
      <c r="C203" s="41"/>
      <c r="D203" s="38">
        <v>3940</v>
      </c>
      <c r="E203" s="38">
        <v>9000</v>
      </c>
      <c r="F203" s="38">
        <v>8800</v>
      </c>
      <c r="G203" s="36">
        <v>9000199</v>
      </c>
      <c r="H203" s="39">
        <v>-65</v>
      </c>
      <c r="I203" s="40">
        <v>34</v>
      </c>
      <c r="J203" s="38" t="s">
        <v>31</v>
      </c>
      <c r="K203" s="38" t="s">
        <v>248</v>
      </c>
      <c r="L203">
        <v>25300001</v>
      </c>
      <c r="M203" s="29"/>
    </row>
    <row r="204" spans="2:13">
      <c r="B204" s="41">
        <f t="shared" si="0"/>
        <v>189</v>
      </c>
      <c r="C204" s="41"/>
      <c r="D204" s="38">
        <v>3940</v>
      </c>
      <c r="E204" s="38">
        <v>9000</v>
      </c>
      <c r="F204" s="38">
        <v>8800</v>
      </c>
      <c r="G204" s="36">
        <v>9000199</v>
      </c>
      <c r="H204" s="39">
        <v>-3372</v>
      </c>
      <c r="I204" s="40">
        <v>34</v>
      </c>
      <c r="J204" s="38" t="s">
        <v>31</v>
      </c>
      <c r="K204" s="38" t="s">
        <v>249</v>
      </c>
      <c r="L204">
        <v>25300010</v>
      </c>
      <c r="M204" s="29"/>
    </row>
    <row r="205" spans="2:13">
      <c r="B205" s="41">
        <f t="shared" si="0"/>
        <v>190</v>
      </c>
      <c r="C205" s="41"/>
      <c r="D205" s="38">
        <v>3940</v>
      </c>
      <c r="E205" s="38">
        <v>9000</v>
      </c>
      <c r="F205" s="38">
        <v>8800</v>
      </c>
      <c r="G205" s="36">
        <v>9000199</v>
      </c>
      <c r="H205" s="39">
        <v>-2000</v>
      </c>
      <c r="I205" s="40">
        <v>34</v>
      </c>
      <c r="J205" s="38" t="s">
        <v>31</v>
      </c>
      <c r="K205" s="38" t="s">
        <v>250</v>
      </c>
      <c r="L205">
        <v>25300011</v>
      </c>
      <c r="M205" s="29"/>
    </row>
    <row r="206" spans="2:13">
      <c r="B206" s="41">
        <f t="shared" si="0"/>
        <v>191</v>
      </c>
      <c r="C206" s="41"/>
      <c r="D206" s="41">
        <v>3910</v>
      </c>
      <c r="E206" s="38">
        <v>9000</v>
      </c>
      <c r="F206" s="38">
        <v>8700</v>
      </c>
      <c r="G206" s="36">
        <v>9000099</v>
      </c>
      <c r="H206" s="39">
        <f>-SUM(H16:H198)-H207-SUM(H199:H205)</f>
        <v>520954</v>
      </c>
      <c r="I206" s="40">
        <v>34</v>
      </c>
      <c r="J206" s="38" t="s">
        <v>31</v>
      </c>
      <c r="K206" s="38" t="s">
        <v>67</v>
      </c>
      <c r="M206" s="29"/>
    </row>
    <row r="207" spans="2:13">
      <c r="B207" s="41">
        <f t="shared" si="0"/>
        <v>192</v>
      </c>
      <c r="C207" s="41"/>
      <c r="D207" s="41">
        <v>3970</v>
      </c>
      <c r="E207" s="38">
        <v>9000</v>
      </c>
      <c r="F207" s="38">
        <v>8700</v>
      </c>
      <c r="G207" s="36">
        <v>9000099</v>
      </c>
      <c r="H207" s="39">
        <v>-120570</v>
      </c>
      <c r="I207" s="40">
        <v>34</v>
      </c>
      <c r="J207" s="38" t="s">
        <v>31</v>
      </c>
      <c r="K207" s="38" t="s">
        <v>68</v>
      </c>
      <c r="M207" s="29"/>
    </row>
    <row r="208" spans="2:13">
      <c r="B208" s="25" t="s">
        <v>69</v>
      </c>
      <c r="C208" s="25"/>
      <c r="D208" s="23"/>
      <c r="E208" s="23"/>
      <c r="F208" s="23"/>
      <c r="G208" s="23"/>
      <c r="H208" s="28">
        <f>SUM(H16:H207)</f>
        <v>0</v>
      </c>
      <c r="I208" s="23"/>
      <c r="J208" s="23"/>
      <c r="K208" s="30"/>
      <c r="M208" s="29"/>
    </row>
    <row r="211" spans="8:11">
      <c r="K211" t="s">
        <v>70</v>
      </c>
    </row>
    <row r="212" spans="8:11">
      <c r="K212" s="29">
        <f>SUM(H16:H198)</f>
        <v>-392663</v>
      </c>
    </row>
    <row r="213" spans="8:11">
      <c r="K213" s="29">
        <f>K212/1.15</f>
        <v>-341446.08695652179</v>
      </c>
    </row>
    <row r="214" spans="8:11">
      <c r="K214" s="29">
        <f>K212-K213</f>
        <v>-51216.913043478213</v>
      </c>
    </row>
    <row r="218" spans="8:11">
      <c r="K218" s="42"/>
    </row>
    <row r="219" spans="8:11">
      <c r="K219" s="42"/>
    </row>
    <row r="220" spans="8:11">
      <c r="K220" s="42"/>
    </row>
    <row r="221" spans="8:11">
      <c r="K221" s="42"/>
    </row>
    <row r="222" spans="8:11">
      <c r="H222"/>
      <c r="K222" s="42"/>
    </row>
    <row r="223" spans="8:11">
      <c r="K223" s="42"/>
    </row>
    <row r="224" spans="8:11">
      <c r="K224" s="29"/>
    </row>
  </sheetData>
  <autoFilter ref="B15:K208" xr:uid="{00000000-0009-0000-0000-000000000000}">
    <sortState xmlns:xlrd2="http://schemas.microsoft.com/office/spreadsheetml/2017/richdata2" ref="B16:K207">
      <sortCondition ref="G15:G207"/>
    </sortState>
  </autoFilter>
  <mergeCells count="6">
    <mergeCell ref="D7:F7"/>
    <mergeCell ref="D4:F4"/>
    <mergeCell ref="G4:H4"/>
    <mergeCell ref="D5:F5"/>
    <mergeCell ref="G5:H5"/>
    <mergeCell ref="G6:H6"/>
  </mergeCells>
  <pageMargins left="0.59055118110236227" right="0.23622047244094491" top="0.35433070866141736" bottom="0.31496062992125984" header="0.23622047244094491" footer="0.27559055118110237"/>
  <pageSetup paperSize="9" scale="60" fitToHeight="5" orientation="portrait" r:id="rId1"/>
  <headerFooter alignWithMargins="0">
    <oddFooter>&amp;R&amp;"  av  ,Normal"&amp;P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12"/>
  <sheetViews>
    <sheetView topLeftCell="E1" workbookViewId="0">
      <selection activeCell="G67" sqref="G67"/>
    </sheetView>
  </sheetViews>
  <sheetFormatPr baseColWidth="10" defaultColWidth="11.42578125" defaultRowHeight="12.75"/>
  <cols>
    <col min="1" max="1" width="7.7109375" bestFit="1" customWidth="1"/>
    <col min="2" max="2" width="6.7109375" bestFit="1" customWidth="1"/>
    <col min="3" max="4" width="5" bestFit="1" customWidth="1"/>
    <col min="5" max="5" width="7.42578125" customWidth="1"/>
    <col min="6" max="7" width="8" bestFit="1" customWidth="1"/>
    <col min="8" max="8" width="7.5703125" bestFit="1" customWidth="1"/>
    <col min="9" max="13" width="5.28515625" bestFit="1" customWidth="1"/>
    <col min="14" max="14" width="12.85546875" customWidth="1"/>
    <col min="15" max="15" width="3.85546875" bestFit="1" customWidth="1"/>
    <col min="16" max="17" width="4.140625" bestFit="1" customWidth="1"/>
    <col min="18" max="18" width="3.85546875" bestFit="1" customWidth="1"/>
    <col min="19" max="19" width="4" bestFit="1" customWidth="1"/>
    <col min="20" max="20" width="3.85546875" bestFit="1" customWidth="1"/>
    <col min="21" max="21" width="3.28515625" bestFit="1" customWidth="1"/>
    <col min="22" max="23" width="4.28515625" bestFit="1" customWidth="1"/>
    <col min="24" max="25" width="4" bestFit="1" customWidth="1"/>
    <col min="26" max="26" width="4.28515625" bestFit="1" customWidth="1"/>
    <col min="27" max="27" width="21.5703125" bestFit="1" customWidth="1"/>
    <col min="28" max="28" width="10.7109375" bestFit="1" customWidth="1"/>
  </cols>
  <sheetData>
    <row r="1" spans="1:28">
      <c r="A1" t="s">
        <v>71</v>
      </c>
      <c r="B1" t="s">
        <v>72</v>
      </c>
      <c r="C1" t="s">
        <v>73</v>
      </c>
      <c r="D1" t="s">
        <v>20</v>
      </c>
      <c r="E1" t="s">
        <v>74</v>
      </c>
      <c r="F1" t="s">
        <v>75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  <c r="L1" t="s">
        <v>81</v>
      </c>
      <c r="M1" t="s">
        <v>82</v>
      </c>
      <c r="N1" t="s">
        <v>83</v>
      </c>
      <c r="O1" t="s">
        <v>84</v>
      </c>
      <c r="P1" t="s">
        <v>85</v>
      </c>
      <c r="Q1" t="s">
        <v>86</v>
      </c>
      <c r="R1" t="s">
        <v>87</v>
      </c>
      <c r="S1" t="s">
        <v>88</v>
      </c>
      <c r="T1" t="s">
        <v>89</v>
      </c>
      <c r="U1" t="s">
        <v>90</v>
      </c>
      <c r="V1" t="s">
        <v>91</v>
      </c>
      <c r="W1" t="s">
        <v>92</v>
      </c>
      <c r="X1" t="s">
        <v>93</v>
      </c>
      <c r="Y1" t="s">
        <v>94</v>
      </c>
      <c r="Z1" t="s">
        <v>95</v>
      </c>
      <c r="AA1" t="s">
        <v>96</v>
      </c>
      <c r="AB1" t="s">
        <v>97</v>
      </c>
    </row>
    <row r="3" spans="1:28" ht="14.25" customHeight="1">
      <c r="A3">
        <v>1</v>
      </c>
      <c r="B3">
        <v>0</v>
      </c>
      <c r="C3">
        <f>[1]Skjema!$G$2</f>
        <v>2020</v>
      </c>
      <c r="D3">
        <f>[1]Skjema!C16</f>
        <v>3230</v>
      </c>
      <c r="E3" t="e">
        <f>#REF!</f>
        <v>#REF!</v>
      </c>
      <c r="F3" t="e">
        <f>#REF!</f>
        <v>#REF!</v>
      </c>
      <c r="G3" t="e">
        <f>#REF!</f>
        <v>#REF!</v>
      </c>
      <c r="N3" s="26" t="e">
        <f>#REF!</f>
        <v>#REF!</v>
      </c>
      <c r="AA3" t="e">
        <f>#REF!</f>
        <v>#REF!</v>
      </c>
      <c r="AB3" t="e">
        <f>#REF!</f>
        <v>#REF!</v>
      </c>
    </row>
    <row r="4" spans="1:28" ht="14.25" customHeight="1">
      <c r="A4">
        <v>1</v>
      </c>
      <c r="B4">
        <v>0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N4" s="26" t="e">
        <f>#REF!</f>
        <v>#REF!</v>
      </c>
      <c r="AA4" t="e">
        <f>#REF!</f>
        <v>#REF!</v>
      </c>
      <c r="AB4" t="e">
        <f>#REF!</f>
        <v>#REF!</v>
      </c>
    </row>
    <row r="5" spans="1:28" ht="14.25" customHeight="1">
      <c r="A5">
        <v>1</v>
      </c>
      <c r="B5">
        <v>0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N5" s="26" t="e">
        <f>#REF!</f>
        <v>#REF!</v>
      </c>
      <c r="AA5" t="e">
        <f>#REF!</f>
        <v>#REF!</v>
      </c>
      <c r="AB5" t="e">
        <f>#REF!</f>
        <v>#REF!</v>
      </c>
    </row>
    <row r="6" spans="1:28" ht="14.25" customHeight="1">
      <c r="A6">
        <v>1</v>
      </c>
      <c r="B6">
        <v>0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N6" s="26" t="e">
        <f>#REF!</f>
        <v>#REF!</v>
      </c>
      <c r="AA6" t="e">
        <f>#REF!</f>
        <v>#REF!</v>
      </c>
      <c r="AB6" t="e">
        <f>#REF!</f>
        <v>#REF!</v>
      </c>
    </row>
    <row r="7" spans="1:28" ht="14.25" customHeight="1">
      <c r="A7">
        <v>1</v>
      </c>
      <c r="B7">
        <v>0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N7" s="26" t="e">
        <f>#REF!</f>
        <v>#REF!</v>
      </c>
      <c r="AA7" t="e">
        <f>#REF!</f>
        <v>#REF!</v>
      </c>
      <c r="AB7" t="e">
        <f>#REF!</f>
        <v>#REF!</v>
      </c>
    </row>
    <row r="8" spans="1:28" ht="14.25" customHeight="1">
      <c r="A8">
        <v>1</v>
      </c>
      <c r="B8">
        <v>0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N8" s="26" t="e">
        <f>#REF!</f>
        <v>#REF!</v>
      </c>
      <c r="AA8" t="e">
        <f>#REF!</f>
        <v>#REF!</v>
      </c>
      <c r="AB8" t="e">
        <f>#REF!</f>
        <v>#REF!</v>
      </c>
    </row>
    <row r="9" spans="1:28" ht="14.25" customHeight="1">
      <c r="A9">
        <v>1</v>
      </c>
      <c r="B9">
        <v>0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N9" s="26" t="e">
        <f>#REF!</f>
        <v>#REF!</v>
      </c>
      <c r="AA9" t="e">
        <f>#REF!</f>
        <v>#REF!</v>
      </c>
      <c r="AB9" t="e">
        <f>#REF!</f>
        <v>#REF!</v>
      </c>
    </row>
    <row r="10" spans="1:28" ht="14.25" customHeight="1">
      <c r="A10">
        <v>1</v>
      </c>
      <c r="B10">
        <v>0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N10" s="26" t="e">
        <f>#REF!</f>
        <v>#REF!</v>
      </c>
      <c r="AA10" t="e">
        <f>#REF!</f>
        <v>#REF!</v>
      </c>
      <c r="AB10" t="e">
        <f>#REF!</f>
        <v>#REF!</v>
      </c>
    </row>
    <row r="11" spans="1:28" ht="14.25" customHeight="1">
      <c r="A11">
        <v>1</v>
      </c>
      <c r="B11">
        <v>0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N11" s="26" t="e">
        <f>#REF!</f>
        <v>#REF!</v>
      </c>
      <c r="AA11" t="e">
        <f>#REF!</f>
        <v>#REF!</v>
      </c>
      <c r="AB11" t="e">
        <f>#REF!</f>
        <v>#REF!</v>
      </c>
    </row>
    <row r="12" spans="1:28" ht="14.25" customHeight="1">
      <c r="A12">
        <v>1</v>
      </c>
      <c r="B12">
        <v>0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N12" s="26" t="e">
        <f>#REF!</f>
        <v>#REF!</v>
      </c>
      <c r="AA12" t="e">
        <f>#REF!</f>
        <v>#REF!</v>
      </c>
      <c r="AB12" t="e">
        <f>#REF!</f>
        <v>#REF!</v>
      </c>
    </row>
    <row r="13" spans="1:28" ht="14.25" customHeight="1">
      <c r="A13">
        <v>1</v>
      </c>
      <c r="B13">
        <v>0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N13" s="26" t="e">
        <f>#REF!</f>
        <v>#REF!</v>
      </c>
      <c r="AA13" t="e">
        <f>#REF!</f>
        <v>#REF!</v>
      </c>
      <c r="AB13" t="e">
        <f>#REF!</f>
        <v>#REF!</v>
      </c>
    </row>
    <row r="14" spans="1:28" ht="14.25" customHeight="1">
      <c r="A14">
        <v>1</v>
      </c>
      <c r="B14">
        <v>0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N14" s="26" t="e">
        <f>#REF!</f>
        <v>#REF!</v>
      </c>
      <c r="AA14" t="e">
        <f>#REF!</f>
        <v>#REF!</v>
      </c>
      <c r="AB14" t="e">
        <f>#REF!</f>
        <v>#REF!</v>
      </c>
    </row>
    <row r="15" spans="1:28" ht="14.25" customHeight="1">
      <c r="A15">
        <v>1</v>
      </c>
      <c r="B15">
        <v>0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N15" s="26" t="e">
        <f>#REF!</f>
        <v>#REF!</v>
      </c>
      <c r="AA15" t="e">
        <f>#REF!</f>
        <v>#REF!</v>
      </c>
      <c r="AB15" t="e">
        <f>#REF!</f>
        <v>#REF!</v>
      </c>
    </row>
    <row r="16" spans="1:28" ht="14.25" customHeight="1">
      <c r="A16">
        <v>1</v>
      </c>
      <c r="B16">
        <v>0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N16" s="26" t="e">
        <f>#REF!</f>
        <v>#REF!</v>
      </c>
      <c r="AA16" t="e">
        <f>#REF!</f>
        <v>#REF!</v>
      </c>
      <c r="AB16" t="e">
        <f>#REF!</f>
        <v>#REF!</v>
      </c>
    </row>
    <row r="17" spans="1:28" ht="14.25" customHeight="1">
      <c r="A17">
        <v>1</v>
      </c>
      <c r="B17">
        <v>0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N17" s="26" t="e">
        <f>#REF!</f>
        <v>#REF!</v>
      </c>
      <c r="AA17" t="e">
        <f>#REF!</f>
        <v>#REF!</v>
      </c>
      <c r="AB17" t="e">
        <f>#REF!</f>
        <v>#REF!</v>
      </c>
    </row>
    <row r="18" spans="1:28" ht="14.25" customHeight="1">
      <c r="A18">
        <v>1</v>
      </c>
      <c r="B18">
        <v>0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N18" s="26" t="e">
        <f>#REF!</f>
        <v>#REF!</v>
      </c>
      <c r="AA18" t="e">
        <f>#REF!</f>
        <v>#REF!</v>
      </c>
      <c r="AB18" t="e">
        <f>#REF!</f>
        <v>#REF!</v>
      </c>
    </row>
    <row r="19" spans="1:28" ht="14.25" customHeight="1">
      <c r="A19">
        <v>1</v>
      </c>
      <c r="B19">
        <v>0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N19" s="26" t="e">
        <f>#REF!</f>
        <v>#REF!</v>
      </c>
      <c r="AA19" t="e">
        <f>#REF!</f>
        <v>#REF!</v>
      </c>
      <c r="AB19" t="e">
        <f>#REF!</f>
        <v>#REF!</v>
      </c>
    </row>
    <row r="20" spans="1:28" ht="14.25" customHeight="1">
      <c r="A20">
        <v>1</v>
      </c>
      <c r="B20">
        <v>0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N20" s="26" t="e">
        <f>#REF!</f>
        <v>#REF!</v>
      </c>
      <c r="AA20" t="e">
        <f>#REF!</f>
        <v>#REF!</v>
      </c>
      <c r="AB20" t="e">
        <f>#REF!</f>
        <v>#REF!</v>
      </c>
    </row>
    <row r="21" spans="1:28" ht="14.25" customHeight="1">
      <c r="A21">
        <v>1</v>
      </c>
      <c r="B21">
        <v>0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N21" s="26" t="e">
        <f>#REF!</f>
        <v>#REF!</v>
      </c>
      <c r="AA21" t="e">
        <f>#REF!</f>
        <v>#REF!</v>
      </c>
      <c r="AB21" t="e">
        <f>#REF!</f>
        <v>#REF!</v>
      </c>
    </row>
    <row r="22" spans="1:28" ht="14.25" customHeight="1">
      <c r="A22">
        <v>1</v>
      </c>
      <c r="B22">
        <v>0</v>
      </c>
      <c r="C22" t="e">
        <f>#REF!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N22" s="26" t="e">
        <f>#REF!</f>
        <v>#REF!</v>
      </c>
      <c r="AA22" t="e">
        <f>#REF!</f>
        <v>#REF!</v>
      </c>
      <c r="AB22" t="e">
        <f>#REF!</f>
        <v>#REF!</v>
      </c>
    </row>
    <row r="23" spans="1:28" ht="14.25" customHeight="1">
      <c r="A23">
        <v>1</v>
      </c>
      <c r="B23">
        <v>0</v>
      </c>
      <c r="C23" t="e">
        <f>#REF!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N23" s="26" t="e">
        <f>#REF!</f>
        <v>#REF!</v>
      </c>
      <c r="AA23" t="e">
        <f>#REF!</f>
        <v>#REF!</v>
      </c>
      <c r="AB23" t="e">
        <f>#REF!</f>
        <v>#REF!</v>
      </c>
    </row>
    <row r="24" spans="1:28" ht="14.25" customHeight="1">
      <c r="A24">
        <v>1</v>
      </c>
      <c r="B24">
        <v>0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N24" s="26" t="e">
        <f>#REF!</f>
        <v>#REF!</v>
      </c>
      <c r="AA24" t="e">
        <f>#REF!</f>
        <v>#REF!</v>
      </c>
      <c r="AB24" t="e">
        <f>#REF!</f>
        <v>#REF!</v>
      </c>
    </row>
    <row r="25" spans="1:28" ht="14.25" customHeight="1">
      <c r="A25">
        <v>1</v>
      </c>
      <c r="B25">
        <v>0</v>
      </c>
      <c r="C25" t="e">
        <f>#REF!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N25" s="26" t="e">
        <f>#REF!</f>
        <v>#REF!</v>
      </c>
      <c r="AA25" t="e">
        <f>#REF!</f>
        <v>#REF!</v>
      </c>
      <c r="AB25" t="e">
        <f>#REF!</f>
        <v>#REF!</v>
      </c>
    </row>
    <row r="26" spans="1:28" ht="14.25" customHeight="1">
      <c r="A26">
        <v>1</v>
      </c>
      <c r="B26">
        <v>0</v>
      </c>
      <c r="C26" t="e">
        <f>#REF!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N26" s="26" t="e">
        <f>#REF!</f>
        <v>#REF!</v>
      </c>
      <c r="AA26" t="e">
        <f>#REF!</f>
        <v>#REF!</v>
      </c>
      <c r="AB26" t="e">
        <f>#REF!</f>
        <v>#REF!</v>
      </c>
    </row>
    <row r="27" spans="1:28" ht="14.25" customHeight="1">
      <c r="A27">
        <v>1</v>
      </c>
      <c r="B27">
        <v>0</v>
      </c>
      <c r="C27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N27" s="26" t="e">
        <f>#REF!</f>
        <v>#REF!</v>
      </c>
      <c r="AA27" t="e">
        <f>#REF!</f>
        <v>#REF!</v>
      </c>
      <c r="AB27" t="e">
        <f>#REF!</f>
        <v>#REF!</v>
      </c>
    </row>
    <row r="28" spans="1:28" ht="14.25" customHeight="1">
      <c r="A28">
        <v>1</v>
      </c>
      <c r="B28">
        <v>0</v>
      </c>
      <c r="C28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N28" s="26" t="e">
        <f>#REF!</f>
        <v>#REF!</v>
      </c>
      <c r="AA28" t="e">
        <f>#REF!</f>
        <v>#REF!</v>
      </c>
      <c r="AB28" t="e">
        <f>#REF!</f>
        <v>#REF!</v>
      </c>
    </row>
    <row r="29" spans="1:28" ht="14.25" customHeight="1">
      <c r="A29">
        <v>1</v>
      </c>
      <c r="B29">
        <v>0</v>
      </c>
      <c r="C29" t="e">
        <f>#REF!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N29" s="26" t="e">
        <f>#REF!</f>
        <v>#REF!</v>
      </c>
      <c r="AA29" t="e">
        <f>#REF!</f>
        <v>#REF!</v>
      </c>
      <c r="AB29" t="e">
        <f>#REF!</f>
        <v>#REF!</v>
      </c>
    </row>
    <row r="30" spans="1:28" ht="14.25" customHeight="1">
      <c r="A30">
        <v>1</v>
      </c>
      <c r="B30">
        <v>0</v>
      </c>
      <c r="C30" t="e">
        <f>#REF!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N30" s="26" t="e">
        <f>#REF!</f>
        <v>#REF!</v>
      </c>
      <c r="AA30" t="e">
        <f>#REF!</f>
        <v>#REF!</v>
      </c>
      <c r="AB30" t="e">
        <f>#REF!</f>
        <v>#REF!</v>
      </c>
    </row>
    <row r="31" spans="1:28" ht="14.25" customHeight="1">
      <c r="A31">
        <v>1</v>
      </c>
      <c r="B31">
        <v>0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N31" s="26" t="e">
        <f>#REF!</f>
        <v>#REF!</v>
      </c>
      <c r="AA31" t="e">
        <f>#REF!</f>
        <v>#REF!</v>
      </c>
      <c r="AB31" t="e">
        <f>#REF!</f>
        <v>#REF!</v>
      </c>
    </row>
    <row r="32" spans="1:28" ht="14.25" customHeight="1">
      <c r="A32">
        <v>1</v>
      </c>
      <c r="B32">
        <v>0</v>
      </c>
      <c r="C32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  <c r="N32" s="26" t="e">
        <f>#REF!</f>
        <v>#REF!</v>
      </c>
      <c r="AA32" t="e">
        <f>#REF!</f>
        <v>#REF!</v>
      </c>
      <c r="AB32" t="e">
        <f>#REF!</f>
        <v>#REF!</v>
      </c>
    </row>
    <row r="33" spans="1:28" ht="14.25" customHeight="1">
      <c r="A33">
        <v>1</v>
      </c>
      <c r="B33">
        <v>0</v>
      </c>
      <c r="C33" t="e">
        <f>#REF!</f>
        <v>#REF!</v>
      </c>
      <c r="D33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  <c r="N33" s="26" t="e">
        <f>#REF!</f>
        <v>#REF!</v>
      </c>
      <c r="AA33" t="e">
        <f>#REF!</f>
        <v>#REF!</v>
      </c>
      <c r="AB33" t="e">
        <f>#REF!</f>
        <v>#REF!</v>
      </c>
    </row>
    <row r="34" spans="1:28" ht="14.25" customHeight="1">
      <c r="A34">
        <v>1</v>
      </c>
      <c r="B34">
        <v>0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N34" s="26" t="e">
        <f>#REF!</f>
        <v>#REF!</v>
      </c>
      <c r="AA34" t="e">
        <f>#REF!</f>
        <v>#REF!</v>
      </c>
      <c r="AB34" t="e">
        <f>#REF!</f>
        <v>#REF!</v>
      </c>
    </row>
    <row r="35" spans="1:28" ht="14.25" customHeight="1">
      <c r="A35">
        <v>1</v>
      </c>
      <c r="B35">
        <v>0</v>
      </c>
      <c r="C35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  <c r="N35" s="26" t="e">
        <f>#REF!</f>
        <v>#REF!</v>
      </c>
      <c r="AA35" t="e">
        <f>#REF!</f>
        <v>#REF!</v>
      </c>
      <c r="AB35" t="e">
        <f>#REF!</f>
        <v>#REF!</v>
      </c>
    </row>
    <row r="36" spans="1:28" ht="14.25" customHeight="1">
      <c r="A36">
        <v>1</v>
      </c>
      <c r="B36">
        <v>0</v>
      </c>
      <c r="C3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G36" t="e">
        <f>#REF!</f>
        <v>#REF!</v>
      </c>
      <c r="N36" s="26" t="e">
        <f>#REF!</f>
        <v>#REF!</v>
      </c>
      <c r="AA36" t="e">
        <f>#REF!</f>
        <v>#REF!</v>
      </c>
      <c r="AB36" t="e">
        <f>#REF!</f>
        <v>#REF!</v>
      </c>
    </row>
    <row r="37" spans="1:28" ht="14.25" customHeight="1">
      <c r="A37">
        <v>1</v>
      </c>
      <c r="B37">
        <v>0</v>
      </c>
      <c r="C37" t="e">
        <f>#REF!</f>
        <v>#REF!</v>
      </c>
      <c r="D37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  <c r="N37" s="26" t="e">
        <f>#REF!</f>
        <v>#REF!</v>
      </c>
      <c r="AA37" t="e">
        <f>#REF!</f>
        <v>#REF!</v>
      </c>
      <c r="AB37" t="e">
        <f>#REF!</f>
        <v>#REF!</v>
      </c>
    </row>
    <row r="38" spans="1:28" ht="14.25" customHeight="1">
      <c r="A38">
        <v>1</v>
      </c>
      <c r="B38">
        <v>0</v>
      </c>
      <c r="C38" t="e">
        <f>#REF!</f>
        <v>#REF!</v>
      </c>
      <c r="D38" t="e">
        <f>#REF!</f>
        <v>#REF!</v>
      </c>
      <c r="E38" t="e">
        <f>#REF!</f>
        <v>#REF!</v>
      </c>
      <c r="F38" t="e">
        <f>#REF!</f>
        <v>#REF!</v>
      </c>
      <c r="G38" t="e">
        <f>#REF!</f>
        <v>#REF!</v>
      </c>
      <c r="N38" s="26" t="e">
        <f>#REF!</f>
        <v>#REF!</v>
      </c>
      <c r="AA38" t="e">
        <f>#REF!</f>
        <v>#REF!</v>
      </c>
      <c r="AB38" t="e">
        <f>#REF!</f>
        <v>#REF!</v>
      </c>
    </row>
    <row r="39" spans="1:28" ht="14.25" customHeight="1">
      <c r="A39">
        <v>1</v>
      </c>
      <c r="B39">
        <v>0</v>
      </c>
      <c r="C39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  <c r="G39" t="e">
        <f>#REF!</f>
        <v>#REF!</v>
      </c>
      <c r="N39" s="26" t="e">
        <f>#REF!</f>
        <v>#REF!</v>
      </c>
      <c r="AA39" t="e">
        <f>#REF!</f>
        <v>#REF!</v>
      </c>
      <c r="AB39" t="e">
        <f>#REF!</f>
        <v>#REF!</v>
      </c>
    </row>
    <row r="40" spans="1:28" ht="14.25" customHeight="1">
      <c r="A40">
        <v>1</v>
      </c>
      <c r="B40">
        <v>0</v>
      </c>
      <c r="C40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G40" t="e">
        <f>#REF!</f>
        <v>#REF!</v>
      </c>
      <c r="N40" s="26" t="e">
        <f>#REF!</f>
        <v>#REF!</v>
      </c>
      <c r="AA40" t="e">
        <f>#REF!</f>
        <v>#REF!</v>
      </c>
      <c r="AB40" t="e">
        <f>#REF!</f>
        <v>#REF!</v>
      </c>
    </row>
    <row r="41" spans="1:28" ht="14.25" customHeight="1">
      <c r="A41">
        <v>1</v>
      </c>
      <c r="B41">
        <v>0</v>
      </c>
      <c r="C41" t="e">
        <f>#REF!</f>
        <v>#REF!</v>
      </c>
      <c r="D41" t="e">
        <f>#REF!</f>
        <v>#REF!</v>
      </c>
      <c r="E41" t="e">
        <f>#REF!</f>
        <v>#REF!</v>
      </c>
      <c r="F41" t="e">
        <f>#REF!</f>
        <v>#REF!</v>
      </c>
      <c r="G41" t="e">
        <f>#REF!</f>
        <v>#REF!</v>
      </c>
      <c r="N41" s="26" t="e">
        <f>#REF!</f>
        <v>#REF!</v>
      </c>
      <c r="AA41" t="e">
        <f>#REF!</f>
        <v>#REF!</v>
      </c>
      <c r="AB41" t="e">
        <f>#REF!</f>
        <v>#REF!</v>
      </c>
    </row>
    <row r="42" spans="1:28" ht="14.25" customHeight="1">
      <c r="A42">
        <v>1</v>
      </c>
      <c r="B42">
        <v>0</v>
      </c>
      <c r="C42" t="e">
        <f>#REF!</f>
        <v>#REF!</v>
      </c>
      <c r="D42" t="e">
        <f>#REF!</f>
        <v>#REF!</v>
      </c>
      <c r="E42" t="e">
        <f>#REF!</f>
        <v>#REF!</v>
      </c>
      <c r="F42" t="e">
        <f>#REF!</f>
        <v>#REF!</v>
      </c>
      <c r="G42" t="e">
        <f>#REF!</f>
        <v>#REF!</v>
      </c>
      <c r="N42" s="26" t="e">
        <f>#REF!</f>
        <v>#REF!</v>
      </c>
      <c r="AA42" t="e">
        <f>#REF!</f>
        <v>#REF!</v>
      </c>
      <c r="AB42" t="e">
        <f>#REF!</f>
        <v>#REF!</v>
      </c>
    </row>
    <row r="43" spans="1:28" ht="14.25" customHeight="1">
      <c r="A43">
        <v>1</v>
      </c>
      <c r="B43">
        <v>0</v>
      </c>
      <c r="C43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  <c r="G43" t="e">
        <f>#REF!</f>
        <v>#REF!</v>
      </c>
      <c r="N43" s="26" t="e">
        <f>#REF!</f>
        <v>#REF!</v>
      </c>
      <c r="AA43" t="e">
        <f>#REF!</f>
        <v>#REF!</v>
      </c>
      <c r="AB43" t="e">
        <f>#REF!</f>
        <v>#REF!</v>
      </c>
    </row>
    <row r="44" spans="1:28" ht="14.25" customHeight="1">
      <c r="A44">
        <v>1</v>
      </c>
      <c r="B44">
        <v>0</v>
      </c>
      <c r="C44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G44" t="e">
        <f>#REF!</f>
        <v>#REF!</v>
      </c>
      <c r="N44" s="26" t="e">
        <f>#REF!</f>
        <v>#REF!</v>
      </c>
      <c r="AA44" t="e">
        <f>#REF!</f>
        <v>#REF!</v>
      </c>
      <c r="AB44" t="e">
        <f>#REF!</f>
        <v>#REF!</v>
      </c>
    </row>
    <row r="45" spans="1:28" ht="14.25" customHeight="1">
      <c r="A45">
        <v>1</v>
      </c>
      <c r="B45">
        <v>0</v>
      </c>
      <c r="C45" t="e">
        <f>#REF!</f>
        <v>#REF!</v>
      </c>
      <c r="D45" t="e">
        <f>#REF!</f>
        <v>#REF!</v>
      </c>
      <c r="E45" t="e">
        <f>#REF!</f>
        <v>#REF!</v>
      </c>
      <c r="F45" t="e">
        <f>#REF!</f>
        <v>#REF!</v>
      </c>
      <c r="G45" t="e">
        <f>#REF!</f>
        <v>#REF!</v>
      </c>
      <c r="N45" s="26" t="e">
        <f>#REF!</f>
        <v>#REF!</v>
      </c>
      <c r="AA45" t="e">
        <f>#REF!</f>
        <v>#REF!</v>
      </c>
      <c r="AB45" t="e">
        <f>#REF!</f>
        <v>#REF!</v>
      </c>
    </row>
    <row r="46" spans="1:28" ht="14.25" customHeight="1">
      <c r="A46">
        <v>1</v>
      </c>
      <c r="B46">
        <v>0</v>
      </c>
      <c r="C46" t="e">
        <f>#REF!</f>
        <v>#REF!</v>
      </c>
      <c r="D46" t="e">
        <f>#REF!</f>
        <v>#REF!</v>
      </c>
      <c r="E46" t="e">
        <f>#REF!</f>
        <v>#REF!</v>
      </c>
      <c r="F46" t="e">
        <f>#REF!</f>
        <v>#REF!</v>
      </c>
      <c r="G46" t="e">
        <f>#REF!</f>
        <v>#REF!</v>
      </c>
      <c r="N46" s="26" t="e">
        <f>#REF!</f>
        <v>#REF!</v>
      </c>
      <c r="AA46" t="e">
        <f>#REF!</f>
        <v>#REF!</v>
      </c>
      <c r="AB46" t="e">
        <f>#REF!</f>
        <v>#REF!</v>
      </c>
    </row>
    <row r="47" spans="1:28" ht="14.25" customHeight="1">
      <c r="A47">
        <v>1</v>
      </c>
      <c r="B47">
        <v>0</v>
      </c>
      <c r="C47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  <c r="G47" t="e">
        <f>#REF!</f>
        <v>#REF!</v>
      </c>
      <c r="N47" s="26" t="e">
        <f>#REF!</f>
        <v>#REF!</v>
      </c>
      <c r="AA47" t="e">
        <f>#REF!</f>
        <v>#REF!</v>
      </c>
      <c r="AB47" t="e">
        <f>#REF!</f>
        <v>#REF!</v>
      </c>
    </row>
    <row r="48" spans="1:28" ht="14.25" customHeight="1">
      <c r="A48">
        <v>1</v>
      </c>
      <c r="B48">
        <v>0</v>
      </c>
      <c r="C48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G48" t="e">
        <f>#REF!</f>
        <v>#REF!</v>
      </c>
      <c r="N48" s="26" t="e">
        <f>#REF!</f>
        <v>#REF!</v>
      </c>
      <c r="AA48" t="e">
        <f>#REF!</f>
        <v>#REF!</v>
      </c>
      <c r="AB48" t="e">
        <f>#REF!</f>
        <v>#REF!</v>
      </c>
    </row>
    <row r="49" spans="1:28" ht="14.25" customHeight="1">
      <c r="A49">
        <v>1</v>
      </c>
      <c r="B49">
        <v>0</v>
      </c>
      <c r="C49" t="e">
        <f>#REF!</f>
        <v>#REF!</v>
      </c>
      <c r="D49" t="e">
        <f>#REF!</f>
        <v>#REF!</v>
      </c>
      <c r="E49" t="e">
        <f>#REF!</f>
        <v>#REF!</v>
      </c>
      <c r="F49" t="e">
        <f>#REF!</f>
        <v>#REF!</v>
      </c>
      <c r="G49" t="e">
        <f>#REF!</f>
        <v>#REF!</v>
      </c>
      <c r="N49" s="26" t="e">
        <f>#REF!</f>
        <v>#REF!</v>
      </c>
      <c r="AA49" t="e">
        <f>#REF!</f>
        <v>#REF!</v>
      </c>
      <c r="AB49" t="e">
        <f>#REF!</f>
        <v>#REF!</v>
      </c>
    </row>
    <row r="50" spans="1:28" ht="14.25" customHeight="1">
      <c r="A50">
        <v>1</v>
      </c>
      <c r="B50">
        <v>0</v>
      </c>
      <c r="C50" t="e">
        <f>#REF!</f>
        <v>#REF!</v>
      </c>
      <c r="D50" t="e">
        <f>#REF!</f>
        <v>#REF!</v>
      </c>
      <c r="E50" t="e">
        <f>#REF!</f>
        <v>#REF!</v>
      </c>
      <c r="F50" t="e">
        <f>#REF!</f>
        <v>#REF!</v>
      </c>
      <c r="G50" t="e">
        <f>#REF!</f>
        <v>#REF!</v>
      </c>
      <c r="N50" s="26" t="e">
        <f>#REF!</f>
        <v>#REF!</v>
      </c>
      <c r="AA50" t="e">
        <f>#REF!</f>
        <v>#REF!</v>
      </c>
      <c r="AB50" t="e">
        <f>#REF!</f>
        <v>#REF!</v>
      </c>
    </row>
    <row r="51" spans="1:28">
      <c r="A51">
        <v>1</v>
      </c>
      <c r="B51">
        <v>0</v>
      </c>
      <c r="C51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  <c r="G51" t="e">
        <f>#REF!</f>
        <v>#REF!</v>
      </c>
      <c r="N51" s="26" t="e">
        <f>#REF!</f>
        <v>#REF!</v>
      </c>
      <c r="AA51" t="e">
        <f>#REF!</f>
        <v>#REF!</v>
      </c>
      <c r="AB51" t="e">
        <f>#REF!</f>
        <v>#REF!</v>
      </c>
    </row>
    <row r="52" spans="1:28">
      <c r="A52">
        <v>1</v>
      </c>
      <c r="B52">
        <v>0</v>
      </c>
      <c r="C52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G52" t="e">
        <f>#REF!</f>
        <v>#REF!</v>
      </c>
      <c r="N52" s="26" t="e">
        <f>#REF!</f>
        <v>#REF!</v>
      </c>
      <c r="AA52" t="e">
        <f>#REF!</f>
        <v>#REF!</v>
      </c>
      <c r="AB52" t="e">
        <f>#REF!</f>
        <v>#REF!</v>
      </c>
    </row>
    <row r="53" spans="1:28">
      <c r="A53">
        <v>1</v>
      </c>
      <c r="B53">
        <v>0</v>
      </c>
      <c r="C53" t="e">
        <f>#REF!</f>
        <v>#REF!</v>
      </c>
      <c r="D53" t="e">
        <f>#REF!</f>
        <v>#REF!</v>
      </c>
      <c r="E53" t="e">
        <f>#REF!</f>
        <v>#REF!</v>
      </c>
      <c r="F53" t="e">
        <f>#REF!</f>
        <v>#REF!</v>
      </c>
      <c r="G53" t="e">
        <f>#REF!</f>
        <v>#REF!</v>
      </c>
      <c r="N53" s="26" t="e">
        <f>#REF!</f>
        <v>#REF!</v>
      </c>
      <c r="AA53" t="e">
        <f>#REF!</f>
        <v>#REF!</v>
      </c>
      <c r="AB53" t="e">
        <f>#REF!</f>
        <v>#REF!</v>
      </c>
    </row>
    <row r="54" spans="1:28">
      <c r="A54">
        <v>1</v>
      </c>
      <c r="B54">
        <v>0</v>
      </c>
      <c r="C54" t="e">
        <f>#REF!</f>
        <v>#REF!</v>
      </c>
      <c r="D54" t="e">
        <f>#REF!</f>
        <v>#REF!</v>
      </c>
      <c r="E54" t="e">
        <f>#REF!</f>
        <v>#REF!</v>
      </c>
      <c r="F54" t="e">
        <f>#REF!</f>
        <v>#REF!</v>
      </c>
      <c r="G54" t="e">
        <f>#REF!</f>
        <v>#REF!</v>
      </c>
      <c r="N54" s="26" t="e">
        <f>#REF!</f>
        <v>#REF!</v>
      </c>
      <c r="AA54" t="e">
        <f>#REF!</f>
        <v>#REF!</v>
      </c>
      <c r="AB54" t="e">
        <f>#REF!</f>
        <v>#REF!</v>
      </c>
    </row>
    <row r="55" spans="1:28">
      <c r="A55">
        <v>1</v>
      </c>
      <c r="B55">
        <v>0</v>
      </c>
      <c r="C55" t="e">
        <f>#REF!</f>
        <v>#REF!</v>
      </c>
      <c r="D55" t="e">
        <f>#REF!</f>
        <v>#REF!</v>
      </c>
      <c r="E55" t="e">
        <f>#REF!</f>
        <v>#REF!</v>
      </c>
      <c r="F55" t="e">
        <f>#REF!</f>
        <v>#REF!</v>
      </c>
      <c r="G55" t="e">
        <f>#REF!</f>
        <v>#REF!</v>
      </c>
      <c r="N55" s="26" t="e">
        <f>#REF!</f>
        <v>#REF!</v>
      </c>
      <c r="AA55" t="e">
        <f>#REF!</f>
        <v>#REF!</v>
      </c>
      <c r="AB55" t="e">
        <f>#REF!</f>
        <v>#REF!</v>
      </c>
    </row>
    <row r="56" spans="1:28">
      <c r="E56" t="e">
        <f>#REF!</f>
        <v>#REF!</v>
      </c>
      <c r="F56" t="e">
        <f>#REF!</f>
        <v>#REF!</v>
      </c>
      <c r="G56" t="e">
        <f>#REF!</f>
        <v>#REF!</v>
      </c>
      <c r="N56" s="26" t="e">
        <f>#REF!</f>
        <v>#REF!</v>
      </c>
      <c r="AA56" t="e">
        <f>#REF!</f>
        <v>#REF!</v>
      </c>
      <c r="AB56" t="e">
        <f>#REF!</f>
        <v>#REF!</v>
      </c>
    </row>
    <row r="57" spans="1:28">
      <c r="E57" t="e">
        <f>#REF!</f>
        <v>#REF!</v>
      </c>
      <c r="F57" t="e">
        <f>#REF!</f>
        <v>#REF!</v>
      </c>
      <c r="G57" t="e">
        <f>#REF!</f>
        <v>#REF!</v>
      </c>
      <c r="N57" s="26" t="e">
        <f>#REF!</f>
        <v>#REF!</v>
      </c>
      <c r="AA57" t="e">
        <f>#REF!</f>
        <v>#REF!</v>
      </c>
      <c r="AB57" t="e">
        <f>#REF!</f>
        <v>#REF!</v>
      </c>
    </row>
    <row r="58" spans="1:28">
      <c r="E58" t="e">
        <f>#REF!</f>
        <v>#REF!</v>
      </c>
      <c r="F58" t="e">
        <f>#REF!</f>
        <v>#REF!</v>
      </c>
      <c r="G58" t="e">
        <f>#REF!</f>
        <v>#REF!</v>
      </c>
      <c r="N58" s="26" t="e">
        <f>#REF!</f>
        <v>#REF!</v>
      </c>
      <c r="AA58" t="e">
        <f>#REF!</f>
        <v>#REF!</v>
      </c>
      <c r="AB58" t="e">
        <f>#REF!</f>
        <v>#REF!</v>
      </c>
    </row>
    <row r="59" spans="1:28">
      <c r="E59" t="e">
        <f>#REF!</f>
        <v>#REF!</v>
      </c>
      <c r="F59" t="e">
        <f>#REF!</f>
        <v>#REF!</v>
      </c>
      <c r="G59" t="e">
        <f>#REF!</f>
        <v>#REF!</v>
      </c>
      <c r="N59" s="26" t="e">
        <f>#REF!</f>
        <v>#REF!</v>
      </c>
      <c r="AA59" t="e">
        <f>#REF!</f>
        <v>#REF!</v>
      </c>
      <c r="AB59" t="e">
        <f>#REF!</f>
        <v>#REF!</v>
      </c>
    </row>
    <row r="60" spans="1:28">
      <c r="E60" t="e">
        <f>#REF!</f>
        <v>#REF!</v>
      </c>
      <c r="F60" t="e">
        <f>#REF!</f>
        <v>#REF!</v>
      </c>
      <c r="G60" t="e">
        <f>#REF!</f>
        <v>#REF!</v>
      </c>
      <c r="N60" s="26" t="e">
        <f>#REF!</f>
        <v>#REF!</v>
      </c>
      <c r="AA60" t="e">
        <f>#REF!</f>
        <v>#REF!</v>
      </c>
      <c r="AB60" t="e">
        <f>#REF!</f>
        <v>#REF!</v>
      </c>
    </row>
    <row r="61" spans="1:28">
      <c r="E61" t="e">
        <f>#REF!</f>
        <v>#REF!</v>
      </c>
      <c r="F61" t="e">
        <f>#REF!</f>
        <v>#REF!</v>
      </c>
      <c r="G61" t="e">
        <f>#REF!</f>
        <v>#REF!</v>
      </c>
      <c r="N61" s="26" t="e">
        <f>#REF!</f>
        <v>#REF!</v>
      </c>
      <c r="AA61" t="e">
        <f>#REF!</f>
        <v>#REF!</v>
      </c>
      <c r="AB61" t="e">
        <f>#REF!</f>
        <v>#REF!</v>
      </c>
    </row>
    <row r="62" spans="1:28">
      <c r="E62" t="e">
        <f>#REF!</f>
        <v>#REF!</v>
      </c>
      <c r="F62" t="e">
        <f>#REF!</f>
        <v>#REF!</v>
      </c>
      <c r="G62" t="e">
        <f>#REF!</f>
        <v>#REF!</v>
      </c>
      <c r="N62" s="26" t="e">
        <f>#REF!</f>
        <v>#REF!</v>
      </c>
      <c r="AA62" t="e">
        <f>#REF!</f>
        <v>#REF!</v>
      </c>
      <c r="AB62" t="e">
        <f>#REF!</f>
        <v>#REF!</v>
      </c>
    </row>
    <row r="63" spans="1:28">
      <c r="E63" t="e">
        <f>#REF!</f>
        <v>#REF!</v>
      </c>
      <c r="F63" t="e">
        <f>#REF!</f>
        <v>#REF!</v>
      </c>
      <c r="G63" t="e">
        <f>#REF!</f>
        <v>#REF!</v>
      </c>
      <c r="N63" s="26" t="e">
        <f>#REF!</f>
        <v>#REF!</v>
      </c>
      <c r="AA63" t="e">
        <f>#REF!</f>
        <v>#REF!</v>
      </c>
      <c r="AB63" t="e">
        <f>#REF!</f>
        <v>#REF!</v>
      </c>
    </row>
    <row r="64" spans="1:28">
      <c r="E64" t="e">
        <f>#REF!</f>
        <v>#REF!</v>
      </c>
      <c r="F64" t="e">
        <f>#REF!</f>
        <v>#REF!</v>
      </c>
      <c r="G64" t="e">
        <f>#REF!</f>
        <v>#REF!</v>
      </c>
      <c r="N64" s="26" t="e">
        <f>#REF!</f>
        <v>#REF!</v>
      </c>
      <c r="AA64" t="e">
        <f>#REF!</f>
        <v>#REF!</v>
      </c>
      <c r="AB64" t="e">
        <f>#REF!</f>
        <v>#REF!</v>
      </c>
    </row>
    <row r="65" spans="5:28">
      <c r="E65" t="e">
        <f>#REF!</f>
        <v>#REF!</v>
      </c>
      <c r="F65" t="e">
        <f>#REF!</f>
        <v>#REF!</v>
      </c>
      <c r="G65" t="e">
        <f>#REF!</f>
        <v>#REF!</v>
      </c>
      <c r="N65" s="26" t="e">
        <f>#REF!</f>
        <v>#REF!</v>
      </c>
      <c r="AA65" t="e">
        <f>#REF!</f>
        <v>#REF!</v>
      </c>
      <c r="AB65" t="e">
        <f>#REF!</f>
        <v>#REF!</v>
      </c>
    </row>
    <row r="66" spans="5:28">
      <c r="E66" t="e">
        <f>#REF!</f>
        <v>#REF!</v>
      </c>
      <c r="F66" t="e">
        <f>#REF!</f>
        <v>#REF!</v>
      </c>
      <c r="G66" t="e">
        <f>#REF!</f>
        <v>#REF!</v>
      </c>
      <c r="N66" s="26" t="e">
        <f>#REF!</f>
        <v>#REF!</v>
      </c>
      <c r="AA66" t="e">
        <f>#REF!</f>
        <v>#REF!</v>
      </c>
      <c r="AB66" t="e">
        <f>#REF!</f>
        <v>#REF!</v>
      </c>
    </row>
    <row r="67" spans="5:28">
      <c r="E67" t="e">
        <f>#REF!</f>
        <v>#REF!</v>
      </c>
      <c r="F67" t="e">
        <f>#REF!</f>
        <v>#REF!</v>
      </c>
      <c r="G67" t="e">
        <f>#REF!</f>
        <v>#REF!</v>
      </c>
      <c r="N67" s="26" t="e">
        <f>#REF!</f>
        <v>#REF!</v>
      </c>
      <c r="AA67" t="e">
        <f>#REF!</f>
        <v>#REF!</v>
      </c>
      <c r="AB67" t="e">
        <f>#REF!</f>
        <v>#REF!</v>
      </c>
    </row>
    <row r="68" spans="5:28">
      <c r="E68" t="e">
        <f>#REF!</f>
        <v>#REF!</v>
      </c>
      <c r="F68" t="e">
        <f>#REF!</f>
        <v>#REF!</v>
      </c>
      <c r="G68" t="e">
        <f>#REF!</f>
        <v>#REF!</v>
      </c>
      <c r="N68" s="26" t="e">
        <f>#REF!</f>
        <v>#REF!</v>
      </c>
      <c r="AA68" t="e">
        <f>#REF!</f>
        <v>#REF!</v>
      </c>
      <c r="AB68" t="e">
        <f>#REF!</f>
        <v>#REF!</v>
      </c>
    </row>
    <row r="69" spans="5:28">
      <c r="E69" t="e">
        <f>#REF!</f>
        <v>#REF!</v>
      </c>
      <c r="F69" t="e">
        <f>#REF!</f>
        <v>#REF!</v>
      </c>
      <c r="G69" t="e">
        <f>#REF!</f>
        <v>#REF!</v>
      </c>
      <c r="N69" s="26" t="e">
        <f>#REF!</f>
        <v>#REF!</v>
      </c>
      <c r="AA69" t="e">
        <f>#REF!</f>
        <v>#REF!</v>
      </c>
      <c r="AB69" t="e">
        <f>#REF!</f>
        <v>#REF!</v>
      </c>
    </row>
    <row r="70" spans="5:28">
      <c r="E70" t="e">
        <f>#REF!</f>
        <v>#REF!</v>
      </c>
      <c r="F70" t="e">
        <f>#REF!</f>
        <v>#REF!</v>
      </c>
      <c r="G70" t="e">
        <f>#REF!</f>
        <v>#REF!</v>
      </c>
      <c r="N70" s="26" t="e">
        <f>#REF!</f>
        <v>#REF!</v>
      </c>
      <c r="AA70" t="e">
        <f>#REF!</f>
        <v>#REF!</v>
      </c>
      <c r="AB70" t="e">
        <f>#REF!</f>
        <v>#REF!</v>
      </c>
    </row>
    <row r="71" spans="5:28">
      <c r="E71" t="e">
        <f>#REF!</f>
        <v>#REF!</v>
      </c>
      <c r="F71" t="e">
        <f>#REF!</f>
        <v>#REF!</v>
      </c>
      <c r="G71" t="e">
        <f>#REF!</f>
        <v>#REF!</v>
      </c>
      <c r="N71" s="26" t="e">
        <f>#REF!</f>
        <v>#REF!</v>
      </c>
      <c r="AA71" t="e">
        <f>#REF!</f>
        <v>#REF!</v>
      </c>
      <c r="AB71" t="e">
        <f>#REF!</f>
        <v>#REF!</v>
      </c>
    </row>
    <row r="72" spans="5:28">
      <c r="E72" t="e">
        <f>#REF!</f>
        <v>#REF!</v>
      </c>
      <c r="F72" t="e">
        <f>#REF!</f>
        <v>#REF!</v>
      </c>
      <c r="G72" t="e">
        <f>#REF!</f>
        <v>#REF!</v>
      </c>
      <c r="N72" s="26" t="e">
        <f>#REF!</f>
        <v>#REF!</v>
      </c>
      <c r="AA72" t="e">
        <f>#REF!</f>
        <v>#REF!</v>
      </c>
      <c r="AB72" t="e">
        <f>#REF!</f>
        <v>#REF!</v>
      </c>
    </row>
    <row r="73" spans="5:28">
      <c r="E73" t="e">
        <f>#REF!</f>
        <v>#REF!</v>
      </c>
      <c r="F73" t="e">
        <f>#REF!</f>
        <v>#REF!</v>
      </c>
      <c r="G73" t="e">
        <f>#REF!</f>
        <v>#REF!</v>
      </c>
      <c r="N73" s="26" t="e">
        <f>#REF!</f>
        <v>#REF!</v>
      </c>
      <c r="AA73" t="e">
        <f>#REF!</f>
        <v>#REF!</v>
      </c>
      <c r="AB73" t="e">
        <f>#REF!</f>
        <v>#REF!</v>
      </c>
    </row>
    <row r="74" spans="5:28">
      <c r="E74" t="e">
        <f>#REF!</f>
        <v>#REF!</v>
      </c>
      <c r="F74" t="e">
        <f>#REF!</f>
        <v>#REF!</v>
      </c>
      <c r="G74" t="e">
        <f>#REF!</f>
        <v>#REF!</v>
      </c>
      <c r="N74" s="26" t="e">
        <f>#REF!</f>
        <v>#REF!</v>
      </c>
      <c r="AA74" t="e">
        <f>#REF!</f>
        <v>#REF!</v>
      </c>
      <c r="AB74" t="e">
        <f>#REF!</f>
        <v>#REF!</v>
      </c>
    </row>
    <row r="75" spans="5:28">
      <c r="E75" t="e">
        <f>#REF!</f>
        <v>#REF!</v>
      </c>
      <c r="F75" t="e">
        <f>#REF!</f>
        <v>#REF!</v>
      </c>
      <c r="G75" t="e">
        <f>#REF!</f>
        <v>#REF!</v>
      </c>
      <c r="N75" s="26" t="e">
        <f>#REF!</f>
        <v>#REF!</v>
      </c>
      <c r="AA75" t="e">
        <f>#REF!</f>
        <v>#REF!</v>
      </c>
      <c r="AB75" t="e">
        <f>#REF!</f>
        <v>#REF!</v>
      </c>
    </row>
    <row r="76" spans="5:28">
      <c r="E76" t="e">
        <f>#REF!</f>
        <v>#REF!</v>
      </c>
      <c r="F76" t="e">
        <f>#REF!</f>
        <v>#REF!</v>
      </c>
      <c r="G76" t="e">
        <f>#REF!</f>
        <v>#REF!</v>
      </c>
      <c r="N76" s="26" t="e">
        <f>#REF!</f>
        <v>#REF!</v>
      </c>
      <c r="AA76" t="e">
        <f>#REF!</f>
        <v>#REF!</v>
      </c>
      <c r="AB76" t="e">
        <f>#REF!</f>
        <v>#REF!</v>
      </c>
    </row>
    <row r="77" spans="5:28">
      <c r="E77" t="e">
        <f>#REF!</f>
        <v>#REF!</v>
      </c>
      <c r="F77" t="e">
        <f>#REF!</f>
        <v>#REF!</v>
      </c>
      <c r="G77" t="e">
        <f>#REF!</f>
        <v>#REF!</v>
      </c>
      <c r="N77" s="26" t="e">
        <f>#REF!</f>
        <v>#REF!</v>
      </c>
      <c r="AA77" t="e">
        <f>#REF!</f>
        <v>#REF!</v>
      </c>
      <c r="AB77" t="e">
        <f>#REF!</f>
        <v>#REF!</v>
      </c>
    </row>
    <row r="78" spans="5:28">
      <c r="E78" t="e">
        <f>#REF!</f>
        <v>#REF!</v>
      </c>
      <c r="F78" t="e">
        <f>#REF!</f>
        <v>#REF!</v>
      </c>
      <c r="G78" t="e">
        <f>#REF!</f>
        <v>#REF!</v>
      </c>
      <c r="N78" s="26" t="e">
        <f>#REF!</f>
        <v>#REF!</v>
      </c>
      <c r="AA78" t="e">
        <f>#REF!</f>
        <v>#REF!</v>
      </c>
      <c r="AB78" t="e">
        <f>#REF!</f>
        <v>#REF!</v>
      </c>
    </row>
    <row r="79" spans="5:28">
      <c r="E79" t="e">
        <f>#REF!</f>
        <v>#REF!</v>
      </c>
      <c r="F79" t="e">
        <f>#REF!</f>
        <v>#REF!</v>
      </c>
      <c r="G79" t="e">
        <f>#REF!</f>
        <v>#REF!</v>
      </c>
      <c r="N79" s="26" t="e">
        <f>#REF!</f>
        <v>#REF!</v>
      </c>
      <c r="AA79" t="e">
        <f>#REF!</f>
        <v>#REF!</v>
      </c>
      <c r="AB79" t="e">
        <f>#REF!</f>
        <v>#REF!</v>
      </c>
    </row>
    <row r="80" spans="5:28">
      <c r="E80" t="e">
        <f>#REF!</f>
        <v>#REF!</v>
      </c>
      <c r="F80" t="e">
        <f>#REF!</f>
        <v>#REF!</v>
      </c>
      <c r="G80" t="e">
        <f>#REF!</f>
        <v>#REF!</v>
      </c>
      <c r="N80" s="26" t="e">
        <f>#REF!</f>
        <v>#REF!</v>
      </c>
      <c r="AA80" t="e">
        <f>#REF!</f>
        <v>#REF!</v>
      </c>
      <c r="AB80" t="e">
        <f>#REF!</f>
        <v>#REF!</v>
      </c>
    </row>
    <row r="81" spans="5:28">
      <c r="E81" t="e">
        <f>#REF!</f>
        <v>#REF!</v>
      </c>
      <c r="F81" t="e">
        <f>#REF!</f>
        <v>#REF!</v>
      </c>
      <c r="G81" t="e">
        <f>#REF!</f>
        <v>#REF!</v>
      </c>
      <c r="N81" s="26" t="e">
        <f>#REF!</f>
        <v>#REF!</v>
      </c>
      <c r="AA81" t="e">
        <f>#REF!</f>
        <v>#REF!</v>
      </c>
      <c r="AB81" t="e">
        <f>#REF!</f>
        <v>#REF!</v>
      </c>
    </row>
    <row r="82" spans="5:28">
      <c r="E82" t="e">
        <f>#REF!</f>
        <v>#REF!</v>
      </c>
      <c r="F82" t="e">
        <f>#REF!</f>
        <v>#REF!</v>
      </c>
      <c r="G82" t="e">
        <f>#REF!</f>
        <v>#REF!</v>
      </c>
      <c r="N82" s="26" t="e">
        <f>#REF!</f>
        <v>#REF!</v>
      </c>
      <c r="AA82" t="e">
        <f>#REF!</f>
        <v>#REF!</v>
      </c>
      <c r="AB82" t="e">
        <f>#REF!</f>
        <v>#REF!</v>
      </c>
    </row>
    <row r="83" spans="5:28">
      <c r="E83" t="e">
        <f>#REF!</f>
        <v>#REF!</v>
      </c>
      <c r="F83" t="e">
        <f>#REF!</f>
        <v>#REF!</v>
      </c>
      <c r="G83" t="e">
        <f>#REF!</f>
        <v>#REF!</v>
      </c>
      <c r="N83" s="26" t="e">
        <f>#REF!</f>
        <v>#REF!</v>
      </c>
      <c r="AA83" t="e">
        <f>#REF!</f>
        <v>#REF!</v>
      </c>
      <c r="AB83" t="e">
        <f>#REF!</f>
        <v>#REF!</v>
      </c>
    </row>
    <row r="84" spans="5:28">
      <c r="E84" t="e">
        <f>#REF!</f>
        <v>#REF!</v>
      </c>
      <c r="F84" t="e">
        <f>#REF!</f>
        <v>#REF!</v>
      </c>
      <c r="G84" t="e">
        <f>#REF!</f>
        <v>#REF!</v>
      </c>
      <c r="N84" s="26" t="e">
        <f>#REF!</f>
        <v>#REF!</v>
      </c>
      <c r="AA84" t="e">
        <f>#REF!</f>
        <v>#REF!</v>
      </c>
      <c r="AB84" t="e">
        <f>#REF!</f>
        <v>#REF!</v>
      </c>
    </row>
    <row r="85" spans="5:28">
      <c r="E85" t="e">
        <f>#REF!</f>
        <v>#REF!</v>
      </c>
      <c r="F85" t="e">
        <f>#REF!</f>
        <v>#REF!</v>
      </c>
      <c r="G85" t="e">
        <f>#REF!</f>
        <v>#REF!</v>
      </c>
      <c r="N85" s="26" t="e">
        <f>#REF!</f>
        <v>#REF!</v>
      </c>
      <c r="AA85" t="e">
        <f>#REF!</f>
        <v>#REF!</v>
      </c>
      <c r="AB85" t="e">
        <f>#REF!</f>
        <v>#REF!</v>
      </c>
    </row>
    <row r="86" spans="5:28">
      <c r="E86" t="e">
        <f>#REF!</f>
        <v>#REF!</v>
      </c>
      <c r="F86" t="e">
        <f>#REF!</f>
        <v>#REF!</v>
      </c>
      <c r="G86" t="e">
        <f>#REF!</f>
        <v>#REF!</v>
      </c>
      <c r="N86" s="26" t="e">
        <f>#REF!</f>
        <v>#REF!</v>
      </c>
      <c r="AA86" t="e">
        <f>#REF!</f>
        <v>#REF!</v>
      </c>
      <c r="AB86" t="e">
        <f>#REF!</f>
        <v>#REF!</v>
      </c>
    </row>
    <row r="87" spans="5:28">
      <c r="E87" t="e">
        <f>#REF!</f>
        <v>#REF!</v>
      </c>
      <c r="F87" t="e">
        <f>#REF!</f>
        <v>#REF!</v>
      </c>
      <c r="G87" t="e">
        <f>#REF!</f>
        <v>#REF!</v>
      </c>
      <c r="N87" s="26" t="e">
        <f>#REF!</f>
        <v>#REF!</v>
      </c>
      <c r="AA87" t="e">
        <f>#REF!</f>
        <v>#REF!</v>
      </c>
      <c r="AB87" t="e">
        <f>#REF!</f>
        <v>#REF!</v>
      </c>
    </row>
    <row r="88" spans="5:28">
      <c r="E88" t="e">
        <f>#REF!</f>
        <v>#REF!</v>
      </c>
      <c r="F88" t="e">
        <f>#REF!</f>
        <v>#REF!</v>
      </c>
      <c r="G88" t="e">
        <f>#REF!</f>
        <v>#REF!</v>
      </c>
      <c r="N88" s="26" t="e">
        <f>#REF!</f>
        <v>#REF!</v>
      </c>
      <c r="AA88" t="e">
        <f>#REF!</f>
        <v>#REF!</v>
      </c>
      <c r="AB88" t="e">
        <f>#REF!</f>
        <v>#REF!</v>
      </c>
    </row>
    <row r="89" spans="5:28">
      <c r="E89" t="e">
        <f>#REF!</f>
        <v>#REF!</v>
      </c>
      <c r="F89" t="e">
        <f>#REF!</f>
        <v>#REF!</v>
      </c>
      <c r="G89" t="e">
        <f>#REF!</f>
        <v>#REF!</v>
      </c>
      <c r="N89" s="26" t="e">
        <f>#REF!</f>
        <v>#REF!</v>
      </c>
      <c r="AA89" t="e">
        <f>#REF!</f>
        <v>#REF!</v>
      </c>
      <c r="AB89" t="e">
        <f>#REF!</f>
        <v>#REF!</v>
      </c>
    </row>
    <row r="90" spans="5:28">
      <c r="E90" t="e">
        <f>#REF!</f>
        <v>#REF!</v>
      </c>
      <c r="F90" t="e">
        <f>#REF!</f>
        <v>#REF!</v>
      </c>
      <c r="G90" t="e">
        <f>#REF!</f>
        <v>#REF!</v>
      </c>
      <c r="N90" s="26" t="e">
        <f>#REF!</f>
        <v>#REF!</v>
      </c>
      <c r="AA90" t="e">
        <f>#REF!</f>
        <v>#REF!</v>
      </c>
      <c r="AB90" t="e">
        <f>#REF!</f>
        <v>#REF!</v>
      </c>
    </row>
    <row r="91" spans="5:28">
      <c r="E91" t="e">
        <f>#REF!</f>
        <v>#REF!</v>
      </c>
      <c r="F91" t="e">
        <f>#REF!</f>
        <v>#REF!</v>
      </c>
      <c r="G91" t="e">
        <f>#REF!</f>
        <v>#REF!</v>
      </c>
      <c r="N91" s="26" t="e">
        <f>#REF!</f>
        <v>#REF!</v>
      </c>
      <c r="AA91" t="e">
        <f>#REF!</f>
        <v>#REF!</v>
      </c>
      <c r="AB91" t="e">
        <f>#REF!</f>
        <v>#REF!</v>
      </c>
    </row>
    <row r="92" spans="5:28">
      <c r="E92" t="e">
        <f>#REF!</f>
        <v>#REF!</v>
      </c>
      <c r="F92" t="e">
        <f>#REF!</f>
        <v>#REF!</v>
      </c>
      <c r="G92" t="e">
        <f>#REF!</f>
        <v>#REF!</v>
      </c>
      <c r="N92" s="26" t="e">
        <f>#REF!</f>
        <v>#REF!</v>
      </c>
      <c r="AA92" t="e">
        <f>#REF!</f>
        <v>#REF!</v>
      </c>
      <c r="AB92" t="e">
        <f>#REF!</f>
        <v>#REF!</v>
      </c>
    </row>
    <row r="93" spans="5:28">
      <c r="E93" t="e">
        <f>#REF!</f>
        <v>#REF!</v>
      </c>
      <c r="F93" t="e">
        <f>#REF!</f>
        <v>#REF!</v>
      </c>
      <c r="G93" t="e">
        <f>#REF!</f>
        <v>#REF!</v>
      </c>
      <c r="N93" s="26" t="e">
        <f>#REF!</f>
        <v>#REF!</v>
      </c>
      <c r="AA93" t="e">
        <f>#REF!</f>
        <v>#REF!</v>
      </c>
      <c r="AB93" t="e">
        <f>#REF!</f>
        <v>#REF!</v>
      </c>
    </row>
    <row r="94" spans="5:28">
      <c r="E94" t="e">
        <f>#REF!</f>
        <v>#REF!</v>
      </c>
      <c r="F94" t="e">
        <f>#REF!</f>
        <v>#REF!</v>
      </c>
      <c r="G94" t="e">
        <f>#REF!</f>
        <v>#REF!</v>
      </c>
      <c r="N94" s="26" t="e">
        <f>#REF!</f>
        <v>#REF!</v>
      </c>
      <c r="AA94" t="e">
        <f>#REF!</f>
        <v>#REF!</v>
      </c>
      <c r="AB94" t="e">
        <f>#REF!</f>
        <v>#REF!</v>
      </c>
    </row>
    <row r="95" spans="5:28">
      <c r="E95" t="e">
        <f>#REF!</f>
        <v>#REF!</v>
      </c>
      <c r="F95" t="e">
        <f>#REF!</f>
        <v>#REF!</v>
      </c>
      <c r="G95" t="e">
        <f>#REF!</f>
        <v>#REF!</v>
      </c>
      <c r="N95" s="26" t="e">
        <f>#REF!</f>
        <v>#REF!</v>
      </c>
      <c r="AA95" t="e">
        <f>#REF!</f>
        <v>#REF!</v>
      </c>
      <c r="AB95" t="e">
        <f>#REF!</f>
        <v>#REF!</v>
      </c>
    </row>
    <row r="96" spans="5:28">
      <c r="E96" t="e">
        <f>#REF!</f>
        <v>#REF!</v>
      </c>
      <c r="F96" t="e">
        <f>#REF!</f>
        <v>#REF!</v>
      </c>
      <c r="G96" t="e">
        <f>#REF!</f>
        <v>#REF!</v>
      </c>
      <c r="N96" s="26" t="e">
        <f>#REF!</f>
        <v>#REF!</v>
      </c>
      <c r="AA96" t="e">
        <f>#REF!</f>
        <v>#REF!</v>
      </c>
      <c r="AB96" t="e">
        <f>#REF!</f>
        <v>#REF!</v>
      </c>
    </row>
    <row r="97" spans="5:28">
      <c r="E97" t="e">
        <f>#REF!</f>
        <v>#REF!</v>
      </c>
      <c r="F97" t="e">
        <f>#REF!</f>
        <v>#REF!</v>
      </c>
      <c r="G97" t="e">
        <f>#REF!</f>
        <v>#REF!</v>
      </c>
      <c r="N97" s="26" t="e">
        <f>#REF!</f>
        <v>#REF!</v>
      </c>
      <c r="AA97" t="e">
        <f>#REF!</f>
        <v>#REF!</v>
      </c>
      <c r="AB97" t="e">
        <f>#REF!</f>
        <v>#REF!</v>
      </c>
    </row>
    <row r="98" spans="5:28">
      <c r="E98" t="e">
        <f>#REF!</f>
        <v>#REF!</v>
      </c>
      <c r="F98" t="e">
        <f>#REF!</f>
        <v>#REF!</v>
      </c>
      <c r="G98" t="e">
        <f>#REF!</f>
        <v>#REF!</v>
      </c>
      <c r="N98" s="26" t="e">
        <f>#REF!</f>
        <v>#REF!</v>
      </c>
      <c r="AA98" t="e">
        <f>#REF!</f>
        <v>#REF!</v>
      </c>
      <c r="AB98" t="e">
        <f>#REF!</f>
        <v>#REF!</v>
      </c>
    </row>
    <row r="99" spans="5:28">
      <c r="E99" t="e">
        <f>#REF!</f>
        <v>#REF!</v>
      </c>
      <c r="F99" t="e">
        <f>#REF!</f>
        <v>#REF!</v>
      </c>
      <c r="G99" t="e">
        <f>#REF!</f>
        <v>#REF!</v>
      </c>
      <c r="N99" s="26" t="e">
        <f>#REF!</f>
        <v>#REF!</v>
      </c>
      <c r="AA99" t="e">
        <f>#REF!</f>
        <v>#REF!</v>
      </c>
      <c r="AB99" t="e">
        <f>#REF!</f>
        <v>#REF!</v>
      </c>
    </row>
    <row r="100" spans="5:28">
      <c r="E100" t="e">
        <f>#REF!</f>
        <v>#REF!</v>
      </c>
      <c r="F100" t="e">
        <f>#REF!</f>
        <v>#REF!</v>
      </c>
      <c r="G100" t="e">
        <f>#REF!</f>
        <v>#REF!</v>
      </c>
      <c r="N100" s="26" t="e">
        <f>#REF!</f>
        <v>#REF!</v>
      </c>
      <c r="AA100" t="e">
        <f>#REF!</f>
        <v>#REF!</v>
      </c>
      <c r="AB100" t="e">
        <f>#REF!</f>
        <v>#REF!</v>
      </c>
    </row>
    <row r="101" spans="5:28">
      <c r="E101" t="e">
        <f>#REF!</f>
        <v>#REF!</v>
      </c>
      <c r="F101" t="e">
        <f>#REF!</f>
        <v>#REF!</v>
      </c>
      <c r="G101" t="e">
        <f>#REF!</f>
        <v>#REF!</v>
      </c>
      <c r="N101" s="26" t="e">
        <f>#REF!</f>
        <v>#REF!</v>
      </c>
      <c r="AA101" t="e">
        <f>#REF!</f>
        <v>#REF!</v>
      </c>
      <c r="AB101" t="e">
        <f>#REF!</f>
        <v>#REF!</v>
      </c>
    </row>
    <row r="102" spans="5:28">
      <c r="E102" t="e">
        <f>#REF!</f>
        <v>#REF!</v>
      </c>
      <c r="F102" t="e">
        <f>#REF!</f>
        <v>#REF!</v>
      </c>
      <c r="G102" t="e">
        <f>#REF!</f>
        <v>#REF!</v>
      </c>
      <c r="N102" s="26" t="e">
        <f>#REF!</f>
        <v>#REF!</v>
      </c>
      <c r="AA102" t="e">
        <f>#REF!</f>
        <v>#REF!</v>
      </c>
      <c r="AB102" t="e">
        <f>#REF!</f>
        <v>#REF!</v>
      </c>
    </row>
    <row r="103" spans="5:28">
      <c r="E103" t="e">
        <f>#REF!</f>
        <v>#REF!</v>
      </c>
      <c r="F103" t="e">
        <f>#REF!</f>
        <v>#REF!</v>
      </c>
      <c r="G103" t="e">
        <f>#REF!</f>
        <v>#REF!</v>
      </c>
      <c r="N103" s="26" t="e">
        <f>#REF!</f>
        <v>#REF!</v>
      </c>
      <c r="AA103" t="e">
        <f>#REF!</f>
        <v>#REF!</v>
      </c>
      <c r="AB103" t="e">
        <f>#REF!</f>
        <v>#REF!</v>
      </c>
    </row>
    <row r="104" spans="5:28">
      <c r="E104" t="e">
        <f>#REF!</f>
        <v>#REF!</v>
      </c>
      <c r="F104" t="e">
        <f>#REF!</f>
        <v>#REF!</v>
      </c>
      <c r="G104" t="e">
        <f>#REF!</f>
        <v>#REF!</v>
      </c>
      <c r="N104" s="26" t="e">
        <f>#REF!</f>
        <v>#REF!</v>
      </c>
      <c r="AA104" t="e">
        <f>#REF!</f>
        <v>#REF!</v>
      </c>
      <c r="AB104" t="e">
        <f>#REF!</f>
        <v>#REF!</v>
      </c>
    </row>
    <row r="105" spans="5:28">
      <c r="E105" t="e">
        <f>#REF!</f>
        <v>#REF!</v>
      </c>
      <c r="F105" t="e">
        <f>#REF!</f>
        <v>#REF!</v>
      </c>
      <c r="G105" t="e">
        <f>#REF!</f>
        <v>#REF!</v>
      </c>
      <c r="N105" s="26" t="e">
        <f>#REF!</f>
        <v>#REF!</v>
      </c>
      <c r="AA105" t="e">
        <f>#REF!</f>
        <v>#REF!</v>
      </c>
      <c r="AB105" t="e">
        <f>#REF!</f>
        <v>#REF!</v>
      </c>
    </row>
    <row r="106" spans="5:28">
      <c r="E106" t="e">
        <f>#REF!</f>
        <v>#REF!</v>
      </c>
      <c r="F106" t="e">
        <f>#REF!</f>
        <v>#REF!</v>
      </c>
      <c r="G106" t="e">
        <f>#REF!</f>
        <v>#REF!</v>
      </c>
      <c r="N106" s="26" t="e">
        <f>#REF!</f>
        <v>#REF!</v>
      </c>
      <c r="AA106" t="e">
        <f>#REF!</f>
        <v>#REF!</v>
      </c>
      <c r="AB106" t="e">
        <f>#REF!</f>
        <v>#REF!</v>
      </c>
    </row>
    <row r="107" spans="5:28">
      <c r="E107" t="e">
        <f>#REF!</f>
        <v>#REF!</v>
      </c>
      <c r="F107" t="e">
        <f>#REF!</f>
        <v>#REF!</v>
      </c>
      <c r="G107" t="e">
        <f>#REF!</f>
        <v>#REF!</v>
      </c>
      <c r="N107" s="26" t="e">
        <f>#REF!</f>
        <v>#REF!</v>
      </c>
      <c r="AA107" t="e">
        <f>#REF!</f>
        <v>#REF!</v>
      </c>
      <c r="AB107" t="e">
        <f>#REF!</f>
        <v>#REF!</v>
      </c>
    </row>
    <row r="108" spans="5:28">
      <c r="E108" t="e">
        <f>#REF!</f>
        <v>#REF!</v>
      </c>
      <c r="F108" t="e">
        <f>#REF!</f>
        <v>#REF!</v>
      </c>
      <c r="G108" t="e">
        <f>#REF!</f>
        <v>#REF!</v>
      </c>
      <c r="N108" s="26" t="e">
        <f>#REF!</f>
        <v>#REF!</v>
      </c>
      <c r="AA108" t="e">
        <f>#REF!</f>
        <v>#REF!</v>
      </c>
      <c r="AB108" t="e">
        <f>#REF!</f>
        <v>#REF!</v>
      </c>
    </row>
    <row r="109" spans="5:28">
      <c r="E109" t="e">
        <f>#REF!</f>
        <v>#REF!</v>
      </c>
      <c r="F109" t="e">
        <f>#REF!</f>
        <v>#REF!</v>
      </c>
      <c r="G109" t="e">
        <f>#REF!</f>
        <v>#REF!</v>
      </c>
      <c r="N109" s="26" t="e">
        <f>#REF!</f>
        <v>#REF!</v>
      </c>
      <c r="AA109" t="e">
        <f>#REF!</f>
        <v>#REF!</v>
      </c>
      <c r="AB109" t="e">
        <f>#REF!</f>
        <v>#REF!</v>
      </c>
    </row>
    <row r="110" spans="5:28">
      <c r="E110" t="e">
        <f>#REF!</f>
        <v>#REF!</v>
      </c>
      <c r="F110" t="e">
        <f>#REF!</f>
        <v>#REF!</v>
      </c>
      <c r="G110" t="e">
        <f>#REF!</f>
        <v>#REF!</v>
      </c>
      <c r="N110" s="26" t="e">
        <f>#REF!</f>
        <v>#REF!</v>
      </c>
      <c r="AA110" t="e">
        <f>#REF!</f>
        <v>#REF!</v>
      </c>
      <c r="AB110" t="e">
        <f>#REF!</f>
        <v>#REF!</v>
      </c>
    </row>
    <row r="111" spans="5:28">
      <c r="E111" t="e">
        <f>#REF!</f>
        <v>#REF!</v>
      </c>
      <c r="F111" t="e">
        <f>#REF!</f>
        <v>#REF!</v>
      </c>
      <c r="G111" t="e">
        <f>#REF!</f>
        <v>#REF!</v>
      </c>
      <c r="N111" s="26" t="e">
        <f>#REF!</f>
        <v>#REF!</v>
      </c>
      <c r="AA111" t="e">
        <f>#REF!</f>
        <v>#REF!</v>
      </c>
      <c r="AB111" t="e">
        <f>#REF!</f>
        <v>#REF!</v>
      </c>
    </row>
    <row r="112" spans="5:28">
      <c r="N112" s="26"/>
    </row>
  </sheetData>
  <phoneticPr fontId="0" type="noConversion"/>
  <printOptions gridLines="1"/>
  <pageMargins left="0.52" right="0.25" top="0.61" bottom="0.28000000000000003" header="0.5" footer="0.21"/>
  <pageSetup paperSize="9" scale="81" fitToHeight="1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FC08D-6000-4EF5-956F-6257D0A8B84F}">
  <dimension ref="A1:E357"/>
  <sheetViews>
    <sheetView workbookViewId="0">
      <selection activeCell="J16" sqref="J16"/>
    </sheetView>
  </sheetViews>
  <sheetFormatPr baseColWidth="10" defaultRowHeight="15"/>
  <cols>
    <col min="1" max="16384" width="11.42578125" style="88"/>
  </cols>
  <sheetData>
    <row r="1" spans="1:5">
      <c r="B1" s="88" t="s">
        <v>243</v>
      </c>
      <c r="C1" s="88" t="s">
        <v>242</v>
      </c>
      <c r="D1" s="88" t="s">
        <v>241</v>
      </c>
    </row>
    <row r="2" spans="1:5">
      <c r="A2" s="88">
        <v>1000401</v>
      </c>
      <c r="B2" s="88">
        <v>1140</v>
      </c>
      <c r="C2" s="88">
        <v>2850</v>
      </c>
      <c r="D2" s="88">
        <v>3230</v>
      </c>
      <c r="E2" s="88">
        <v>5802000</v>
      </c>
    </row>
    <row r="3" spans="1:5">
      <c r="A3" s="88">
        <v>1100799</v>
      </c>
      <c r="B3" s="88">
        <v>9000</v>
      </c>
      <c r="C3" s="88">
        <v>2831</v>
      </c>
      <c r="D3" s="88">
        <v>3521</v>
      </c>
      <c r="E3" s="88">
        <v>240000000</v>
      </c>
    </row>
    <row r="4" spans="1:5">
      <c r="A4" s="88">
        <v>1105199</v>
      </c>
      <c r="B4" s="88">
        <v>1099</v>
      </c>
      <c r="C4" s="88">
        <v>1200</v>
      </c>
      <c r="D4" s="88">
        <v>3529</v>
      </c>
      <c r="E4" s="88">
        <v>23300000</v>
      </c>
    </row>
    <row r="5" spans="1:5">
      <c r="A5" s="88">
        <v>1200999</v>
      </c>
      <c r="B5" s="88">
        <v>1425</v>
      </c>
      <c r="C5" s="88">
        <v>1229</v>
      </c>
      <c r="D5" s="88">
        <v>3230</v>
      </c>
      <c r="E5" s="88">
        <v>833000</v>
      </c>
    </row>
    <row r="6" spans="1:5">
      <c r="A6" s="88">
        <v>1201099</v>
      </c>
      <c r="B6" s="88">
        <v>1450</v>
      </c>
      <c r="C6" s="88">
        <v>1205</v>
      </c>
      <c r="D6" s="88">
        <v>3230</v>
      </c>
      <c r="E6" s="88">
        <v>140000</v>
      </c>
    </row>
    <row r="7" spans="1:5">
      <c r="A7" s="88">
        <v>1201101</v>
      </c>
      <c r="B7" s="88">
        <v>1450</v>
      </c>
      <c r="C7" s="88">
        <v>1205</v>
      </c>
      <c r="D7" s="88">
        <v>3271</v>
      </c>
      <c r="E7" s="88">
        <v>3360000</v>
      </c>
    </row>
    <row r="8" spans="1:5">
      <c r="A8" s="88">
        <v>1201401</v>
      </c>
      <c r="B8" s="88">
        <v>1450</v>
      </c>
      <c r="C8" s="88">
        <v>1205</v>
      </c>
      <c r="D8" s="88">
        <v>3270</v>
      </c>
      <c r="E8" s="88">
        <v>2378000</v>
      </c>
    </row>
    <row r="9" spans="1:5">
      <c r="A9" s="88">
        <v>1202199</v>
      </c>
      <c r="B9" s="88">
        <v>1425</v>
      </c>
      <c r="C9" s="88">
        <v>1229</v>
      </c>
      <c r="D9" s="88">
        <v>3230</v>
      </c>
      <c r="E9" s="88">
        <v>4528000</v>
      </c>
    </row>
    <row r="10" spans="1:5">
      <c r="A10" s="88">
        <v>1204899</v>
      </c>
      <c r="B10" s="88">
        <v>1425</v>
      </c>
      <c r="C10" s="88">
        <v>1000</v>
      </c>
      <c r="D10" s="88">
        <v>3230</v>
      </c>
      <c r="E10" s="88">
        <v>200000</v>
      </c>
    </row>
    <row r="11" spans="1:5">
      <c r="A11" s="88">
        <v>1205199</v>
      </c>
      <c r="B11" s="88">
        <v>1425</v>
      </c>
      <c r="C11" s="88">
        <v>1229</v>
      </c>
      <c r="D11" s="88">
        <v>3230</v>
      </c>
      <c r="E11" s="88">
        <v>5720000</v>
      </c>
    </row>
    <row r="12" spans="1:5">
      <c r="A12" s="88">
        <v>1205399</v>
      </c>
      <c r="B12" s="88">
        <v>1099</v>
      </c>
      <c r="C12" s="88">
        <v>1200</v>
      </c>
      <c r="D12" s="88">
        <v>3230</v>
      </c>
      <c r="E12" s="88">
        <v>955000</v>
      </c>
    </row>
    <row r="13" spans="1:5">
      <c r="A13" s="88">
        <v>1205501</v>
      </c>
      <c r="B13" s="88">
        <v>1450</v>
      </c>
      <c r="C13" s="88">
        <v>1229</v>
      </c>
      <c r="D13" s="88">
        <v>3221</v>
      </c>
      <c r="E13" s="88">
        <v>956000</v>
      </c>
    </row>
    <row r="14" spans="1:5">
      <c r="A14" s="88">
        <v>1205601</v>
      </c>
      <c r="B14" s="88">
        <v>1450</v>
      </c>
      <c r="C14" s="88">
        <v>1205</v>
      </c>
      <c r="D14" s="88">
        <v>3201</v>
      </c>
      <c r="E14" s="88">
        <v>191000</v>
      </c>
    </row>
    <row r="15" spans="1:5">
      <c r="A15" s="88">
        <v>1205699</v>
      </c>
      <c r="B15" s="88">
        <v>1450</v>
      </c>
      <c r="C15" s="88">
        <v>1205</v>
      </c>
      <c r="D15" s="88">
        <v>3201</v>
      </c>
      <c r="E15" s="88">
        <v>200000</v>
      </c>
    </row>
    <row r="16" spans="1:5">
      <c r="A16" s="88">
        <v>1205701</v>
      </c>
      <c r="B16" s="88">
        <v>1099</v>
      </c>
      <c r="C16" s="88">
        <v>3900</v>
      </c>
      <c r="D16" s="88">
        <v>3470</v>
      </c>
      <c r="E16" s="88">
        <v>500000</v>
      </c>
    </row>
    <row r="17" spans="1:5">
      <c r="A17" s="88">
        <v>1500101</v>
      </c>
      <c r="B17" s="88">
        <v>1130</v>
      </c>
      <c r="C17" s="88">
        <v>3251</v>
      </c>
      <c r="D17" s="88">
        <v>3230</v>
      </c>
      <c r="E17" s="88">
        <v>4000</v>
      </c>
    </row>
    <row r="18" spans="1:5">
      <c r="A18" s="88">
        <v>1500199</v>
      </c>
      <c r="B18" s="88">
        <v>1000</v>
      </c>
      <c r="C18" s="88">
        <v>3251</v>
      </c>
      <c r="D18" s="88">
        <v>3230</v>
      </c>
      <c r="E18" s="88">
        <v>120000</v>
      </c>
    </row>
    <row r="19" spans="1:5">
      <c r="A19" s="88">
        <v>1500201</v>
      </c>
      <c r="B19" s="88">
        <v>5060</v>
      </c>
      <c r="C19" s="88">
        <v>3858</v>
      </c>
      <c r="D19" s="88">
        <v>3230</v>
      </c>
      <c r="E19" s="88">
        <v>3422000</v>
      </c>
    </row>
    <row r="20" spans="1:5">
      <c r="A20" s="88">
        <v>1500601</v>
      </c>
      <c r="B20" s="88">
        <v>5040</v>
      </c>
      <c r="C20" s="88">
        <v>3858</v>
      </c>
      <c r="D20" s="88">
        <v>3230</v>
      </c>
      <c r="E20" s="88">
        <v>600000</v>
      </c>
    </row>
    <row r="21" spans="1:5">
      <c r="A21" s="88">
        <v>1500601</v>
      </c>
      <c r="B21" s="88">
        <v>5061</v>
      </c>
      <c r="C21" s="88">
        <v>3770</v>
      </c>
      <c r="D21" s="88">
        <v>3200</v>
      </c>
      <c r="E21" s="88">
        <v>350000</v>
      </c>
    </row>
    <row r="22" spans="1:5">
      <c r="A22" s="88">
        <v>1500701</v>
      </c>
      <c r="B22" s="88">
        <v>5040</v>
      </c>
      <c r="C22" s="88">
        <v>1229</v>
      </c>
      <c r="D22" s="88">
        <v>3221</v>
      </c>
      <c r="E22" s="88">
        <v>250000</v>
      </c>
    </row>
    <row r="23" spans="1:5">
      <c r="A23" s="88">
        <v>2002501</v>
      </c>
      <c r="B23" s="88">
        <v>1120</v>
      </c>
      <c r="C23" s="88">
        <v>2611</v>
      </c>
      <c r="D23" s="88">
        <v>3230</v>
      </c>
      <c r="E23" s="88">
        <v>300000</v>
      </c>
    </row>
    <row r="24" spans="1:5">
      <c r="A24" s="88">
        <v>2003599</v>
      </c>
      <c r="B24" s="88">
        <v>1120</v>
      </c>
      <c r="C24" s="88">
        <v>2611</v>
      </c>
      <c r="D24" s="88">
        <v>3230</v>
      </c>
      <c r="E24" s="88">
        <v>2764000</v>
      </c>
    </row>
    <row r="25" spans="1:5">
      <c r="A25" s="88">
        <v>2003599</v>
      </c>
      <c r="B25" s="88">
        <v>1120</v>
      </c>
      <c r="C25" s="88">
        <v>2611</v>
      </c>
      <c r="D25" s="88">
        <v>3810</v>
      </c>
      <c r="E25" s="88">
        <v>-990000</v>
      </c>
    </row>
    <row r="26" spans="1:5">
      <c r="A26" s="88">
        <v>4007299</v>
      </c>
      <c r="B26" s="88">
        <v>1099</v>
      </c>
      <c r="C26" s="88">
        <v>3151</v>
      </c>
      <c r="D26" s="88">
        <v>3230</v>
      </c>
      <c r="E26" s="88">
        <v>14000000</v>
      </c>
    </row>
    <row r="27" spans="1:5">
      <c r="A27" s="88">
        <v>4007399</v>
      </c>
      <c r="B27" s="88">
        <v>1099</v>
      </c>
      <c r="C27" s="88">
        <v>1300</v>
      </c>
      <c r="D27" s="88">
        <v>3670</v>
      </c>
      <c r="E27" s="88">
        <v>-31926000</v>
      </c>
    </row>
    <row r="28" spans="1:5">
      <c r="A28" s="88">
        <v>4007499</v>
      </c>
      <c r="B28" s="88">
        <v>1099</v>
      </c>
      <c r="C28" s="88">
        <v>3151</v>
      </c>
      <c r="D28" s="88">
        <v>3230</v>
      </c>
      <c r="E28" s="88">
        <v>5000000</v>
      </c>
    </row>
    <row r="29" spans="1:5">
      <c r="A29" s="88">
        <v>4240199</v>
      </c>
      <c r="B29" s="88">
        <v>1100</v>
      </c>
      <c r="C29" s="88">
        <v>2222</v>
      </c>
      <c r="D29" s="88">
        <v>3230</v>
      </c>
      <c r="E29" s="88">
        <v>3447000</v>
      </c>
    </row>
    <row r="30" spans="1:5">
      <c r="A30" s="88">
        <v>4240299</v>
      </c>
      <c r="B30" s="88">
        <v>1100</v>
      </c>
      <c r="C30" s="88">
        <v>2222</v>
      </c>
      <c r="D30" s="88">
        <v>3221</v>
      </c>
      <c r="E30" s="88">
        <v>9102000</v>
      </c>
    </row>
    <row r="31" spans="1:5">
      <c r="A31" s="88">
        <v>4240399</v>
      </c>
      <c r="B31" s="88">
        <v>1450</v>
      </c>
      <c r="C31" s="88">
        <v>1205</v>
      </c>
      <c r="D31" s="88">
        <v>3230</v>
      </c>
      <c r="E31" s="88">
        <v>2068000</v>
      </c>
    </row>
    <row r="32" spans="1:5">
      <c r="A32" s="88">
        <v>4451599</v>
      </c>
      <c r="B32" s="88">
        <v>3151</v>
      </c>
      <c r="C32" s="88">
        <v>2412</v>
      </c>
      <c r="D32" s="88">
        <v>3200</v>
      </c>
      <c r="E32" s="88">
        <v>400000</v>
      </c>
    </row>
    <row r="33" spans="1:5">
      <c r="A33" s="88">
        <v>4540401</v>
      </c>
      <c r="B33" s="88">
        <v>5040</v>
      </c>
      <c r="C33" s="88">
        <v>3858</v>
      </c>
      <c r="D33" s="88">
        <v>3230</v>
      </c>
      <c r="E33" s="88">
        <v>436000</v>
      </c>
    </row>
    <row r="34" spans="1:5">
      <c r="A34" s="88">
        <v>4543099</v>
      </c>
      <c r="B34" s="88">
        <v>5040</v>
      </c>
      <c r="C34" s="88">
        <v>2311</v>
      </c>
      <c r="D34" s="88">
        <v>3230</v>
      </c>
      <c r="E34" s="88">
        <v>600000</v>
      </c>
    </row>
    <row r="35" spans="1:5">
      <c r="A35" s="88">
        <v>4630101</v>
      </c>
      <c r="B35" s="88">
        <v>5040</v>
      </c>
      <c r="C35" s="88">
        <v>3858</v>
      </c>
      <c r="D35" s="88">
        <v>3230</v>
      </c>
      <c r="E35" s="88">
        <v>3700000</v>
      </c>
    </row>
    <row r="36" spans="1:5">
      <c r="A36" s="88">
        <v>5461401</v>
      </c>
      <c r="B36" s="88">
        <v>104200</v>
      </c>
      <c r="C36" s="88">
        <v>2212</v>
      </c>
      <c r="D36" s="88">
        <v>3195</v>
      </c>
      <c r="E36" s="88">
        <v>100000</v>
      </c>
    </row>
    <row r="37" spans="1:5">
      <c r="A37" s="88">
        <v>5610199</v>
      </c>
      <c r="B37" s="88">
        <v>5040</v>
      </c>
      <c r="C37" s="88">
        <v>3858</v>
      </c>
      <c r="D37" s="88">
        <v>3230</v>
      </c>
      <c r="E37" s="88">
        <v>3449000</v>
      </c>
    </row>
    <row r="38" spans="1:5">
      <c r="A38" s="88">
        <v>5610401</v>
      </c>
      <c r="B38" s="88">
        <v>104200</v>
      </c>
      <c r="C38" s="88">
        <v>3860</v>
      </c>
      <c r="D38" s="88">
        <v>3230</v>
      </c>
      <c r="E38" s="88">
        <v>941000</v>
      </c>
    </row>
    <row r="39" spans="1:5">
      <c r="A39" s="88">
        <v>5610501</v>
      </c>
      <c r="B39" s="88">
        <v>104200</v>
      </c>
      <c r="C39" s="88">
        <v>3858</v>
      </c>
      <c r="D39" s="88">
        <v>3230</v>
      </c>
      <c r="E39" s="88">
        <v>4482000</v>
      </c>
    </row>
    <row r="40" spans="1:5">
      <c r="A40" s="88">
        <v>5610601</v>
      </c>
      <c r="B40" s="88">
        <v>104200</v>
      </c>
      <c r="C40" s="88">
        <v>3858</v>
      </c>
      <c r="D40" s="88">
        <v>3810</v>
      </c>
      <c r="E40" s="88">
        <v>1807000</v>
      </c>
    </row>
    <row r="41" spans="1:5">
      <c r="A41" s="88">
        <v>5610801</v>
      </c>
      <c r="B41" s="88">
        <v>1070</v>
      </c>
      <c r="C41" s="88">
        <v>3850</v>
      </c>
      <c r="D41" s="88">
        <v>3230</v>
      </c>
      <c r="E41" s="88">
        <v>1000000</v>
      </c>
    </row>
    <row r="42" spans="1:5">
      <c r="A42" s="88">
        <v>5610801</v>
      </c>
      <c r="B42" s="88">
        <v>104200</v>
      </c>
      <c r="C42" s="88">
        <v>3850</v>
      </c>
      <c r="D42" s="88">
        <v>3230</v>
      </c>
      <c r="E42" s="88">
        <v>-202000</v>
      </c>
    </row>
    <row r="43" spans="1:5">
      <c r="A43" s="88">
        <v>5611001</v>
      </c>
      <c r="B43" s="88">
        <v>5040</v>
      </c>
      <c r="C43" s="88">
        <v>3858</v>
      </c>
      <c r="D43" s="88">
        <v>3230</v>
      </c>
      <c r="E43" s="88">
        <v>500000</v>
      </c>
    </row>
    <row r="44" spans="1:5">
      <c r="A44" s="88">
        <v>5611101</v>
      </c>
      <c r="B44" s="88">
        <v>104200</v>
      </c>
      <c r="C44" s="88">
        <v>3858</v>
      </c>
      <c r="D44" s="88">
        <v>3230</v>
      </c>
      <c r="E44" s="88">
        <v>10000000</v>
      </c>
    </row>
    <row r="45" spans="1:5">
      <c r="A45" s="88">
        <v>5611301</v>
      </c>
      <c r="B45" s="88">
        <v>104200</v>
      </c>
      <c r="C45" s="88">
        <v>1300</v>
      </c>
      <c r="D45" s="88">
        <v>3230</v>
      </c>
      <c r="E45" s="88">
        <v>288000</v>
      </c>
    </row>
    <row r="46" spans="1:5">
      <c r="A46" s="88">
        <v>5611401</v>
      </c>
      <c r="B46" s="88">
        <v>104200</v>
      </c>
      <c r="C46" s="88">
        <v>3858</v>
      </c>
      <c r="D46" s="88">
        <v>3230</v>
      </c>
      <c r="E46" s="88">
        <v>750000</v>
      </c>
    </row>
    <row r="47" spans="1:5">
      <c r="A47" s="88">
        <v>5620199</v>
      </c>
      <c r="B47" s="88">
        <v>104200</v>
      </c>
      <c r="C47" s="88">
        <v>2650</v>
      </c>
      <c r="D47" s="88">
        <v>3230</v>
      </c>
      <c r="E47" s="88">
        <v>4377000</v>
      </c>
    </row>
    <row r="48" spans="1:5">
      <c r="A48" s="88">
        <v>5620399</v>
      </c>
      <c r="B48" s="88">
        <v>104200</v>
      </c>
      <c r="C48" s="88">
        <v>2650</v>
      </c>
      <c r="D48" s="88">
        <v>3230</v>
      </c>
      <c r="E48" s="88">
        <v>126411000</v>
      </c>
    </row>
    <row r="49" spans="1:5">
      <c r="A49" s="88">
        <v>5620599</v>
      </c>
      <c r="B49" s="88">
        <v>104200</v>
      </c>
      <c r="C49" s="88">
        <v>2611</v>
      </c>
      <c r="D49" s="88">
        <v>3230</v>
      </c>
      <c r="E49" s="88">
        <v>14611000</v>
      </c>
    </row>
    <row r="50" spans="1:5">
      <c r="A50" s="88">
        <v>5620601</v>
      </c>
      <c r="B50" s="88">
        <v>104200</v>
      </c>
      <c r="C50" s="88">
        <v>2650</v>
      </c>
      <c r="D50" s="88">
        <v>3230</v>
      </c>
      <c r="E50" s="88">
        <v>4000000</v>
      </c>
    </row>
    <row r="51" spans="1:5">
      <c r="A51" s="88">
        <v>5620602</v>
      </c>
      <c r="B51" s="88">
        <v>104200</v>
      </c>
      <c r="C51" s="88">
        <v>2650</v>
      </c>
      <c r="D51" s="88">
        <v>3230</v>
      </c>
      <c r="E51" s="88">
        <v>12710000</v>
      </c>
    </row>
    <row r="52" spans="1:5">
      <c r="A52" s="88">
        <v>5620604</v>
      </c>
      <c r="B52" s="88">
        <v>104200</v>
      </c>
      <c r="C52" s="88">
        <v>2650</v>
      </c>
      <c r="D52" s="88">
        <v>3230</v>
      </c>
      <c r="E52" s="88">
        <v>2000000</v>
      </c>
    </row>
    <row r="53" spans="1:5">
      <c r="A53" s="88">
        <v>5620699</v>
      </c>
      <c r="B53" s="88">
        <v>104200</v>
      </c>
      <c r="C53" s="88">
        <v>2650</v>
      </c>
      <c r="D53" s="88">
        <v>3810</v>
      </c>
      <c r="E53" s="88">
        <v>798000</v>
      </c>
    </row>
    <row r="54" spans="1:5">
      <c r="A54" s="88">
        <v>5620799</v>
      </c>
      <c r="B54" s="88">
        <v>104200</v>
      </c>
      <c r="C54" s="88">
        <v>2650</v>
      </c>
      <c r="D54" s="88">
        <v>3230</v>
      </c>
      <c r="E54" s="88">
        <v>4000000</v>
      </c>
    </row>
    <row r="55" spans="1:5">
      <c r="A55" s="88">
        <v>5620801</v>
      </c>
      <c r="B55" s="88">
        <v>104200</v>
      </c>
      <c r="C55" s="88">
        <v>2650</v>
      </c>
      <c r="D55" s="88">
        <v>3230</v>
      </c>
      <c r="E55" s="88">
        <v>6319000</v>
      </c>
    </row>
    <row r="56" spans="1:5">
      <c r="A56" s="88">
        <v>5620901</v>
      </c>
      <c r="B56" s="88">
        <v>104200</v>
      </c>
      <c r="C56" s="88">
        <v>2650</v>
      </c>
      <c r="D56" s="88">
        <v>3230</v>
      </c>
      <c r="E56" s="88">
        <v>8679000</v>
      </c>
    </row>
    <row r="57" spans="1:5">
      <c r="A57" s="88">
        <v>5621001</v>
      </c>
      <c r="B57" s="88">
        <v>104200</v>
      </c>
      <c r="C57" s="88">
        <v>2653</v>
      </c>
      <c r="D57" s="88">
        <v>3230</v>
      </c>
      <c r="E57" s="88">
        <v>7601000</v>
      </c>
    </row>
    <row r="58" spans="1:5">
      <c r="A58" s="88">
        <v>5621001</v>
      </c>
      <c r="B58" s="88">
        <v>104200</v>
      </c>
      <c r="C58" s="88">
        <v>2653</v>
      </c>
      <c r="D58" s="88">
        <v>3810</v>
      </c>
      <c r="E58" s="88">
        <v>-13656000</v>
      </c>
    </row>
    <row r="59" spans="1:5">
      <c r="A59" s="88">
        <v>5621101</v>
      </c>
      <c r="B59" s="88">
        <v>104200</v>
      </c>
      <c r="C59" s="88">
        <v>2653</v>
      </c>
      <c r="D59" s="88">
        <v>3230</v>
      </c>
      <c r="E59" s="88">
        <v>3759000</v>
      </c>
    </row>
    <row r="60" spans="1:5">
      <c r="A60" s="88">
        <v>5621201</v>
      </c>
      <c r="B60" s="88">
        <v>104200</v>
      </c>
      <c r="C60" s="88">
        <v>2653</v>
      </c>
      <c r="D60" s="88">
        <v>3230</v>
      </c>
      <c r="E60" s="88">
        <v>4916000</v>
      </c>
    </row>
    <row r="61" spans="1:5">
      <c r="A61" s="88">
        <v>5621401</v>
      </c>
      <c r="B61" s="88">
        <v>104200</v>
      </c>
      <c r="C61" s="88">
        <v>2653</v>
      </c>
      <c r="D61" s="88">
        <v>3230</v>
      </c>
      <c r="E61" s="88">
        <v>17781000</v>
      </c>
    </row>
    <row r="62" spans="1:5">
      <c r="A62" s="88">
        <v>5621501</v>
      </c>
      <c r="B62" s="88">
        <v>104200</v>
      </c>
      <c r="C62" s="88">
        <v>2611</v>
      </c>
      <c r="D62" s="88">
        <v>3230</v>
      </c>
      <c r="E62" s="88">
        <v>1456000</v>
      </c>
    </row>
    <row r="63" spans="1:5">
      <c r="A63" s="88">
        <v>5621601</v>
      </c>
      <c r="B63" s="88">
        <v>104200</v>
      </c>
      <c r="C63" s="88">
        <v>2611</v>
      </c>
      <c r="D63" s="88">
        <v>3230</v>
      </c>
      <c r="E63" s="88">
        <v>64000</v>
      </c>
    </row>
    <row r="64" spans="1:5">
      <c r="A64" s="88">
        <v>5621701</v>
      </c>
      <c r="B64" s="88">
        <v>104200</v>
      </c>
      <c r="C64" s="88">
        <v>2611</v>
      </c>
      <c r="D64" s="88">
        <v>3230</v>
      </c>
      <c r="E64" s="88">
        <v>544000</v>
      </c>
    </row>
    <row r="65" spans="1:5">
      <c r="A65" s="88">
        <v>5621901</v>
      </c>
      <c r="B65" s="88">
        <v>104200</v>
      </c>
      <c r="C65" s="88">
        <v>2611</v>
      </c>
      <c r="D65" s="88">
        <v>3230</v>
      </c>
      <c r="E65" s="88">
        <v>1292000</v>
      </c>
    </row>
    <row r="66" spans="1:5">
      <c r="A66" s="88">
        <v>5622301</v>
      </c>
      <c r="B66" s="88">
        <v>104200</v>
      </c>
      <c r="C66" s="88">
        <v>2430</v>
      </c>
      <c r="D66" s="88">
        <v>3230</v>
      </c>
      <c r="E66" s="88">
        <v>1284000</v>
      </c>
    </row>
    <row r="67" spans="1:5">
      <c r="A67" s="88">
        <v>5622699</v>
      </c>
      <c r="B67" s="88">
        <v>104200</v>
      </c>
      <c r="C67" s="88">
        <v>2611</v>
      </c>
      <c r="D67" s="88">
        <v>3230</v>
      </c>
      <c r="E67" s="88">
        <v>1473000</v>
      </c>
    </row>
    <row r="68" spans="1:5">
      <c r="A68" s="88">
        <v>5622701</v>
      </c>
      <c r="B68" s="88">
        <v>104200</v>
      </c>
      <c r="C68" s="88">
        <v>2653</v>
      </c>
      <c r="D68" s="88">
        <v>3230</v>
      </c>
      <c r="E68" s="88">
        <v>2459000</v>
      </c>
    </row>
    <row r="69" spans="1:5">
      <c r="A69" s="88">
        <v>5622899</v>
      </c>
      <c r="B69" s="88">
        <v>104200</v>
      </c>
      <c r="C69" s="88">
        <v>2653</v>
      </c>
      <c r="D69" s="88">
        <v>3230</v>
      </c>
      <c r="E69" s="88">
        <v>5250000</v>
      </c>
    </row>
    <row r="70" spans="1:5">
      <c r="A70" s="88">
        <v>5622901</v>
      </c>
      <c r="B70" s="88">
        <v>104200</v>
      </c>
      <c r="C70" s="88">
        <v>2650</v>
      </c>
      <c r="D70" s="88">
        <v>3230</v>
      </c>
      <c r="E70" s="88">
        <v>2186000</v>
      </c>
    </row>
    <row r="71" spans="1:5">
      <c r="A71" s="88">
        <v>5623199</v>
      </c>
      <c r="B71" s="88">
        <v>104200</v>
      </c>
      <c r="C71" s="88">
        <v>2650</v>
      </c>
      <c r="D71" s="88">
        <v>3230</v>
      </c>
      <c r="E71" s="88">
        <v>-10014000</v>
      </c>
    </row>
    <row r="72" spans="1:5">
      <c r="A72" s="88">
        <v>5623199</v>
      </c>
      <c r="B72" s="88">
        <v>104200</v>
      </c>
      <c r="C72" s="88">
        <v>2650</v>
      </c>
      <c r="D72" s="88">
        <v>3810</v>
      </c>
      <c r="E72" s="88">
        <v>-20000000</v>
      </c>
    </row>
    <row r="73" spans="1:5">
      <c r="A73" s="88">
        <v>5623201</v>
      </c>
      <c r="B73" s="88">
        <v>104200</v>
      </c>
      <c r="C73" s="88">
        <v>2650</v>
      </c>
      <c r="D73" s="88">
        <v>3230</v>
      </c>
      <c r="E73" s="88">
        <v>846000</v>
      </c>
    </row>
    <row r="74" spans="1:5">
      <c r="A74" s="88">
        <v>5623301</v>
      </c>
      <c r="B74" s="88">
        <v>104200</v>
      </c>
      <c r="C74" s="88">
        <v>2611</v>
      </c>
      <c r="D74" s="88">
        <v>3230</v>
      </c>
      <c r="E74" s="88">
        <v>1119000</v>
      </c>
    </row>
    <row r="75" spans="1:5">
      <c r="A75" s="88">
        <v>5623401</v>
      </c>
      <c r="B75" s="88">
        <v>1120</v>
      </c>
      <c r="C75" s="88">
        <v>2611</v>
      </c>
      <c r="D75" s="88">
        <v>3230</v>
      </c>
      <c r="E75" s="88">
        <v>7540000</v>
      </c>
    </row>
    <row r="76" spans="1:5">
      <c r="A76" s="88">
        <v>5623801</v>
      </c>
      <c r="B76" s="88">
        <v>104200</v>
      </c>
      <c r="C76" s="88">
        <v>2650</v>
      </c>
      <c r="D76" s="88">
        <v>3230</v>
      </c>
      <c r="E76" s="88">
        <v>152000</v>
      </c>
    </row>
    <row r="77" spans="1:5">
      <c r="A77" s="88">
        <v>5623901</v>
      </c>
      <c r="B77" s="88">
        <v>104200</v>
      </c>
      <c r="C77" s="88">
        <v>2611</v>
      </c>
      <c r="D77" s="88">
        <v>3230</v>
      </c>
      <c r="E77" s="88">
        <v>1458000</v>
      </c>
    </row>
    <row r="78" spans="1:5">
      <c r="A78" s="88">
        <v>5624001</v>
      </c>
      <c r="B78" s="88">
        <v>104200</v>
      </c>
      <c r="C78" s="88">
        <v>2656</v>
      </c>
      <c r="D78" s="88">
        <v>3230</v>
      </c>
      <c r="E78" s="88">
        <v>373000</v>
      </c>
    </row>
    <row r="79" spans="1:5">
      <c r="A79" s="88">
        <v>5624201</v>
      </c>
      <c r="B79" s="88">
        <v>104200</v>
      </c>
      <c r="C79" s="88">
        <v>2611</v>
      </c>
      <c r="D79" s="88">
        <v>3230</v>
      </c>
      <c r="E79" s="88">
        <v>3000000</v>
      </c>
    </row>
    <row r="80" spans="1:5">
      <c r="A80" s="88">
        <v>5624301</v>
      </c>
      <c r="B80" s="88">
        <v>104200</v>
      </c>
      <c r="C80" s="88">
        <v>2611</v>
      </c>
      <c r="D80" s="88">
        <v>3230</v>
      </c>
      <c r="E80" s="88">
        <v>1000000</v>
      </c>
    </row>
    <row r="81" spans="1:5">
      <c r="A81" s="88">
        <v>5624401</v>
      </c>
      <c r="B81" s="88">
        <v>104200</v>
      </c>
      <c r="C81" s="88">
        <v>2611</v>
      </c>
      <c r="D81" s="88">
        <v>3230</v>
      </c>
      <c r="E81" s="88">
        <v>8300000</v>
      </c>
    </row>
    <row r="82" spans="1:5">
      <c r="A82" s="88">
        <v>5630199</v>
      </c>
      <c r="B82" s="88">
        <v>104200</v>
      </c>
      <c r="C82" s="88">
        <v>2221</v>
      </c>
      <c r="D82" s="88">
        <v>3230</v>
      </c>
      <c r="E82" s="88">
        <v>9229000</v>
      </c>
    </row>
    <row r="83" spans="1:5">
      <c r="A83" s="88">
        <v>5630299</v>
      </c>
      <c r="B83" s="88">
        <v>104200</v>
      </c>
      <c r="C83" s="88">
        <v>2222</v>
      </c>
      <c r="D83" s="88">
        <v>3230</v>
      </c>
      <c r="E83" s="88">
        <v>11070000</v>
      </c>
    </row>
    <row r="84" spans="1:5">
      <c r="A84" s="88">
        <v>5630401</v>
      </c>
      <c r="B84" s="88">
        <v>104200</v>
      </c>
      <c r="C84" s="88">
        <v>2222</v>
      </c>
      <c r="D84" s="88">
        <v>3230</v>
      </c>
      <c r="E84" s="88">
        <v>350000</v>
      </c>
    </row>
    <row r="85" spans="1:5">
      <c r="A85" s="88">
        <v>5630701</v>
      </c>
      <c r="B85" s="88">
        <v>104200</v>
      </c>
      <c r="C85" s="88">
        <v>2222</v>
      </c>
      <c r="D85" s="88">
        <v>3230</v>
      </c>
      <c r="E85" s="88">
        <v>106000</v>
      </c>
    </row>
    <row r="86" spans="1:5">
      <c r="A86" s="88">
        <v>5630801</v>
      </c>
      <c r="B86" s="88">
        <v>104200</v>
      </c>
      <c r="C86" s="88">
        <v>2222</v>
      </c>
      <c r="D86" s="88">
        <v>3230</v>
      </c>
      <c r="E86" s="88">
        <v>21606000</v>
      </c>
    </row>
    <row r="87" spans="1:5">
      <c r="A87" s="88">
        <v>5630901</v>
      </c>
      <c r="B87" s="88">
        <v>104200</v>
      </c>
      <c r="C87" s="88">
        <v>2222</v>
      </c>
      <c r="D87" s="88">
        <v>3230</v>
      </c>
      <c r="E87" s="88">
        <v>1200000</v>
      </c>
    </row>
    <row r="88" spans="1:5">
      <c r="A88" s="88">
        <v>5631001</v>
      </c>
      <c r="B88" s="88">
        <v>104200</v>
      </c>
      <c r="C88" s="88">
        <v>2222</v>
      </c>
      <c r="D88" s="88">
        <v>3230</v>
      </c>
      <c r="E88" s="88">
        <v>302000</v>
      </c>
    </row>
    <row r="89" spans="1:5">
      <c r="A89" s="88">
        <v>5631101</v>
      </c>
      <c r="B89" s="88">
        <v>104200</v>
      </c>
      <c r="C89" s="88">
        <v>2222</v>
      </c>
      <c r="D89" s="88">
        <v>3230</v>
      </c>
      <c r="E89" s="88">
        <v>31378000</v>
      </c>
    </row>
    <row r="90" spans="1:5">
      <c r="A90" s="88">
        <v>5631201</v>
      </c>
      <c r="B90" s="88">
        <v>104200</v>
      </c>
      <c r="C90" s="88">
        <v>2222</v>
      </c>
      <c r="D90" s="88">
        <v>3230</v>
      </c>
      <c r="E90" s="88">
        <v>14000000</v>
      </c>
    </row>
    <row r="91" spans="1:5">
      <c r="A91" s="88">
        <v>5631301</v>
      </c>
      <c r="B91" s="88">
        <v>104200</v>
      </c>
      <c r="C91" s="88">
        <v>2222</v>
      </c>
      <c r="D91" s="88">
        <v>3230</v>
      </c>
      <c r="E91" s="88">
        <v>140944000</v>
      </c>
    </row>
    <row r="92" spans="1:5">
      <c r="A92" s="88">
        <v>5631401</v>
      </c>
      <c r="B92" s="88">
        <v>104200</v>
      </c>
      <c r="C92" s="88">
        <v>2222</v>
      </c>
      <c r="D92" s="88">
        <v>3230</v>
      </c>
      <c r="E92" s="88">
        <v>2000000</v>
      </c>
    </row>
    <row r="93" spans="1:5">
      <c r="A93" s="88">
        <v>5631501</v>
      </c>
      <c r="B93" s="88">
        <v>104200</v>
      </c>
      <c r="C93" s="88">
        <v>2222</v>
      </c>
      <c r="D93" s="88">
        <v>3230</v>
      </c>
      <c r="E93" s="88">
        <v>2520000</v>
      </c>
    </row>
    <row r="94" spans="1:5">
      <c r="A94" s="88">
        <v>5631601</v>
      </c>
      <c r="B94" s="88">
        <v>104200</v>
      </c>
      <c r="C94" s="88">
        <v>2222</v>
      </c>
      <c r="D94" s="88">
        <v>3230</v>
      </c>
      <c r="E94" s="88">
        <v>4283000</v>
      </c>
    </row>
    <row r="95" spans="1:5">
      <c r="A95" s="88">
        <v>5631799</v>
      </c>
      <c r="B95" s="88">
        <v>104200</v>
      </c>
      <c r="C95" s="88">
        <v>2222</v>
      </c>
      <c r="D95" s="88">
        <v>3230</v>
      </c>
      <c r="E95" s="88">
        <v>7096000</v>
      </c>
    </row>
    <row r="96" spans="1:5">
      <c r="A96" s="88">
        <v>5632201</v>
      </c>
      <c r="B96" s="88">
        <v>104200</v>
      </c>
      <c r="C96" s="88">
        <v>2222</v>
      </c>
      <c r="D96" s="88">
        <v>3230</v>
      </c>
      <c r="E96" s="88">
        <v>2830000</v>
      </c>
    </row>
    <row r="97" spans="1:5">
      <c r="A97" s="88">
        <v>5632301</v>
      </c>
      <c r="B97" s="88">
        <v>104200</v>
      </c>
      <c r="C97" s="88">
        <v>2222</v>
      </c>
      <c r="D97" s="88">
        <v>3230</v>
      </c>
      <c r="E97" s="88">
        <v>1000000</v>
      </c>
    </row>
    <row r="98" spans="1:5">
      <c r="A98" s="88">
        <v>5640199</v>
      </c>
      <c r="B98" s="88">
        <v>104200</v>
      </c>
      <c r="C98" s="88">
        <v>2211</v>
      </c>
      <c r="D98" s="88">
        <v>3230</v>
      </c>
      <c r="E98" s="88">
        <v>7544000</v>
      </c>
    </row>
    <row r="99" spans="1:5">
      <c r="A99" s="88">
        <v>5640299</v>
      </c>
      <c r="B99" s="88">
        <v>104200</v>
      </c>
      <c r="C99" s="88">
        <v>2212</v>
      </c>
      <c r="D99" s="88">
        <v>3230</v>
      </c>
      <c r="E99" s="88">
        <v>15496000</v>
      </c>
    </row>
    <row r="100" spans="1:5">
      <c r="A100" s="88">
        <v>5640301</v>
      </c>
      <c r="B100" s="88">
        <v>104200</v>
      </c>
      <c r="C100" s="88">
        <v>2321</v>
      </c>
      <c r="D100" s="88">
        <v>3230</v>
      </c>
      <c r="E100" s="88">
        <v>36453000</v>
      </c>
    </row>
    <row r="101" spans="1:5">
      <c r="A101" s="88">
        <v>5640401</v>
      </c>
      <c r="B101" s="88">
        <v>104200</v>
      </c>
      <c r="C101" s="88">
        <v>2212</v>
      </c>
      <c r="D101" s="88">
        <v>3230</v>
      </c>
      <c r="E101" s="88">
        <v>2053000</v>
      </c>
    </row>
    <row r="102" spans="1:5">
      <c r="A102" s="88">
        <v>5640501</v>
      </c>
      <c r="B102" s="88">
        <v>104200</v>
      </c>
      <c r="C102" s="88">
        <v>2212</v>
      </c>
      <c r="D102" s="88">
        <v>3230</v>
      </c>
      <c r="E102" s="88">
        <v>944000</v>
      </c>
    </row>
    <row r="103" spans="1:5">
      <c r="A103" s="88">
        <v>5640801</v>
      </c>
      <c r="B103" s="88">
        <v>104200</v>
      </c>
      <c r="C103" s="88">
        <v>2212</v>
      </c>
      <c r="D103" s="88">
        <v>3230</v>
      </c>
      <c r="E103" s="88">
        <v>7000000</v>
      </c>
    </row>
    <row r="104" spans="1:5">
      <c r="A104" s="88">
        <v>5640901</v>
      </c>
      <c r="B104" s="88">
        <v>104200</v>
      </c>
      <c r="C104" s="88">
        <v>2212</v>
      </c>
      <c r="D104" s="88">
        <v>3230</v>
      </c>
      <c r="E104" s="88">
        <v>181000</v>
      </c>
    </row>
    <row r="105" spans="1:5">
      <c r="A105" s="88">
        <v>5641101</v>
      </c>
      <c r="B105" s="88">
        <v>104200</v>
      </c>
      <c r="C105" s="88">
        <v>2212</v>
      </c>
      <c r="D105" s="88">
        <v>3230</v>
      </c>
      <c r="E105" s="88">
        <v>469000</v>
      </c>
    </row>
    <row r="106" spans="1:5">
      <c r="A106" s="88">
        <v>5641201</v>
      </c>
      <c r="B106" s="88">
        <v>104200</v>
      </c>
      <c r="C106" s="88">
        <v>2441</v>
      </c>
      <c r="D106" s="88">
        <v>3230</v>
      </c>
      <c r="E106" s="88">
        <v>102000</v>
      </c>
    </row>
    <row r="107" spans="1:5">
      <c r="A107" s="88">
        <v>5641301</v>
      </c>
      <c r="B107" s="88">
        <v>104200</v>
      </c>
      <c r="C107" s="88">
        <v>2212</v>
      </c>
      <c r="D107" s="88">
        <v>3230</v>
      </c>
      <c r="E107" s="88">
        <v>2500000</v>
      </c>
    </row>
    <row r="108" spans="1:5">
      <c r="A108" s="88">
        <v>5641401</v>
      </c>
      <c r="B108" s="88">
        <v>104200</v>
      </c>
      <c r="C108" s="88">
        <v>2222</v>
      </c>
      <c r="D108" s="88">
        <v>3230</v>
      </c>
      <c r="E108" s="88">
        <v>1000000</v>
      </c>
    </row>
    <row r="109" spans="1:5">
      <c r="A109" s="88">
        <v>5641499</v>
      </c>
      <c r="B109" s="88">
        <v>104200</v>
      </c>
      <c r="C109" s="88">
        <v>1300</v>
      </c>
      <c r="D109" s="88">
        <v>3230</v>
      </c>
      <c r="E109" s="88">
        <v>126000</v>
      </c>
    </row>
    <row r="110" spans="1:5">
      <c r="A110" s="88">
        <v>5641501</v>
      </c>
      <c r="B110" s="88">
        <v>104200</v>
      </c>
      <c r="C110" s="88">
        <v>2212</v>
      </c>
      <c r="D110" s="88">
        <v>3230</v>
      </c>
      <c r="E110" s="88">
        <v>268000</v>
      </c>
    </row>
    <row r="111" spans="1:5">
      <c r="A111" s="88">
        <v>5650199</v>
      </c>
      <c r="B111" s="88">
        <v>104200</v>
      </c>
      <c r="C111" s="88">
        <v>1300</v>
      </c>
      <c r="D111" s="88">
        <v>3230</v>
      </c>
      <c r="E111" s="88">
        <v>1872000</v>
      </c>
    </row>
    <row r="112" spans="1:5">
      <c r="A112" s="88">
        <v>5650299</v>
      </c>
      <c r="B112" s="88">
        <v>104200</v>
      </c>
      <c r="C112" s="88">
        <v>2611</v>
      </c>
      <c r="D112" s="88">
        <v>3230</v>
      </c>
      <c r="E112" s="88">
        <v>243000</v>
      </c>
    </row>
    <row r="113" spans="1:5">
      <c r="A113" s="88">
        <v>5650399</v>
      </c>
      <c r="B113" s="88">
        <v>104200</v>
      </c>
      <c r="C113" s="88">
        <v>2222</v>
      </c>
      <c r="D113" s="88">
        <v>3230</v>
      </c>
      <c r="E113" s="88">
        <v>3010000</v>
      </c>
    </row>
    <row r="114" spans="1:5">
      <c r="A114" s="88">
        <v>5650499</v>
      </c>
      <c r="B114" s="88">
        <v>104200</v>
      </c>
      <c r="C114" s="88">
        <v>1300</v>
      </c>
      <c r="D114" s="88">
        <v>3230</v>
      </c>
      <c r="E114" s="88">
        <v>3883000</v>
      </c>
    </row>
    <row r="115" spans="1:5">
      <c r="A115" s="88">
        <v>5650599</v>
      </c>
      <c r="B115" s="88">
        <v>104200</v>
      </c>
      <c r="C115" s="88">
        <v>1300</v>
      </c>
      <c r="D115" s="88">
        <v>3230</v>
      </c>
      <c r="E115" s="88">
        <v>877000</v>
      </c>
    </row>
    <row r="116" spans="1:5">
      <c r="A116" s="88">
        <v>5650699</v>
      </c>
      <c r="B116" s="88">
        <v>104200</v>
      </c>
      <c r="C116" s="88">
        <v>1300</v>
      </c>
      <c r="D116" s="88">
        <v>3230</v>
      </c>
      <c r="E116" s="88">
        <v>5891000</v>
      </c>
    </row>
    <row r="117" spans="1:5">
      <c r="A117" s="88">
        <v>5650799</v>
      </c>
      <c r="B117" s="88">
        <v>104200</v>
      </c>
      <c r="C117" s="88">
        <v>1300</v>
      </c>
      <c r="D117" s="88">
        <v>3230</v>
      </c>
      <c r="E117" s="88">
        <v>346000</v>
      </c>
    </row>
    <row r="118" spans="1:5">
      <c r="A118" s="88">
        <v>5650899</v>
      </c>
      <c r="B118" s="88">
        <v>104200</v>
      </c>
      <c r="C118" s="88">
        <v>2611</v>
      </c>
      <c r="D118" s="88">
        <v>3230</v>
      </c>
      <c r="E118" s="88">
        <v>11152000</v>
      </c>
    </row>
    <row r="119" spans="1:5">
      <c r="A119" s="88">
        <v>5650899</v>
      </c>
      <c r="B119" s="88">
        <v>104200</v>
      </c>
      <c r="C119" s="88">
        <v>2611</v>
      </c>
      <c r="D119" s="88">
        <v>3810</v>
      </c>
      <c r="E119" s="88">
        <v>-2000000</v>
      </c>
    </row>
    <row r="120" spans="1:5">
      <c r="A120" s="88">
        <v>5650999</v>
      </c>
      <c r="B120" s="88">
        <v>104200</v>
      </c>
      <c r="C120" s="88">
        <v>2222</v>
      </c>
      <c r="D120" s="88">
        <v>3230</v>
      </c>
      <c r="E120" s="88">
        <v>466000</v>
      </c>
    </row>
    <row r="121" spans="1:5">
      <c r="A121" s="88">
        <v>5651099</v>
      </c>
      <c r="B121" s="88">
        <v>104200</v>
      </c>
      <c r="C121" s="88">
        <v>3860</v>
      </c>
      <c r="D121" s="88">
        <v>3230</v>
      </c>
      <c r="E121" s="88">
        <v>9000</v>
      </c>
    </row>
    <row r="122" spans="1:5">
      <c r="A122" s="88">
        <v>5651199</v>
      </c>
      <c r="B122" s="88">
        <v>104200</v>
      </c>
      <c r="C122" s="88">
        <v>2222</v>
      </c>
      <c r="D122" s="88">
        <v>3230</v>
      </c>
      <c r="E122" s="88">
        <v>2139000</v>
      </c>
    </row>
    <row r="123" spans="1:5">
      <c r="A123" s="88">
        <v>5651399</v>
      </c>
      <c r="B123" s="88">
        <v>104200</v>
      </c>
      <c r="C123" s="88">
        <v>1300</v>
      </c>
      <c r="D123" s="88">
        <v>3230</v>
      </c>
      <c r="E123" s="88">
        <v>1539000</v>
      </c>
    </row>
    <row r="124" spans="1:5">
      <c r="A124" s="88">
        <v>5651499</v>
      </c>
      <c r="B124" s="88">
        <v>104200</v>
      </c>
      <c r="C124" s="88">
        <v>2222</v>
      </c>
      <c r="D124" s="88">
        <v>3230</v>
      </c>
      <c r="E124" s="88">
        <v>3244000</v>
      </c>
    </row>
    <row r="125" spans="1:5">
      <c r="A125" s="88">
        <v>5651501</v>
      </c>
      <c r="B125" s="88">
        <v>104200</v>
      </c>
      <c r="C125" s="88">
        <v>2222</v>
      </c>
      <c r="D125" s="88">
        <v>3230</v>
      </c>
      <c r="E125" s="88">
        <v>7042000</v>
      </c>
    </row>
    <row r="126" spans="1:5">
      <c r="A126" s="88">
        <v>5651701</v>
      </c>
      <c r="B126" s="88">
        <v>104200</v>
      </c>
      <c r="C126" s="88">
        <v>1300</v>
      </c>
      <c r="D126" s="88">
        <v>3230</v>
      </c>
      <c r="E126" s="88">
        <v>3349000</v>
      </c>
    </row>
    <row r="127" spans="1:5">
      <c r="A127" s="88">
        <v>5651801</v>
      </c>
      <c r="B127" s="88">
        <v>104200</v>
      </c>
      <c r="C127" s="88">
        <v>1300</v>
      </c>
      <c r="D127" s="88">
        <v>3230</v>
      </c>
      <c r="E127" s="88">
        <v>1326000</v>
      </c>
    </row>
    <row r="128" spans="1:5">
      <c r="A128" s="88">
        <v>5651901</v>
      </c>
      <c r="B128" s="88">
        <v>104200</v>
      </c>
      <c r="C128" s="88">
        <v>2650</v>
      </c>
      <c r="D128" s="88">
        <v>3230</v>
      </c>
      <c r="E128" s="88">
        <v>738000</v>
      </c>
    </row>
    <row r="129" spans="1:5">
      <c r="A129" s="88">
        <v>5652001</v>
      </c>
      <c r="B129" s="88">
        <v>104200</v>
      </c>
      <c r="C129" s="88">
        <v>1300</v>
      </c>
      <c r="D129" s="88">
        <v>3230</v>
      </c>
      <c r="E129" s="88">
        <v>2633000</v>
      </c>
    </row>
    <row r="130" spans="1:5">
      <c r="A130" s="88">
        <v>5652201</v>
      </c>
      <c r="B130" s="88">
        <v>104200</v>
      </c>
      <c r="C130" s="88">
        <v>2222</v>
      </c>
      <c r="D130" s="88">
        <v>3230</v>
      </c>
      <c r="E130" s="88">
        <v>2285000</v>
      </c>
    </row>
    <row r="131" spans="1:5">
      <c r="A131" s="88">
        <v>5652399</v>
      </c>
      <c r="B131" s="88">
        <v>104200</v>
      </c>
      <c r="C131" s="88">
        <v>1300</v>
      </c>
      <c r="D131" s="88">
        <v>3230</v>
      </c>
      <c r="E131" s="88">
        <v>3500000</v>
      </c>
    </row>
    <row r="132" spans="1:5">
      <c r="A132" s="88">
        <v>5652401</v>
      </c>
      <c r="B132" s="88">
        <v>104200</v>
      </c>
      <c r="C132" s="88">
        <v>1300</v>
      </c>
      <c r="D132" s="88">
        <v>3230</v>
      </c>
      <c r="E132" s="88">
        <v>4251000</v>
      </c>
    </row>
    <row r="133" spans="1:5">
      <c r="A133" s="88">
        <v>5652899</v>
      </c>
      <c r="B133" s="88">
        <v>104200</v>
      </c>
      <c r="C133" s="88">
        <v>3811</v>
      </c>
      <c r="D133" s="88">
        <v>3230</v>
      </c>
      <c r="E133" s="88">
        <v>1490000</v>
      </c>
    </row>
    <row r="134" spans="1:5">
      <c r="A134" s="88">
        <v>5652901</v>
      </c>
      <c r="B134" s="88">
        <v>104200</v>
      </c>
      <c r="C134" s="88">
        <v>3930</v>
      </c>
      <c r="D134" s="88">
        <v>3230</v>
      </c>
      <c r="E134" s="88">
        <v>2800000</v>
      </c>
    </row>
    <row r="135" spans="1:5">
      <c r="A135" s="88">
        <v>5653101</v>
      </c>
      <c r="B135" s="88">
        <v>104200</v>
      </c>
      <c r="C135" s="88">
        <v>2653</v>
      </c>
      <c r="D135" s="88">
        <v>3230</v>
      </c>
      <c r="E135" s="88">
        <v>1000000</v>
      </c>
    </row>
    <row r="136" spans="1:5">
      <c r="A136" s="88">
        <v>5653299</v>
      </c>
      <c r="B136" s="88">
        <v>104200</v>
      </c>
      <c r="C136" s="88">
        <v>2222</v>
      </c>
      <c r="D136" s="88">
        <v>3230</v>
      </c>
      <c r="E136" s="88">
        <v>1000000</v>
      </c>
    </row>
    <row r="137" spans="1:5">
      <c r="A137" s="88">
        <v>5653399</v>
      </c>
      <c r="B137" s="88">
        <v>104200</v>
      </c>
      <c r="C137" s="88">
        <v>2650</v>
      </c>
      <c r="D137" s="88">
        <v>3230</v>
      </c>
      <c r="E137" s="88">
        <v>20000000</v>
      </c>
    </row>
    <row r="138" spans="1:5">
      <c r="A138" s="88">
        <v>5660199</v>
      </c>
      <c r="B138" s="88">
        <v>104200</v>
      </c>
      <c r="C138" s="88">
        <v>3811</v>
      </c>
      <c r="D138" s="88">
        <v>3230</v>
      </c>
      <c r="E138" s="88">
        <v>2800000</v>
      </c>
    </row>
    <row r="139" spans="1:5">
      <c r="A139" s="88">
        <v>5660299</v>
      </c>
      <c r="B139" s="88">
        <v>104200</v>
      </c>
      <c r="C139" s="88">
        <v>3336</v>
      </c>
      <c r="D139" s="88">
        <v>3230</v>
      </c>
      <c r="E139" s="88">
        <v>4000000</v>
      </c>
    </row>
    <row r="140" spans="1:5">
      <c r="A140" s="88">
        <v>5660301</v>
      </c>
      <c r="B140" s="88">
        <v>104200</v>
      </c>
      <c r="C140" s="88">
        <v>3398</v>
      </c>
      <c r="D140" s="88">
        <v>3230</v>
      </c>
      <c r="E140" s="88">
        <v>7438000</v>
      </c>
    </row>
    <row r="141" spans="1:5">
      <c r="A141" s="88">
        <v>5660401</v>
      </c>
      <c r="B141" s="88">
        <v>104200</v>
      </c>
      <c r="C141" s="88">
        <v>3811</v>
      </c>
      <c r="D141" s="88">
        <v>3230</v>
      </c>
      <c r="E141" s="88">
        <v>30070000</v>
      </c>
    </row>
    <row r="142" spans="1:5">
      <c r="A142" s="88">
        <v>5660401</v>
      </c>
      <c r="B142" s="88">
        <v>104200</v>
      </c>
      <c r="C142" s="88">
        <v>3811</v>
      </c>
      <c r="D142" s="88">
        <v>3810</v>
      </c>
      <c r="E142" s="88">
        <v>-10000000</v>
      </c>
    </row>
    <row r="143" spans="1:5">
      <c r="A143" s="88">
        <v>5660501</v>
      </c>
      <c r="B143" s="88">
        <v>104200</v>
      </c>
      <c r="C143" s="88">
        <v>3811</v>
      </c>
      <c r="D143" s="88">
        <v>3230</v>
      </c>
      <c r="E143" s="88">
        <v>23083000</v>
      </c>
    </row>
    <row r="144" spans="1:5">
      <c r="A144" s="88">
        <v>5660601</v>
      </c>
      <c r="B144" s="88">
        <v>104200</v>
      </c>
      <c r="C144" s="88">
        <v>1300</v>
      </c>
      <c r="D144" s="88">
        <v>3230</v>
      </c>
      <c r="E144" s="88">
        <v>2979000</v>
      </c>
    </row>
    <row r="145" spans="1:5">
      <c r="A145" s="88">
        <v>5660701</v>
      </c>
      <c r="B145" s="88">
        <v>104200</v>
      </c>
      <c r="C145" s="88">
        <v>3811</v>
      </c>
      <c r="D145" s="88">
        <v>3230</v>
      </c>
      <c r="E145" s="88">
        <v>1500000</v>
      </c>
    </row>
    <row r="146" spans="1:5">
      <c r="A146" s="88">
        <v>5660801</v>
      </c>
      <c r="B146" s="88">
        <v>104200</v>
      </c>
      <c r="C146" s="88">
        <v>2222</v>
      </c>
      <c r="D146" s="88">
        <v>3230</v>
      </c>
      <c r="E146" s="88">
        <v>280000</v>
      </c>
    </row>
    <row r="147" spans="1:5">
      <c r="A147" s="88">
        <v>5660901</v>
      </c>
      <c r="B147" s="88">
        <v>104104</v>
      </c>
      <c r="C147" s="88">
        <v>3391</v>
      </c>
      <c r="D147" s="88">
        <v>3230</v>
      </c>
      <c r="E147" s="88">
        <v>761000</v>
      </c>
    </row>
    <row r="148" spans="1:5">
      <c r="A148" s="88">
        <v>5661501</v>
      </c>
      <c r="B148" s="88">
        <v>104200</v>
      </c>
      <c r="C148" s="88">
        <v>3811</v>
      </c>
      <c r="D148" s="88">
        <v>3230</v>
      </c>
      <c r="E148" s="88">
        <v>550000</v>
      </c>
    </row>
    <row r="149" spans="1:5">
      <c r="A149" s="88">
        <v>5661601</v>
      </c>
      <c r="B149" s="88">
        <v>104200</v>
      </c>
      <c r="C149" s="88">
        <v>3811</v>
      </c>
      <c r="D149" s="88">
        <v>3230</v>
      </c>
      <c r="E149" s="88">
        <v>292000</v>
      </c>
    </row>
    <row r="150" spans="1:5">
      <c r="A150" s="88">
        <v>5662201</v>
      </c>
      <c r="B150" s="88">
        <v>104200</v>
      </c>
      <c r="C150" s="88">
        <v>3398</v>
      </c>
      <c r="D150" s="88">
        <v>3230</v>
      </c>
      <c r="E150" s="88">
        <v>1543000</v>
      </c>
    </row>
    <row r="151" spans="1:5">
      <c r="A151" s="88">
        <v>5662301</v>
      </c>
      <c r="B151" s="88">
        <v>104200</v>
      </c>
      <c r="C151" s="88">
        <v>1210</v>
      </c>
      <c r="D151" s="88">
        <v>3210</v>
      </c>
      <c r="E151" s="88">
        <v>-219000</v>
      </c>
    </row>
    <row r="152" spans="1:5">
      <c r="A152" s="88">
        <v>6000101</v>
      </c>
      <c r="B152" s="88">
        <v>4305</v>
      </c>
      <c r="C152" s="88">
        <v>3332</v>
      </c>
      <c r="D152" s="88">
        <v>3230</v>
      </c>
      <c r="E152" s="88">
        <v>552000</v>
      </c>
    </row>
    <row r="153" spans="1:5">
      <c r="A153" s="88">
        <v>6000401</v>
      </c>
      <c r="B153" s="88">
        <v>1140</v>
      </c>
      <c r="C153" s="88">
        <v>2222</v>
      </c>
      <c r="D153" s="88">
        <v>3230</v>
      </c>
      <c r="E153" s="88">
        <v>979000</v>
      </c>
    </row>
    <row r="154" spans="1:5">
      <c r="A154" s="88">
        <v>6010178</v>
      </c>
      <c r="B154" s="88">
        <v>4318</v>
      </c>
      <c r="C154" s="88">
        <v>3332</v>
      </c>
      <c r="D154" s="88">
        <v>3222</v>
      </c>
      <c r="E154" s="88">
        <v>188000</v>
      </c>
    </row>
    <row r="155" spans="1:5">
      <c r="A155" s="88">
        <v>6010181</v>
      </c>
      <c r="B155" s="88">
        <v>4316</v>
      </c>
      <c r="C155" s="88">
        <v>3350</v>
      </c>
      <c r="D155" s="88">
        <v>3222</v>
      </c>
      <c r="E155" s="88">
        <v>2500000</v>
      </c>
    </row>
    <row r="156" spans="1:5">
      <c r="A156" s="88">
        <v>6010183</v>
      </c>
      <c r="B156" s="88">
        <v>4318</v>
      </c>
      <c r="C156" s="88">
        <v>3332</v>
      </c>
      <c r="D156" s="88">
        <v>3222</v>
      </c>
      <c r="E156" s="88">
        <v>1010000</v>
      </c>
    </row>
    <row r="157" spans="1:5">
      <c r="A157" s="88">
        <v>6010185</v>
      </c>
      <c r="B157" s="88">
        <v>4318</v>
      </c>
      <c r="C157" s="88">
        <v>3332</v>
      </c>
      <c r="D157" s="88">
        <v>3222</v>
      </c>
      <c r="E157" s="88">
        <v>2219000</v>
      </c>
    </row>
    <row r="158" spans="1:5">
      <c r="A158" s="88">
        <v>6010199</v>
      </c>
      <c r="B158" s="88">
        <v>4208</v>
      </c>
      <c r="C158" s="88">
        <v>3602</v>
      </c>
      <c r="D158" s="88">
        <v>3210</v>
      </c>
      <c r="E158" s="88">
        <v>694000</v>
      </c>
    </row>
    <row r="159" spans="1:5">
      <c r="A159" s="88">
        <v>6010199</v>
      </c>
      <c r="B159" s="88">
        <v>4316</v>
      </c>
      <c r="C159" s="88">
        <v>3332</v>
      </c>
      <c r="D159" s="88">
        <v>3222</v>
      </c>
      <c r="E159" s="88">
        <v>1800000</v>
      </c>
    </row>
    <row r="160" spans="1:5">
      <c r="A160" s="88">
        <v>6302099</v>
      </c>
      <c r="B160" s="88">
        <v>4200</v>
      </c>
      <c r="C160" s="88">
        <v>3342</v>
      </c>
      <c r="D160" s="88">
        <v>3230</v>
      </c>
      <c r="E160" s="88">
        <v>394000</v>
      </c>
    </row>
    <row r="161" spans="1:5">
      <c r="A161" s="88">
        <v>6302132</v>
      </c>
      <c r="B161" s="88">
        <v>4305</v>
      </c>
      <c r="C161" s="88">
        <v>3342</v>
      </c>
      <c r="D161" s="88">
        <v>3230</v>
      </c>
      <c r="E161" s="88">
        <v>325000</v>
      </c>
    </row>
    <row r="162" spans="1:5">
      <c r="A162" s="88">
        <v>6302199</v>
      </c>
      <c r="B162" s="88">
        <v>4200</v>
      </c>
      <c r="C162" s="88">
        <v>3342</v>
      </c>
      <c r="D162" s="88">
        <v>3230</v>
      </c>
      <c r="E162" s="88">
        <v>2621000</v>
      </c>
    </row>
    <row r="163" spans="1:5">
      <c r="A163" s="88">
        <v>6304299</v>
      </c>
      <c r="B163" s="88">
        <v>4200</v>
      </c>
      <c r="C163" s="88">
        <v>3332</v>
      </c>
      <c r="D163" s="88">
        <v>3230</v>
      </c>
      <c r="E163" s="88">
        <v>1500000</v>
      </c>
    </row>
    <row r="164" spans="1:5">
      <c r="A164" s="88">
        <v>6304699</v>
      </c>
      <c r="B164" s="88">
        <v>1099</v>
      </c>
      <c r="C164" s="88">
        <v>3151</v>
      </c>
      <c r="D164" s="88">
        <v>3230</v>
      </c>
      <c r="E164" s="88">
        <v>-11200000</v>
      </c>
    </row>
    <row r="165" spans="1:5">
      <c r="A165" s="88">
        <v>6502799</v>
      </c>
      <c r="B165" s="88">
        <v>4200</v>
      </c>
      <c r="C165" s="88">
        <v>3151</v>
      </c>
      <c r="D165" s="88">
        <v>3230</v>
      </c>
      <c r="E165" s="88">
        <v>296000</v>
      </c>
    </row>
    <row r="166" spans="1:5">
      <c r="A166" s="88">
        <v>6503701</v>
      </c>
      <c r="B166" s="88">
        <v>4305</v>
      </c>
      <c r="C166" s="88">
        <v>3340</v>
      </c>
      <c r="D166" s="88">
        <v>3230</v>
      </c>
      <c r="E166" s="88">
        <v>700000</v>
      </c>
    </row>
    <row r="167" spans="1:5">
      <c r="A167" s="88">
        <v>6503712</v>
      </c>
      <c r="B167" s="88">
        <v>4305</v>
      </c>
      <c r="C167" s="88">
        <v>3332</v>
      </c>
      <c r="D167" s="88">
        <v>3230</v>
      </c>
      <c r="E167" s="88">
        <v>339000</v>
      </c>
    </row>
    <row r="168" spans="1:5">
      <c r="A168" s="88">
        <v>6503714</v>
      </c>
      <c r="B168" s="88">
        <v>4305</v>
      </c>
      <c r="C168" s="88">
        <v>3340</v>
      </c>
      <c r="D168" s="88">
        <v>3230</v>
      </c>
      <c r="E168" s="88">
        <v>337000</v>
      </c>
    </row>
    <row r="169" spans="1:5">
      <c r="A169" s="88">
        <v>6503716</v>
      </c>
      <c r="B169" s="88">
        <v>4305</v>
      </c>
      <c r="C169" s="88">
        <v>3340</v>
      </c>
      <c r="D169" s="88">
        <v>3230</v>
      </c>
      <c r="E169" s="88">
        <v>131000</v>
      </c>
    </row>
    <row r="170" spans="1:5">
      <c r="A170" s="88">
        <v>6503718</v>
      </c>
      <c r="B170" s="88">
        <v>4305</v>
      </c>
      <c r="C170" s="88">
        <v>3340</v>
      </c>
      <c r="D170" s="88">
        <v>3230</v>
      </c>
      <c r="E170" s="88">
        <v>900000</v>
      </c>
    </row>
    <row r="171" spans="1:5">
      <c r="A171" s="88">
        <v>6503799</v>
      </c>
      <c r="B171" s="88">
        <v>4305</v>
      </c>
      <c r="C171" s="88">
        <v>3340</v>
      </c>
      <c r="D171" s="88">
        <v>3230</v>
      </c>
      <c r="E171" s="88">
        <v>10000</v>
      </c>
    </row>
    <row r="172" spans="1:5">
      <c r="A172" s="88">
        <v>6503814</v>
      </c>
      <c r="B172" s="88">
        <v>4305</v>
      </c>
      <c r="C172" s="88">
        <v>3340</v>
      </c>
      <c r="D172" s="88">
        <v>3230</v>
      </c>
      <c r="E172" s="88">
        <v>-194000</v>
      </c>
    </row>
    <row r="173" spans="1:5">
      <c r="A173" s="88">
        <v>6503828</v>
      </c>
      <c r="B173" s="88">
        <v>4305</v>
      </c>
      <c r="C173" s="88">
        <v>3340</v>
      </c>
      <c r="D173" s="88">
        <v>3230</v>
      </c>
      <c r="E173" s="88">
        <v>63000</v>
      </c>
    </row>
    <row r="174" spans="1:5">
      <c r="A174" s="88">
        <v>6503829</v>
      </c>
      <c r="B174" s="88">
        <v>4305</v>
      </c>
      <c r="C174" s="88">
        <v>3340</v>
      </c>
      <c r="D174" s="88">
        <v>3230</v>
      </c>
      <c r="E174" s="88">
        <v>3000</v>
      </c>
    </row>
    <row r="175" spans="1:5">
      <c r="A175" s="88">
        <v>6503829</v>
      </c>
      <c r="B175" s="88">
        <v>4305</v>
      </c>
      <c r="C175" s="88">
        <v>3342</v>
      </c>
      <c r="D175" s="88">
        <v>3230</v>
      </c>
      <c r="E175" s="88">
        <v>79000</v>
      </c>
    </row>
    <row r="176" spans="1:5">
      <c r="A176" s="88">
        <v>6503832</v>
      </c>
      <c r="B176" s="88">
        <v>4305</v>
      </c>
      <c r="C176" s="88">
        <v>3342</v>
      </c>
      <c r="D176" s="88">
        <v>3230</v>
      </c>
      <c r="E176" s="88">
        <v>1000000</v>
      </c>
    </row>
    <row r="177" spans="1:5">
      <c r="A177" s="88">
        <v>6503833</v>
      </c>
      <c r="B177" s="88">
        <v>4305</v>
      </c>
      <c r="C177" s="88">
        <v>3340</v>
      </c>
      <c r="D177" s="88">
        <v>3230</v>
      </c>
      <c r="E177" s="88">
        <v>600000</v>
      </c>
    </row>
    <row r="178" spans="1:5">
      <c r="A178" s="88">
        <v>6503834</v>
      </c>
      <c r="B178" s="88">
        <v>4305</v>
      </c>
      <c r="C178" s="88">
        <v>3332</v>
      </c>
      <c r="D178" s="88">
        <v>3230</v>
      </c>
      <c r="E178" s="88">
        <v>1600000</v>
      </c>
    </row>
    <row r="179" spans="1:5">
      <c r="A179" s="88">
        <v>6503899</v>
      </c>
      <c r="B179" s="88">
        <v>4305</v>
      </c>
      <c r="C179" s="88">
        <v>3332</v>
      </c>
      <c r="D179" s="88">
        <v>3230</v>
      </c>
      <c r="E179" s="88">
        <v>439000</v>
      </c>
    </row>
    <row r="180" spans="1:5">
      <c r="A180" s="88">
        <v>6503903</v>
      </c>
      <c r="B180" s="88">
        <v>4305</v>
      </c>
      <c r="C180" s="88">
        <v>3332</v>
      </c>
      <c r="D180" s="88">
        <v>3230</v>
      </c>
      <c r="E180" s="88">
        <v>596000</v>
      </c>
    </row>
    <row r="181" spans="1:5">
      <c r="A181" s="88">
        <v>6503905</v>
      </c>
      <c r="B181" s="88">
        <v>4305</v>
      </c>
      <c r="C181" s="88">
        <v>3332</v>
      </c>
      <c r="D181" s="88">
        <v>3230</v>
      </c>
      <c r="E181" s="88">
        <v>1000000</v>
      </c>
    </row>
    <row r="182" spans="1:5">
      <c r="A182" s="88">
        <v>6503906</v>
      </c>
      <c r="B182" s="88">
        <v>4305</v>
      </c>
      <c r="C182" s="88">
        <v>3332</v>
      </c>
      <c r="D182" s="88">
        <v>3230</v>
      </c>
      <c r="E182" s="88">
        <v>600000</v>
      </c>
    </row>
    <row r="183" spans="1:5">
      <c r="A183" s="88">
        <v>6503907</v>
      </c>
      <c r="B183" s="88">
        <v>4305</v>
      </c>
      <c r="C183" s="88">
        <v>3332</v>
      </c>
      <c r="D183" s="88">
        <v>3230</v>
      </c>
      <c r="E183" s="88">
        <v>987000</v>
      </c>
    </row>
    <row r="184" spans="1:5">
      <c r="A184" s="88">
        <v>6505117</v>
      </c>
      <c r="B184" s="88">
        <v>4200</v>
      </c>
      <c r="C184" s="88">
        <v>3151</v>
      </c>
      <c r="D184" s="88">
        <v>3230</v>
      </c>
      <c r="E184" s="88">
        <v>8000000</v>
      </c>
    </row>
    <row r="185" spans="1:5">
      <c r="A185" s="88">
        <v>6505401</v>
      </c>
      <c r="B185" s="88">
        <v>4305</v>
      </c>
      <c r="C185" s="88">
        <v>3332</v>
      </c>
      <c r="D185" s="88">
        <v>3230</v>
      </c>
      <c r="E185" s="88">
        <v>1000000</v>
      </c>
    </row>
    <row r="186" spans="1:5">
      <c r="A186" s="88">
        <v>6505403</v>
      </c>
      <c r="B186" s="88">
        <v>4305</v>
      </c>
      <c r="C186" s="88">
        <v>3340</v>
      </c>
      <c r="D186" s="88">
        <v>3230</v>
      </c>
      <c r="E186" s="88">
        <v>2495000</v>
      </c>
    </row>
    <row r="187" spans="1:5">
      <c r="A187" s="88">
        <v>6505404</v>
      </c>
      <c r="B187" s="88">
        <v>4305</v>
      </c>
      <c r="C187" s="88">
        <v>3340</v>
      </c>
      <c r="D187" s="88">
        <v>3230</v>
      </c>
      <c r="E187" s="88">
        <v>2492000</v>
      </c>
    </row>
    <row r="188" spans="1:5">
      <c r="A188" s="88">
        <v>6505499</v>
      </c>
      <c r="B188" s="88">
        <v>4305</v>
      </c>
      <c r="C188" s="88">
        <v>3332</v>
      </c>
      <c r="D188" s="88">
        <v>3230</v>
      </c>
      <c r="E188" s="88">
        <v>-1000000</v>
      </c>
    </row>
    <row r="189" spans="1:5">
      <c r="A189" s="88">
        <v>6505499</v>
      </c>
      <c r="B189" s="88">
        <v>4305</v>
      </c>
      <c r="C189" s="88">
        <v>3340</v>
      </c>
      <c r="D189" s="88">
        <v>3230</v>
      </c>
      <c r="E189" s="88">
        <v>1750000</v>
      </c>
    </row>
    <row r="190" spans="1:5">
      <c r="A190" s="88">
        <v>6505599</v>
      </c>
      <c r="B190" s="88">
        <v>4200</v>
      </c>
      <c r="C190" s="88">
        <v>3151</v>
      </c>
      <c r="D190" s="88">
        <v>3230</v>
      </c>
      <c r="E190" s="88">
        <v>3789000</v>
      </c>
    </row>
    <row r="191" spans="1:5">
      <c r="A191" s="88">
        <v>6505801</v>
      </c>
      <c r="B191" s="88">
        <v>4153</v>
      </c>
      <c r="C191" s="88">
        <v>3332</v>
      </c>
      <c r="D191" s="88">
        <v>3230</v>
      </c>
      <c r="E191" s="88">
        <v>3000000</v>
      </c>
    </row>
    <row r="192" spans="1:5">
      <c r="A192" s="88">
        <v>6506132</v>
      </c>
      <c r="B192" s="88">
        <v>4305</v>
      </c>
      <c r="C192" s="88">
        <v>3340</v>
      </c>
      <c r="D192" s="88">
        <v>3230</v>
      </c>
      <c r="E192" s="88">
        <v>1493000</v>
      </c>
    </row>
    <row r="193" spans="1:5">
      <c r="A193" s="88">
        <v>6506133</v>
      </c>
      <c r="B193" s="88">
        <v>4305</v>
      </c>
      <c r="C193" s="88">
        <v>3340</v>
      </c>
      <c r="D193" s="88">
        <v>3230</v>
      </c>
      <c r="E193" s="88">
        <v>1100000</v>
      </c>
    </row>
    <row r="194" spans="1:5">
      <c r="A194" s="88">
        <v>6506199</v>
      </c>
      <c r="B194" s="88">
        <v>4305</v>
      </c>
      <c r="C194" s="88">
        <v>3340</v>
      </c>
      <c r="D194" s="88">
        <v>3230</v>
      </c>
      <c r="E194" s="88">
        <v>47000</v>
      </c>
    </row>
    <row r="195" spans="1:5">
      <c r="A195" s="88">
        <v>6506599</v>
      </c>
      <c r="B195" s="88">
        <v>1099</v>
      </c>
      <c r="C195" s="88">
        <v>3151</v>
      </c>
      <c r="D195" s="88">
        <v>3230</v>
      </c>
      <c r="E195" s="88">
        <v>4785000</v>
      </c>
    </row>
    <row r="196" spans="1:5">
      <c r="A196" s="88">
        <v>6506701</v>
      </c>
      <c r="B196" s="88">
        <v>4305</v>
      </c>
      <c r="C196" s="88">
        <v>3332</v>
      </c>
      <c r="D196" s="88">
        <v>3230</v>
      </c>
      <c r="E196" s="88">
        <v>227000</v>
      </c>
    </row>
    <row r="197" spans="1:5">
      <c r="A197" s="88">
        <v>6506703</v>
      </c>
      <c r="B197" s="88">
        <v>4305</v>
      </c>
      <c r="C197" s="88">
        <v>3332</v>
      </c>
      <c r="D197" s="88">
        <v>3230</v>
      </c>
      <c r="E197" s="88">
        <v>857000</v>
      </c>
    </row>
    <row r="198" spans="1:5">
      <c r="A198" s="88">
        <v>6506999</v>
      </c>
      <c r="B198" s="88">
        <v>4300</v>
      </c>
      <c r="C198" s="88">
        <v>3340</v>
      </c>
      <c r="D198" s="88">
        <v>3230</v>
      </c>
      <c r="E198" s="88">
        <v>1011000</v>
      </c>
    </row>
    <row r="199" spans="1:5">
      <c r="A199" s="88">
        <v>6507301</v>
      </c>
      <c r="B199" s="88">
        <v>4305</v>
      </c>
      <c r="C199" s="88">
        <v>3332</v>
      </c>
      <c r="D199" s="88">
        <v>3230</v>
      </c>
      <c r="E199" s="88">
        <v>-38000</v>
      </c>
    </row>
    <row r="200" spans="1:5">
      <c r="A200" s="88">
        <v>6507303</v>
      </c>
      <c r="B200" s="88">
        <v>4153</v>
      </c>
      <c r="C200" s="88">
        <v>3332</v>
      </c>
      <c r="D200" s="88">
        <v>3270</v>
      </c>
      <c r="E200" s="88">
        <v>-155000</v>
      </c>
    </row>
    <row r="201" spans="1:5">
      <c r="A201" s="88">
        <v>6507399</v>
      </c>
      <c r="B201" s="88">
        <v>4305</v>
      </c>
      <c r="C201" s="88">
        <v>3332</v>
      </c>
      <c r="D201" s="88">
        <v>3230</v>
      </c>
      <c r="E201" s="88">
        <v>-2941000</v>
      </c>
    </row>
    <row r="202" spans="1:5">
      <c r="A202" s="88">
        <v>6507401</v>
      </c>
      <c r="B202" s="88">
        <v>4305</v>
      </c>
      <c r="C202" s="88">
        <v>3332</v>
      </c>
      <c r="D202" s="88">
        <v>3230</v>
      </c>
      <c r="E202" s="88">
        <v>-484000</v>
      </c>
    </row>
    <row r="203" spans="1:5">
      <c r="A203" s="88">
        <v>6507418</v>
      </c>
      <c r="B203" s="88">
        <v>4153</v>
      </c>
      <c r="C203" s="88">
        <v>3332</v>
      </c>
      <c r="D203" s="88">
        <v>3230</v>
      </c>
      <c r="E203" s="88">
        <v>-1712000</v>
      </c>
    </row>
    <row r="204" spans="1:5">
      <c r="A204" s="88">
        <v>6507501</v>
      </c>
      <c r="B204" s="88">
        <v>4153</v>
      </c>
      <c r="C204" s="88">
        <v>3342</v>
      </c>
      <c r="D204" s="88">
        <v>3230</v>
      </c>
      <c r="E204" s="88">
        <v>-7000</v>
      </c>
    </row>
    <row r="205" spans="1:5">
      <c r="A205" s="88">
        <v>6507503</v>
      </c>
      <c r="B205" s="88">
        <v>4153</v>
      </c>
      <c r="C205" s="88">
        <v>3342</v>
      </c>
      <c r="D205" s="88">
        <v>3230</v>
      </c>
      <c r="E205" s="88">
        <v>-495000</v>
      </c>
    </row>
    <row r="206" spans="1:5">
      <c r="A206" s="88">
        <v>6507504</v>
      </c>
      <c r="B206" s="88">
        <v>4305</v>
      </c>
      <c r="C206" s="88">
        <v>3332</v>
      </c>
      <c r="D206" s="88">
        <v>3270</v>
      </c>
      <c r="E206" s="88">
        <v>-731000</v>
      </c>
    </row>
    <row r="207" spans="1:5">
      <c r="A207" s="88">
        <v>6507505</v>
      </c>
      <c r="B207" s="88">
        <v>4305</v>
      </c>
      <c r="C207" s="88">
        <v>3332</v>
      </c>
      <c r="D207" s="88">
        <v>3270</v>
      </c>
      <c r="E207" s="88">
        <v>-768000</v>
      </c>
    </row>
    <row r="208" spans="1:5">
      <c r="A208" s="88">
        <v>6507508</v>
      </c>
      <c r="B208" s="88">
        <v>4305</v>
      </c>
      <c r="C208" s="88">
        <v>3332</v>
      </c>
      <c r="D208" s="88">
        <v>3270</v>
      </c>
      <c r="E208" s="88">
        <v>-255000</v>
      </c>
    </row>
    <row r="209" spans="1:5">
      <c r="A209" s="88">
        <v>6507509</v>
      </c>
      <c r="B209" s="88">
        <v>4305</v>
      </c>
      <c r="C209" s="88">
        <v>3332</v>
      </c>
      <c r="D209" s="88">
        <v>3270</v>
      </c>
      <c r="E209" s="88">
        <v>-86000</v>
      </c>
    </row>
    <row r="210" spans="1:5">
      <c r="A210" s="88">
        <v>6507510</v>
      </c>
      <c r="B210" s="88">
        <v>4305</v>
      </c>
      <c r="C210" s="88">
        <v>3332</v>
      </c>
      <c r="D210" s="88">
        <v>3230</v>
      </c>
      <c r="E210" s="88">
        <v>-870000</v>
      </c>
    </row>
    <row r="211" spans="1:5">
      <c r="A211" s="88">
        <v>6507511</v>
      </c>
      <c r="B211" s="88">
        <v>4153</v>
      </c>
      <c r="C211" s="88">
        <v>3332</v>
      </c>
      <c r="D211" s="88">
        <v>3270</v>
      </c>
      <c r="E211" s="88">
        <v>-33000</v>
      </c>
    </row>
    <row r="212" spans="1:5">
      <c r="A212" s="88">
        <v>6507512</v>
      </c>
      <c r="B212" s="88">
        <v>4153</v>
      </c>
      <c r="C212" s="88">
        <v>3350</v>
      </c>
      <c r="D212" s="88">
        <v>3230</v>
      </c>
      <c r="E212" s="88">
        <v>-157000</v>
      </c>
    </row>
    <row r="213" spans="1:5">
      <c r="A213" s="88">
        <v>6507517</v>
      </c>
      <c r="B213" s="88">
        <v>4153</v>
      </c>
      <c r="C213" s="88">
        <v>3350</v>
      </c>
      <c r="D213" s="88">
        <v>3270</v>
      </c>
      <c r="E213" s="88">
        <v>-7000</v>
      </c>
    </row>
    <row r="214" spans="1:5">
      <c r="A214" s="88">
        <v>6507520</v>
      </c>
      <c r="B214" s="88">
        <v>4153</v>
      </c>
      <c r="C214" s="88">
        <v>3350</v>
      </c>
      <c r="D214" s="88">
        <v>3270</v>
      </c>
      <c r="E214" s="88">
        <v>-8000</v>
      </c>
    </row>
    <row r="215" spans="1:5">
      <c r="A215" s="88">
        <v>6508001</v>
      </c>
      <c r="B215" s="88">
        <v>4153</v>
      </c>
      <c r="C215" s="88">
        <v>3332</v>
      </c>
      <c r="D215" s="88">
        <v>3270</v>
      </c>
      <c r="E215" s="88">
        <v>-26000</v>
      </c>
    </row>
    <row r="216" spans="1:5">
      <c r="A216" s="88">
        <v>6508001</v>
      </c>
      <c r="B216" s="88">
        <v>4305</v>
      </c>
      <c r="C216" s="88">
        <v>3332</v>
      </c>
      <c r="D216" s="88">
        <v>3230</v>
      </c>
      <c r="E216" s="88">
        <v>1900000</v>
      </c>
    </row>
    <row r="217" spans="1:5">
      <c r="A217" s="88">
        <v>6508099</v>
      </c>
      <c r="B217" s="88">
        <v>4305</v>
      </c>
      <c r="C217" s="88">
        <v>3332</v>
      </c>
      <c r="D217" s="88">
        <v>3230</v>
      </c>
      <c r="E217" s="88">
        <v>-1900000</v>
      </c>
    </row>
    <row r="218" spans="1:5">
      <c r="A218" s="88">
        <v>6508099</v>
      </c>
      <c r="B218" s="88">
        <v>4305</v>
      </c>
      <c r="C218" s="88">
        <v>3340</v>
      </c>
      <c r="D218" s="88">
        <v>3230</v>
      </c>
      <c r="E218" s="88">
        <v>1920000</v>
      </c>
    </row>
    <row r="219" spans="1:5">
      <c r="A219" s="88">
        <v>6508103</v>
      </c>
      <c r="B219" s="88">
        <v>4305</v>
      </c>
      <c r="C219" s="88">
        <v>3340</v>
      </c>
      <c r="D219" s="88">
        <v>3230</v>
      </c>
      <c r="E219" s="88">
        <v>2000000</v>
      </c>
    </row>
    <row r="220" spans="1:5">
      <c r="A220" s="88">
        <v>6508302</v>
      </c>
      <c r="B220" s="88">
        <v>4153</v>
      </c>
      <c r="C220" s="88">
        <v>3332</v>
      </c>
      <c r="D220" s="88">
        <v>3026</v>
      </c>
      <c r="E220" s="88">
        <v>10000</v>
      </c>
    </row>
    <row r="221" spans="1:5">
      <c r="A221" s="88">
        <v>6508402</v>
      </c>
      <c r="B221" s="88">
        <v>4302</v>
      </c>
      <c r="C221" s="88">
        <v>3812</v>
      </c>
      <c r="D221" s="88">
        <v>3230</v>
      </c>
      <c r="E221" s="88">
        <v>987000</v>
      </c>
    </row>
    <row r="222" spans="1:5">
      <c r="A222" s="88">
        <v>6508599</v>
      </c>
      <c r="B222" s="88">
        <v>4305</v>
      </c>
      <c r="C222" s="88">
        <v>3332</v>
      </c>
      <c r="D222" s="88">
        <v>3230</v>
      </c>
      <c r="E222" s="88">
        <v>18059000</v>
      </c>
    </row>
    <row r="223" spans="1:5">
      <c r="A223" s="88">
        <v>6508601</v>
      </c>
      <c r="B223" s="88">
        <v>4305</v>
      </c>
      <c r="C223" s="88">
        <v>3332</v>
      </c>
      <c r="D223" s="88">
        <v>3230</v>
      </c>
      <c r="E223" s="88">
        <v>3500000</v>
      </c>
    </row>
    <row r="224" spans="1:5">
      <c r="A224" s="88">
        <v>6508699</v>
      </c>
      <c r="B224" s="88">
        <v>4305</v>
      </c>
      <c r="C224" s="88">
        <v>3332</v>
      </c>
      <c r="D224" s="88">
        <v>3230</v>
      </c>
      <c r="E224" s="88">
        <v>-3500000</v>
      </c>
    </row>
    <row r="225" spans="1:5">
      <c r="A225" s="88">
        <v>6508699</v>
      </c>
      <c r="B225" s="88">
        <v>4305</v>
      </c>
      <c r="C225" s="88">
        <v>3340</v>
      </c>
      <c r="D225" s="88">
        <v>3230</v>
      </c>
      <c r="E225" s="88">
        <v>3500000</v>
      </c>
    </row>
    <row r="226" spans="1:5">
      <c r="A226" s="88">
        <v>6508901</v>
      </c>
      <c r="B226" s="88">
        <v>4305</v>
      </c>
      <c r="C226" s="88">
        <v>3332</v>
      </c>
      <c r="D226" s="88">
        <v>3230</v>
      </c>
      <c r="E226" s="88">
        <v>1000000</v>
      </c>
    </row>
    <row r="227" spans="1:5">
      <c r="A227" s="88">
        <v>6508999</v>
      </c>
      <c r="B227" s="88">
        <v>4305</v>
      </c>
      <c r="C227" s="88">
        <v>3332</v>
      </c>
      <c r="D227" s="88">
        <v>3230</v>
      </c>
      <c r="E227" s="88">
        <v>-1000000</v>
      </c>
    </row>
    <row r="228" spans="1:5">
      <c r="A228" s="88">
        <v>6508999</v>
      </c>
      <c r="B228" s="88">
        <v>4305</v>
      </c>
      <c r="C228" s="88">
        <v>3340</v>
      </c>
      <c r="D228" s="88">
        <v>3230</v>
      </c>
      <c r="E228" s="88">
        <v>1000000</v>
      </c>
    </row>
    <row r="229" spans="1:5">
      <c r="A229" s="88">
        <v>6509001</v>
      </c>
      <c r="B229" s="88">
        <v>4305</v>
      </c>
      <c r="C229" s="88">
        <v>3332</v>
      </c>
      <c r="D229" s="88">
        <v>3230</v>
      </c>
      <c r="E229" s="88">
        <v>7000000</v>
      </c>
    </row>
    <row r="230" spans="1:5">
      <c r="A230" s="88">
        <v>6509199</v>
      </c>
      <c r="B230" s="88">
        <v>4305</v>
      </c>
      <c r="C230" s="88">
        <v>3332</v>
      </c>
      <c r="D230" s="88">
        <v>3230</v>
      </c>
      <c r="E230" s="88">
        <v>500000</v>
      </c>
    </row>
    <row r="231" spans="1:5">
      <c r="A231" s="88">
        <v>6509399</v>
      </c>
      <c r="B231" s="88">
        <v>4305</v>
      </c>
      <c r="C231" s="88">
        <v>3340</v>
      </c>
      <c r="D231" s="88">
        <v>3230</v>
      </c>
      <c r="E231" s="88">
        <v>5500000</v>
      </c>
    </row>
    <row r="232" spans="1:5">
      <c r="A232" s="88">
        <v>6509399</v>
      </c>
      <c r="B232" s="88">
        <v>4305</v>
      </c>
      <c r="C232" s="88">
        <v>3340</v>
      </c>
      <c r="D232" s="88">
        <v>3890</v>
      </c>
      <c r="E232" s="88">
        <v>-2000000</v>
      </c>
    </row>
    <row r="233" spans="1:5">
      <c r="A233" s="88">
        <v>6510801</v>
      </c>
      <c r="B233" s="88">
        <v>4303</v>
      </c>
      <c r="C233" s="88">
        <v>3350</v>
      </c>
      <c r="D233" s="88">
        <v>3230</v>
      </c>
      <c r="E233" s="88">
        <v>744000</v>
      </c>
    </row>
    <row r="234" spans="1:5">
      <c r="A234" s="88">
        <v>6510901</v>
      </c>
      <c r="B234" s="88">
        <v>4305</v>
      </c>
      <c r="C234" s="88">
        <v>3332</v>
      </c>
      <c r="D234" s="88">
        <v>3230</v>
      </c>
      <c r="E234" s="88">
        <v>5477000</v>
      </c>
    </row>
    <row r="235" spans="1:5">
      <c r="A235" s="88">
        <v>6510999</v>
      </c>
      <c r="B235" s="88">
        <v>4305</v>
      </c>
      <c r="C235" s="88">
        <v>3332</v>
      </c>
      <c r="D235" s="88">
        <v>3230</v>
      </c>
      <c r="E235" s="88">
        <v>-5400000</v>
      </c>
    </row>
    <row r="236" spans="1:5">
      <c r="A236" s="88">
        <v>6510999</v>
      </c>
      <c r="B236" s="88">
        <v>4305</v>
      </c>
      <c r="C236" s="88">
        <v>3340</v>
      </c>
      <c r="D236" s="88">
        <v>3230</v>
      </c>
      <c r="E236" s="88">
        <v>5400000</v>
      </c>
    </row>
    <row r="237" spans="1:5">
      <c r="A237" s="88">
        <v>6511001</v>
      </c>
      <c r="B237" s="88">
        <v>4305</v>
      </c>
      <c r="C237" s="88">
        <v>3332</v>
      </c>
      <c r="D237" s="88">
        <v>3230</v>
      </c>
      <c r="E237" s="88">
        <v>500000</v>
      </c>
    </row>
    <row r="238" spans="1:5">
      <c r="A238" s="88">
        <v>6511099</v>
      </c>
      <c r="B238" s="88">
        <v>4305</v>
      </c>
      <c r="C238" s="88">
        <v>3332</v>
      </c>
      <c r="D238" s="88">
        <v>3230</v>
      </c>
      <c r="E238" s="88">
        <v>-10500000</v>
      </c>
    </row>
    <row r="239" spans="1:5">
      <c r="A239" s="88">
        <v>6511099</v>
      </c>
      <c r="B239" s="88">
        <v>4305</v>
      </c>
      <c r="C239" s="88">
        <v>3340</v>
      </c>
      <c r="D239" s="88">
        <v>3230</v>
      </c>
      <c r="E239" s="88">
        <v>10500000</v>
      </c>
    </row>
    <row r="240" spans="1:5">
      <c r="A240" s="88">
        <v>6650299</v>
      </c>
      <c r="B240" s="88">
        <v>4305</v>
      </c>
      <c r="C240" s="88">
        <v>3336</v>
      </c>
      <c r="D240" s="88">
        <v>3230</v>
      </c>
      <c r="E240" s="88">
        <v>831000</v>
      </c>
    </row>
    <row r="241" spans="1:5">
      <c r="A241" s="88">
        <v>6803899</v>
      </c>
      <c r="B241" s="88">
        <v>4302</v>
      </c>
      <c r="C241" s="88">
        <v>3601</v>
      </c>
      <c r="D241" s="88">
        <v>3230</v>
      </c>
      <c r="E241" s="88">
        <v>332000</v>
      </c>
    </row>
    <row r="242" spans="1:5">
      <c r="A242" s="88">
        <v>6803999</v>
      </c>
      <c r="B242" s="88">
        <v>4302</v>
      </c>
      <c r="C242" s="88">
        <v>3811</v>
      </c>
      <c r="D242" s="88">
        <v>3230</v>
      </c>
      <c r="E242" s="88">
        <v>184000</v>
      </c>
    </row>
    <row r="243" spans="1:5">
      <c r="A243" s="88">
        <v>6804004</v>
      </c>
      <c r="B243" s="88">
        <v>4305</v>
      </c>
      <c r="C243" s="88">
        <v>3332</v>
      </c>
      <c r="D243" s="88">
        <v>3230</v>
      </c>
      <c r="E243" s="88">
        <v>7000000</v>
      </c>
    </row>
    <row r="244" spans="1:5">
      <c r="A244" s="88">
        <v>6804099</v>
      </c>
      <c r="B244" s="88">
        <v>4305</v>
      </c>
      <c r="C244" s="88">
        <v>3332</v>
      </c>
      <c r="D244" s="88">
        <v>3230</v>
      </c>
      <c r="E244" s="88">
        <v>516000</v>
      </c>
    </row>
    <row r="245" spans="1:5">
      <c r="A245" s="88">
        <v>6805166</v>
      </c>
      <c r="B245" s="88">
        <v>4302</v>
      </c>
      <c r="C245" s="88">
        <v>3812</v>
      </c>
      <c r="D245" s="88">
        <v>3230</v>
      </c>
      <c r="E245" s="88">
        <v>900000</v>
      </c>
    </row>
    <row r="246" spans="1:5">
      <c r="A246" s="88">
        <v>6805171</v>
      </c>
      <c r="B246" s="88">
        <v>4302</v>
      </c>
      <c r="C246" s="88">
        <v>3812</v>
      </c>
      <c r="D246" s="88">
        <v>3230</v>
      </c>
      <c r="E246" s="88">
        <v>62000</v>
      </c>
    </row>
    <row r="247" spans="1:5">
      <c r="A247" s="88">
        <v>6805175</v>
      </c>
      <c r="B247" s="88">
        <v>4302</v>
      </c>
      <c r="C247" s="88">
        <v>3812</v>
      </c>
      <c r="D247" s="88">
        <v>3230</v>
      </c>
      <c r="E247" s="88">
        <v>1509000</v>
      </c>
    </row>
    <row r="248" spans="1:5">
      <c r="A248" s="88">
        <v>6805177</v>
      </c>
      <c r="B248" s="88">
        <v>4302</v>
      </c>
      <c r="C248" s="88">
        <v>3812</v>
      </c>
      <c r="D248" s="88">
        <v>3230</v>
      </c>
      <c r="E248" s="88">
        <v>699000</v>
      </c>
    </row>
    <row r="249" spans="1:5">
      <c r="A249" s="88">
        <v>6805178</v>
      </c>
      <c r="B249" s="88">
        <v>4302</v>
      </c>
      <c r="C249" s="88">
        <v>3811</v>
      </c>
      <c r="D249" s="88">
        <v>3230</v>
      </c>
      <c r="E249" s="88">
        <v>100000</v>
      </c>
    </row>
    <row r="250" spans="1:5">
      <c r="A250" s="88">
        <v>6805181</v>
      </c>
      <c r="B250" s="88">
        <v>4302</v>
      </c>
      <c r="C250" s="88">
        <v>3812</v>
      </c>
      <c r="D250" s="88">
        <v>3230</v>
      </c>
      <c r="E250" s="88">
        <v>300000</v>
      </c>
    </row>
    <row r="251" spans="1:5">
      <c r="A251" s="88">
        <v>6805199</v>
      </c>
      <c r="B251" s="88">
        <v>4302</v>
      </c>
      <c r="C251" s="88">
        <v>3812</v>
      </c>
      <c r="D251" s="88">
        <v>3230</v>
      </c>
      <c r="E251" s="88">
        <v>2731000</v>
      </c>
    </row>
    <row r="252" spans="1:5">
      <c r="A252" s="88">
        <v>6805399</v>
      </c>
      <c r="B252" s="88">
        <v>4302</v>
      </c>
      <c r="C252" s="88">
        <v>3812</v>
      </c>
      <c r="D252" s="88">
        <v>3230</v>
      </c>
      <c r="E252" s="88">
        <v>1500000</v>
      </c>
    </row>
    <row r="253" spans="1:5">
      <c r="A253" s="88">
        <v>6805599</v>
      </c>
      <c r="B253" s="88">
        <v>4302</v>
      </c>
      <c r="C253" s="88">
        <v>3812</v>
      </c>
      <c r="D253" s="88">
        <v>3230</v>
      </c>
      <c r="E253" s="88">
        <v>9841000</v>
      </c>
    </row>
    <row r="254" spans="1:5">
      <c r="A254" s="88">
        <v>6805699</v>
      </c>
      <c r="B254" s="88">
        <v>4302</v>
      </c>
      <c r="C254" s="88">
        <v>3812</v>
      </c>
      <c r="D254" s="88">
        <v>3230</v>
      </c>
      <c r="E254" s="88">
        <v>10000000</v>
      </c>
    </row>
    <row r="255" spans="1:5">
      <c r="A255" s="88">
        <v>6806299</v>
      </c>
      <c r="B255" s="88">
        <v>4302</v>
      </c>
      <c r="C255" s="88">
        <v>3812</v>
      </c>
      <c r="D255" s="88">
        <v>3230</v>
      </c>
      <c r="E255" s="88">
        <v>4351000</v>
      </c>
    </row>
    <row r="256" spans="1:5">
      <c r="A256" s="88">
        <v>6806401</v>
      </c>
      <c r="B256" s="88">
        <v>4302</v>
      </c>
      <c r="C256" s="88">
        <v>3812</v>
      </c>
      <c r="D256" s="88">
        <v>3230</v>
      </c>
      <c r="E256" s="88">
        <v>600000</v>
      </c>
    </row>
    <row r="257" spans="1:5">
      <c r="A257" s="88">
        <v>6806499</v>
      </c>
      <c r="B257" s="88">
        <v>4302</v>
      </c>
      <c r="C257" s="88">
        <v>3812</v>
      </c>
      <c r="D257" s="88">
        <v>3230</v>
      </c>
      <c r="E257" s="88">
        <v>299000</v>
      </c>
    </row>
    <row r="258" spans="1:5">
      <c r="A258" s="88">
        <v>6806799</v>
      </c>
      <c r="B258" s="88">
        <v>4302</v>
      </c>
      <c r="C258" s="88">
        <v>3811</v>
      </c>
      <c r="D258" s="88">
        <v>3230</v>
      </c>
      <c r="E258" s="88">
        <v>300000</v>
      </c>
    </row>
    <row r="259" spans="1:5">
      <c r="A259" s="88">
        <v>6806899</v>
      </c>
      <c r="B259" s="88">
        <v>4302</v>
      </c>
      <c r="C259" s="88">
        <v>3811</v>
      </c>
      <c r="D259" s="88">
        <v>3230</v>
      </c>
      <c r="E259" s="88">
        <v>193000</v>
      </c>
    </row>
    <row r="260" spans="1:5">
      <c r="A260" s="88">
        <v>6806999</v>
      </c>
      <c r="B260" s="88">
        <v>4300</v>
      </c>
      <c r="C260" s="88">
        <v>3350</v>
      </c>
      <c r="D260" s="88">
        <v>3230</v>
      </c>
      <c r="E260" s="88">
        <v>3111000</v>
      </c>
    </row>
    <row r="261" spans="1:5">
      <c r="A261" s="88">
        <v>6807099</v>
      </c>
      <c r="B261" s="88">
        <v>4302</v>
      </c>
      <c r="C261" s="88">
        <v>3811</v>
      </c>
      <c r="D261" s="88">
        <v>3230</v>
      </c>
      <c r="E261" s="88">
        <v>311000</v>
      </c>
    </row>
    <row r="262" spans="1:5">
      <c r="A262" s="88">
        <v>6820173</v>
      </c>
      <c r="B262" s="88">
        <v>4303</v>
      </c>
      <c r="C262" s="88">
        <v>3350</v>
      </c>
      <c r="D262" s="88">
        <v>3230</v>
      </c>
      <c r="E262" s="88">
        <v>1000000</v>
      </c>
    </row>
    <row r="263" spans="1:5">
      <c r="A263" s="88">
        <v>6820174</v>
      </c>
      <c r="B263" s="88">
        <v>4303</v>
      </c>
      <c r="C263" s="88">
        <v>3350</v>
      </c>
      <c r="D263" s="88">
        <v>3230</v>
      </c>
      <c r="E263" s="88">
        <v>1200000</v>
      </c>
    </row>
    <row r="264" spans="1:5">
      <c r="A264" s="88">
        <v>6820191</v>
      </c>
      <c r="B264" s="88">
        <v>4303</v>
      </c>
      <c r="C264" s="88">
        <v>3350</v>
      </c>
      <c r="D264" s="88">
        <v>3230</v>
      </c>
      <c r="E264" s="88">
        <v>224000</v>
      </c>
    </row>
    <row r="265" spans="1:5">
      <c r="A265" s="88">
        <v>6820193</v>
      </c>
      <c r="B265" s="88">
        <v>4303</v>
      </c>
      <c r="C265" s="88">
        <v>3350</v>
      </c>
      <c r="D265" s="88">
        <v>3230</v>
      </c>
      <c r="E265" s="88">
        <v>500000</v>
      </c>
    </row>
    <row r="266" spans="1:5">
      <c r="A266" s="88">
        <v>6820194</v>
      </c>
      <c r="B266" s="88">
        <v>4303</v>
      </c>
      <c r="C266" s="88">
        <v>3350</v>
      </c>
      <c r="D266" s="88">
        <v>3230</v>
      </c>
      <c r="E266" s="88">
        <v>300000</v>
      </c>
    </row>
    <row r="267" spans="1:5">
      <c r="A267" s="88">
        <v>6820195</v>
      </c>
      <c r="B267" s="88">
        <v>4303</v>
      </c>
      <c r="C267" s="88">
        <v>3350</v>
      </c>
      <c r="D267" s="88">
        <v>3230</v>
      </c>
      <c r="E267" s="88">
        <v>500000</v>
      </c>
    </row>
    <row r="268" spans="1:5">
      <c r="A268" s="88">
        <v>6820198</v>
      </c>
      <c r="B268" s="88">
        <v>4303</v>
      </c>
      <c r="C268" s="88">
        <v>3350</v>
      </c>
      <c r="D268" s="88">
        <v>3230</v>
      </c>
      <c r="E268" s="88">
        <v>200000</v>
      </c>
    </row>
    <row r="269" spans="1:5">
      <c r="A269" s="88">
        <v>6820199</v>
      </c>
      <c r="B269" s="88">
        <v>4303</v>
      </c>
      <c r="C269" s="88">
        <v>3350</v>
      </c>
      <c r="D269" s="88">
        <v>3230</v>
      </c>
      <c r="E269" s="88">
        <v>2589000</v>
      </c>
    </row>
    <row r="270" spans="1:5">
      <c r="A270" s="88">
        <v>6820399</v>
      </c>
      <c r="B270" s="88">
        <v>4303</v>
      </c>
      <c r="C270" s="88">
        <v>3350</v>
      </c>
      <c r="D270" s="88">
        <v>3230</v>
      </c>
      <c r="E270" s="88">
        <v>326000</v>
      </c>
    </row>
    <row r="271" spans="1:5">
      <c r="A271" s="88">
        <v>6820502</v>
      </c>
      <c r="B271" s="88">
        <v>4153</v>
      </c>
      <c r="C271" s="88">
        <v>3350</v>
      </c>
      <c r="D271" s="88">
        <v>3230</v>
      </c>
      <c r="E271" s="88">
        <v>29000</v>
      </c>
    </row>
    <row r="272" spans="1:5">
      <c r="A272" s="88">
        <v>6820503</v>
      </c>
      <c r="B272" s="88">
        <v>4303</v>
      </c>
      <c r="C272" s="88">
        <v>3350</v>
      </c>
      <c r="D272" s="88">
        <v>3230</v>
      </c>
      <c r="E272" s="88">
        <v>2500000</v>
      </c>
    </row>
    <row r="273" spans="1:5">
      <c r="A273" s="88">
        <v>6820599</v>
      </c>
      <c r="B273" s="88">
        <v>4303</v>
      </c>
      <c r="C273" s="88">
        <v>3350</v>
      </c>
      <c r="D273" s="88">
        <v>3230</v>
      </c>
      <c r="E273" s="88">
        <v>397000</v>
      </c>
    </row>
    <row r="274" spans="1:5">
      <c r="A274" s="88">
        <v>6821399</v>
      </c>
      <c r="B274" s="88">
        <v>4303</v>
      </c>
      <c r="C274" s="88">
        <v>3350</v>
      </c>
      <c r="D274" s="88">
        <v>3230</v>
      </c>
      <c r="E274" s="88">
        <v>2711000</v>
      </c>
    </row>
    <row r="275" spans="1:5">
      <c r="A275" s="88">
        <v>6821499</v>
      </c>
      <c r="B275" s="88">
        <v>4303</v>
      </c>
      <c r="C275" s="88">
        <v>3350</v>
      </c>
      <c r="D275" s="88">
        <v>3230</v>
      </c>
      <c r="E275" s="88">
        <v>12350000</v>
      </c>
    </row>
    <row r="276" spans="1:5">
      <c r="A276" s="88">
        <v>6821501</v>
      </c>
      <c r="B276" s="88">
        <v>4303</v>
      </c>
      <c r="C276" s="88">
        <v>3350</v>
      </c>
      <c r="D276" s="88">
        <v>3230</v>
      </c>
      <c r="E276" s="88">
        <v>1000000</v>
      </c>
    </row>
    <row r="277" spans="1:5">
      <c r="A277" s="88">
        <v>6821599</v>
      </c>
      <c r="B277" s="88">
        <v>4303</v>
      </c>
      <c r="C277" s="88">
        <v>3350</v>
      </c>
      <c r="D277" s="88">
        <v>3230</v>
      </c>
      <c r="E277" s="88">
        <v>1000000</v>
      </c>
    </row>
    <row r="278" spans="1:5">
      <c r="A278" s="88">
        <v>6830135</v>
      </c>
      <c r="B278" s="88">
        <v>4302</v>
      </c>
      <c r="C278" s="88">
        <v>3600</v>
      </c>
      <c r="D278" s="88">
        <v>3230</v>
      </c>
      <c r="E278" s="88">
        <v>296000</v>
      </c>
    </row>
    <row r="279" spans="1:5">
      <c r="A279" s="88">
        <v>6830173</v>
      </c>
      <c r="B279" s="88">
        <v>4302</v>
      </c>
      <c r="C279" s="88">
        <v>3601</v>
      </c>
      <c r="D279" s="88">
        <v>3230</v>
      </c>
      <c r="E279" s="88">
        <v>318000</v>
      </c>
    </row>
    <row r="280" spans="1:5">
      <c r="A280" s="88">
        <v>6830181</v>
      </c>
      <c r="B280" s="88">
        <v>4302</v>
      </c>
      <c r="C280" s="88">
        <v>3600</v>
      </c>
      <c r="D280" s="88">
        <v>3230</v>
      </c>
      <c r="E280" s="88">
        <v>169000</v>
      </c>
    </row>
    <row r="281" spans="1:5">
      <c r="A281" s="88">
        <v>6830184</v>
      </c>
      <c r="B281" s="88">
        <v>4302</v>
      </c>
      <c r="C281" s="88">
        <v>3601</v>
      </c>
      <c r="D281" s="88">
        <v>3230</v>
      </c>
      <c r="E281" s="88">
        <v>269000</v>
      </c>
    </row>
    <row r="282" spans="1:5">
      <c r="A282" s="88">
        <v>6830194</v>
      </c>
      <c r="B282" s="88">
        <v>4303</v>
      </c>
      <c r="C282" s="88">
        <v>3601</v>
      </c>
      <c r="D282" s="88">
        <v>3230</v>
      </c>
      <c r="E282" s="88">
        <v>-98000</v>
      </c>
    </row>
    <row r="283" spans="1:5">
      <c r="A283" s="88">
        <v>6830195</v>
      </c>
      <c r="B283" s="88">
        <v>4302</v>
      </c>
      <c r="C283" s="88">
        <v>3600</v>
      </c>
      <c r="D283" s="88">
        <v>3230</v>
      </c>
      <c r="E283" s="88">
        <v>145000</v>
      </c>
    </row>
    <row r="284" spans="1:5">
      <c r="A284" s="88">
        <v>6830198</v>
      </c>
      <c r="B284" s="88">
        <v>4302</v>
      </c>
      <c r="C284" s="88">
        <v>3601</v>
      </c>
      <c r="D284" s="88">
        <v>3230</v>
      </c>
      <c r="E284" s="88">
        <v>400000</v>
      </c>
    </row>
    <row r="285" spans="1:5">
      <c r="A285" s="88">
        <v>6830199</v>
      </c>
      <c r="B285" s="88">
        <v>4302</v>
      </c>
      <c r="C285" s="88">
        <v>3601</v>
      </c>
      <c r="D285" s="88">
        <v>3230</v>
      </c>
      <c r="E285" s="88">
        <v>-1700000</v>
      </c>
    </row>
    <row r="286" spans="1:5">
      <c r="A286" s="88">
        <v>6830199</v>
      </c>
      <c r="B286" s="88">
        <v>4303</v>
      </c>
      <c r="C286" s="88">
        <v>3601</v>
      </c>
      <c r="D286" s="88">
        <v>3230</v>
      </c>
      <c r="E286" s="88">
        <v>5792000</v>
      </c>
    </row>
    <row r="287" spans="1:5">
      <c r="A287" s="88">
        <v>6830803</v>
      </c>
      <c r="B287" s="88">
        <v>4305</v>
      </c>
      <c r="C287" s="88">
        <v>3332</v>
      </c>
      <c r="D287" s="88">
        <v>3230</v>
      </c>
      <c r="E287" s="88">
        <v>150000</v>
      </c>
    </row>
    <row r="288" spans="1:5">
      <c r="A288" s="88">
        <v>6830815</v>
      </c>
      <c r="B288" s="88">
        <v>4305</v>
      </c>
      <c r="C288" s="88">
        <v>3332</v>
      </c>
      <c r="D288" s="88">
        <v>3230</v>
      </c>
      <c r="E288" s="88">
        <v>-187000</v>
      </c>
    </row>
    <row r="289" spans="1:5">
      <c r="A289" s="88">
        <v>6830817</v>
      </c>
      <c r="B289" s="88">
        <v>4305</v>
      </c>
      <c r="C289" s="88">
        <v>3332</v>
      </c>
      <c r="D289" s="88">
        <v>3230</v>
      </c>
      <c r="E289" s="88">
        <v>650000</v>
      </c>
    </row>
    <row r="290" spans="1:5">
      <c r="A290" s="88">
        <v>6830899</v>
      </c>
      <c r="B290" s="88">
        <v>4305</v>
      </c>
      <c r="C290" s="88">
        <v>3340</v>
      </c>
      <c r="D290" s="88">
        <v>3230</v>
      </c>
      <c r="E290" s="88">
        <v>406000</v>
      </c>
    </row>
    <row r="291" spans="1:5">
      <c r="A291" s="88">
        <v>6830902</v>
      </c>
      <c r="B291" s="88">
        <v>4302</v>
      </c>
      <c r="C291" s="88">
        <v>3603</v>
      </c>
      <c r="D291" s="88">
        <v>3230</v>
      </c>
      <c r="E291" s="88">
        <v>200000</v>
      </c>
    </row>
    <row r="292" spans="1:5">
      <c r="A292" s="88">
        <v>6830902</v>
      </c>
      <c r="B292" s="88">
        <v>4302</v>
      </c>
      <c r="C292" s="88">
        <v>3603</v>
      </c>
      <c r="D292" s="88">
        <v>3700</v>
      </c>
      <c r="E292" s="88">
        <v>-200000</v>
      </c>
    </row>
    <row r="293" spans="1:5">
      <c r="A293" s="88">
        <v>6830903</v>
      </c>
      <c r="B293" s="88">
        <v>4302</v>
      </c>
      <c r="C293" s="88">
        <v>3603</v>
      </c>
      <c r="D293" s="88">
        <v>3230</v>
      </c>
      <c r="E293" s="88">
        <v>60000</v>
      </c>
    </row>
    <row r="294" spans="1:5">
      <c r="A294" s="88">
        <v>6830906</v>
      </c>
      <c r="B294" s="88">
        <v>4302</v>
      </c>
      <c r="C294" s="88">
        <v>3603</v>
      </c>
      <c r="D294" s="88">
        <v>3230</v>
      </c>
      <c r="E294" s="88">
        <v>200000</v>
      </c>
    </row>
    <row r="295" spans="1:5">
      <c r="A295" s="88">
        <v>6830907</v>
      </c>
      <c r="B295" s="88">
        <v>4302</v>
      </c>
      <c r="C295" s="88">
        <v>3603</v>
      </c>
      <c r="D295" s="88">
        <v>3230</v>
      </c>
      <c r="E295" s="88">
        <v>200000</v>
      </c>
    </row>
    <row r="296" spans="1:5">
      <c r="A296" s="88">
        <v>6830907</v>
      </c>
      <c r="B296" s="88">
        <v>4302</v>
      </c>
      <c r="C296" s="88">
        <v>3603</v>
      </c>
      <c r="D296" s="88">
        <v>3700</v>
      </c>
      <c r="E296" s="88">
        <v>-200000</v>
      </c>
    </row>
    <row r="297" spans="1:5">
      <c r="A297" s="88">
        <v>6830908</v>
      </c>
      <c r="B297" s="88">
        <v>4302</v>
      </c>
      <c r="C297" s="88">
        <v>3603</v>
      </c>
      <c r="D297" s="88">
        <v>3230</v>
      </c>
      <c r="E297" s="88">
        <v>250000</v>
      </c>
    </row>
    <row r="298" spans="1:5">
      <c r="A298" s="88">
        <v>6830908</v>
      </c>
      <c r="B298" s="88">
        <v>4302</v>
      </c>
      <c r="C298" s="88">
        <v>3603</v>
      </c>
      <c r="D298" s="88">
        <v>3700</v>
      </c>
      <c r="E298" s="88">
        <v>-250000</v>
      </c>
    </row>
    <row r="299" spans="1:5">
      <c r="A299" s="88">
        <v>6830999</v>
      </c>
      <c r="B299" s="88">
        <v>4302</v>
      </c>
      <c r="C299" s="88">
        <v>3603</v>
      </c>
      <c r="D299" s="88">
        <v>3230</v>
      </c>
      <c r="E299" s="88">
        <v>800000</v>
      </c>
    </row>
    <row r="300" spans="1:5">
      <c r="A300" s="88">
        <v>6831201</v>
      </c>
      <c r="B300" s="88">
        <v>4303</v>
      </c>
      <c r="C300" s="88">
        <v>3350</v>
      </c>
      <c r="D300" s="88">
        <v>3230</v>
      </c>
      <c r="E300" s="88">
        <v>1000000</v>
      </c>
    </row>
    <row r="301" spans="1:5">
      <c r="A301" s="88">
        <v>6831299</v>
      </c>
      <c r="B301" s="88">
        <v>4303</v>
      </c>
      <c r="C301" s="88">
        <v>3350</v>
      </c>
      <c r="D301" s="88">
        <v>3230</v>
      </c>
      <c r="E301" s="88">
        <v>-1000000</v>
      </c>
    </row>
    <row r="302" spans="1:5">
      <c r="A302" s="88">
        <v>6831299</v>
      </c>
      <c r="B302" s="88">
        <v>4303</v>
      </c>
      <c r="C302" s="88">
        <v>3601</v>
      </c>
      <c r="D302" s="88">
        <v>3230</v>
      </c>
      <c r="E302" s="88">
        <v>1000000</v>
      </c>
    </row>
    <row r="303" spans="1:5">
      <c r="A303" s="88">
        <v>6831399</v>
      </c>
      <c r="B303" s="88">
        <v>4303</v>
      </c>
      <c r="C303" s="88">
        <v>3601</v>
      </c>
      <c r="D303" s="88">
        <v>3230</v>
      </c>
      <c r="E303" s="88">
        <v>1836000</v>
      </c>
    </row>
    <row r="304" spans="1:5">
      <c r="A304" s="88">
        <v>6831499</v>
      </c>
      <c r="B304" s="88">
        <v>4302</v>
      </c>
      <c r="C304" s="88">
        <v>3601</v>
      </c>
      <c r="D304" s="88">
        <v>3230</v>
      </c>
      <c r="E304" s="88">
        <v>3000000</v>
      </c>
    </row>
    <row r="305" spans="1:5">
      <c r="A305" s="88">
        <v>6831599</v>
      </c>
      <c r="B305" s="88">
        <v>4303</v>
      </c>
      <c r="C305" s="88">
        <v>3350</v>
      </c>
      <c r="D305" s="88">
        <v>3230</v>
      </c>
      <c r="E305" s="88">
        <v>1876000</v>
      </c>
    </row>
    <row r="306" spans="1:5">
      <c r="A306" s="88">
        <v>6831699</v>
      </c>
      <c r="B306" s="88">
        <v>4303</v>
      </c>
      <c r="C306" s="88">
        <v>3601</v>
      </c>
      <c r="D306" s="88">
        <v>3230</v>
      </c>
      <c r="E306" s="88">
        <v>2473000</v>
      </c>
    </row>
    <row r="307" spans="1:5">
      <c r="A307" s="88">
        <v>6840121</v>
      </c>
      <c r="B307" s="88">
        <v>4303</v>
      </c>
      <c r="C307" s="88">
        <v>3350</v>
      </c>
      <c r="D307" s="88">
        <v>3230</v>
      </c>
      <c r="E307" s="88">
        <v>5117000</v>
      </c>
    </row>
    <row r="308" spans="1:5">
      <c r="A308" s="88">
        <v>6840199</v>
      </c>
      <c r="B308" s="88">
        <v>4303</v>
      </c>
      <c r="C308" s="88">
        <v>3350</v>
      </c>
      <c r="D308" s="88">
        <v>3230</v>
      </c>
      <c r="E308" s="88">
        <v>-3000000</v>
      </c>
    </row>
    <row r="309" spans="1:5">
      <c r="A309" s="88">
        <v>6840199</v>
      </c>
      <c r="B309" s="88">
        <v>4303</v>
      </c>
      <c r="C309" s="88">
        <v>3351</v>
      </c>
      <c r="D309" s="88">
        <v>3230</v>
      </c>
      <c r="E309" s="88">
        <v>250000</v>
      </c>
    </row>
    <row r="310" spans="1:5">
      <c r="A310" s="88">
        <v>6840199</v>
      </c>
      <c r="B310" s="88">
        <v>4303</v>
      </c>
      <c r="C310" s="88">
        <v>3601</v>
      </c>
      <c r="D310" s="88">
        <v>3230</v>
      </c>
      <c r="E310" s="88">
        <v>3000000</v>
      </c>
    </row>
    <row r="311" spans="1:5">
      <c r="A311" s="88">
        <v>6851208</v>
      </c>
      <c r="B311" s="88">
        <v>4302</v>
      </c>
      <c r="C311" s="88">
        <v>3812</v>
      </c>
      <c r="D311" s="88">
        <v>3230</v>
      </c>
      <c r="E311" s="88">
        <v>500000</v>
      </c>
    </row>
    <row r="312" spans="1:5">
      <c r="A312" s="88">
        <v>6860137</v>
      </c>
      <c r="B312" s="88">
        <v>4304</v>
      </c>
      <c r="C312" s="88">
        <v>3930</v>
      </c>
      <c r="D312" s="88">
        <v>3270</v>
      </c>
      <c r="E312" s="88">
        <v>81000</v>
      </c>
    </row>
    <row r="313" spans="1:5">
      <c r="A313" s="88">
        <v>6860138</v>
      </c>
      <c r="B313" s="88">
        <v>4304</v>
      </c>
      <c r="C313" s="88">
        <v>3930</v>
      </c>
      <c r="D313" s="88">
        <v>3230</v>
      </c>
      <c r="E313" s="88">
        <v>334400</v>
      </c>
    </row>
    <row r="314" spans="1:5">
      <c r="A314" s="88">
        <v>6860139</v>
      </c>
      <c r="B314" s="88">
        <v>4304</v>
      </c>
      <c r="C314" s="88">
        <v>3930</v>
      </c>
      <c r="D314" s="88">
        <v>3230</v>
      </c>
      <c r="E314" s="88">
        <v>525600</v>
      </c>
    </row>
    <row r="315" spans="1:5">
      <c r="A315" s="88">
        <v>6860199</v>
      </c>
      <c r="B315" s="88">
        <v>4304</v>
      </c>
      <c r="C315" s="88">
        <v>3930</v>
      </c>
      <c r="D315" s="88">
        <v>3230</v>
      </c>
      <c r="E315" s="88">
        <v>718000</v>
      </c>
    </row>
    <row r="316" spans="1:5">
      <c r="A316" s="88">
        <v>6860501</v>
      </c>
      <c r="B316" s="88">
        <v>4304</v>
      </c>
      <c r="C316" s="88">
        <v>3930</v>
      </c>
      <c r="D316" s="88">
        <v>3230</v>
      </c>
      <c r="E316" s="88">
        <v>1028000</v>
      </c>
    </row>
    <row r="317" spans="1:5">
      <c r="A317" s="88">
        <v>6860799</v>
      </c>
      <c r="B317" s="88">
        <v>4304</v>
      </c>
      <c r="C317" s="88">
        <v>3930</v>
      </c>
      <c r="D317" s="88">
        <v>3230</v>
      </c>
      <c r="E317" s="88">
        <v>330000</v>
      </c>
    </row>
    <row r="318" spans="1:5">
      <c r="A318" s="88">
        <v>6860899</v>
      </c>
      <c r="B318" s="88">
        <v>4304</v>
      </c>
      <c r="C318" s="88">
        <v>3930</v>
      </c>
      <c r="D318" s="88">
        <v>3230</v>
      </c>
      <c r="E318" s="88">
        <v>2508000</v>
      </c>
    </row>
    <row r="319" spans="1:5">
      <c r="A319" s="88">
        <v>6860999</v>
      </c>
      <c r="B319" s="88">
        <v>4304</v>
      </c>
      <c r="C319" s="88">
        <v>3930</v>
      </c>
      <c r="D319" s="88">
        <v>3230</v>
      </c>
      <c r="E319" s="88">
        <v>1350000</v>
      </c>
    </row>
    <row r="320" spans="1:5">
      <c r="A320" s="88">
        <v>6861399</v>
      </c>
      <c r="B320" s="88">
        <v>4304</v>
      </c>
      <c r="C320" s="88">
        <v>3930</v>
      </c>
      <c r="D320" s="88">
        <v>3230</v>
      </c>
      <c r="E320" s="88">
        <v>13350000</v>
      </c>
    </row>
    <row r="321" spans="1:5">
      <c r="A321" s="88">
        <v>6861601</v>
      </c>
      <c r="B321" s="88">
        <v>4304</v>
      </c>
      <c r="C321" s="88">
        <v>3930</v>
      </c>
      <c r="D321" s="88">
        <v>3230</v>
      </c>
      <c r="E321" s="88">
        <v>350000</v>
      </c>
    </row>
    <row r="322" spans="1:5">
      <c r="A322" s="88">
        <v>6861699</v>
      </c>
      <c r="B322" s="88">
        <v>4304</v>
      </c>
      <c r="C322" s="88">
        <v>3930</v>
      </c>
      <c r="D322" s="88">
        <v>3230</v>
      </c>
      <c r="E322" s="88">
        <v>20000</v>
      </c>
    </row>
    <row r="323" spans="1:5">
      <c r="A323" s="88">
        <v>6863403</v>
      </c>
      <c r="B323" s="88">
        <v>4303</v>
      </c>
      <c r="C323" s="88">
        <v>3350</v>
      </c>
      <c r="D323" s="88">
        <v>3230</v>
      </c>
      <c r="E323" s="88">
        <v>1193000</v>
      </c>
    </row>
    <row r="324" spans="1:5">
      <c r="A324" s="88">
        <v>6900150</v>
      </c>
      <c r="B324" s="88">
        <v>4152</v>
      </c>
      <c r="C324" s="88">
        <v>3332</v>
      </c>
      <c r="D324" s="88">
        <v>3670</v>
      </c>
      <c r="E324" s="88">
        <v>-4000</v>
      </c>
    </row>
    <row r="325" spans="1:5">
      <c r="A325" s="88">
        <v>6910157</v>
      </c>
      <c r="B325" s="88">
        <v>4200</v>
      </c>
      <c r="C325" s="88">
        <v>3151</v>
      </c>
      <c r="D325" s="88">
        <v>3230</v>
      </c>
      <c r="E325" s="88">
        <v>3130000</v>
      </c>
    </row>
    <row r="326" spans="1:5">
      <c r="A326" s="88">
        <v>7504199</v>
      </c>
      <c r="B326" s="88">
        <v>4203</v>
      </c>
      <c r="C326" s="88">
        <v>3450</v>
      </c>
      <c r="D326" s="88">
        <v>3230</v>
      </c>
      <c r="E326" s="88">
        <v>4579000</v>
      </c>
    </row>
    <row r="327" spans="1:5">
      <c r="A327" s="88">
        <v>7506099</v>
      </c>
      <c r="B327" s="88">
        <v>4203</v>
      </c>
      <c r="C327" s="88">
        <v>3530</v>
      </c>
      <c r="D327" s="88">
        <v>3230</v>
      </c>
      <c r="E327" s="88">
        <v>13666000</v>
      </c>
    </row>
    <row r="328" spans="1:5">
      <c r="A328" s="88">
        <v>7506099</v>
      </c>
      <c r="B328" s="88">
        <v>4203</v>
      </c>
      <c r="C328" s="88">
        <v>3530</v>
      </c>
      <c r="D328" s="88">
        <v>3890</v>
      </c>
      <c r="E328" s="88">
        <v>-8887000</v>
      </c>
    </row>
    <row r="329" spans="1:5">
      <c r="A329" s="88">
        <v>7507099</v>
      </c>
      <c r="B329" s="88">
        <v>4203</v>
      </c>
      <c r="C329" s="88">
        <v>3550</v>
      </c>
      <c r="D329" s="88">
        <v>3230</v>
      </c>
      <c r="E329" s="88">
        <v>3553000</v>
      </c>
    </row>
    <row r="330" spans="1:5">
      <c r="A330" s="88">
        <v>7507199</v>
      </c>
      <c r="B330" s="88">
        <v>4203</v>
      </c>
      <c r="C330" s="88">
        <v>3533</v>
      </c>
      <c r="D330" s="88">
        <v>3230</v>
      </c>
      <c r="E330" s="88">
        <v>8000000</v>
      </c>
    </row>
    <row r="331" spans="1:5">
      <c r="A331" s="88">
        <v>7507699</v>
      </c>
      <c r="B331" s="88">
        <v>4203</v>
      </c>
      <c r="C331" s="88">
        <v>3530</v>
      </c>
      <c r="D331" s="88">
        <v>3230</v>
      </c>
      <c r="E331" s="88">
        <v>1556000</v>
      </c>
    </row>
    <row r="332" spans="1:5">
      <c r="A332" s="88">
        <v>7507999</v>
      </c>
      <c r="B332" s="88">
        <v>4203</v>
      </c>
      <c r="C332" s="88">
        <v>3530</v>
      </c>
      <c r="D332" s="88">
        <v>3230</v>
      </c>
      <c r="E332" s="88">
        <v>2590000</v>
      </c>
    </row>
    <row r="333" spans="1:5">
      <c r="A333" s="88">
        <v>7508499</v>
      </c>
      <c r="B333" s="88">
        <v>4202</v>
      </c>
      <c r="C333" s="88">
        <v>3530</v>
      </c>
      <c r="D333" s="88">
        <v>3230</v>
      </c>
      <c r="E333" s="88">
        <v>10549000</v>
      </c>
    </row>
    <row r="334" spans="1:5">
      <c r="A334" s="88">
        <v>7508701</v>
      </c>
      <c r="B334" s="88">
        <v>4202</v>
      </c>
      <c r="C334" s="88">
        <v>3530</v>
      </c>
      <c r="D334" s="88">
        <v>3270</v>
      </c>
      <c r="E334" s="88">
        <v>-44000</v>
      </c>
    </row>
    <row r="335" spans="1:5">
      <c r="A335" s="88">
        <v>7508799</v>
      </c>
      <c r="B335" s="88">
        <v>4203</v>
      </c>
      <c r="C335" s="88">
        <v>3530</v>
      </c>
      <c r="D335" s="88">
        <v>3230</v>
      </c>
      <c r="E335" s="88">
        <v>5000000</v>
      </c>
    </row>
    <row r="336" spans="1:5">
      <c r="A336" s="88">
        <v>7508999</v>
      </c>
      <c r="B336" s="88">
        <v>4202</v>
      </c>
      <c r="C336" s="88">
        <v>3530</v>
      </c>
      <c r="D336" s="88">
        <v>3230</v>
      </c>
      <c r="E336" s="88">
        <v>23000000</v>
      </c>
    </row>
    <row r="337" spans="1:5">
      <c r="A337" s="88">
        <v>7509411</v>
      </c>
      <c r="B337" s="88">
        <v>4302</v>
      </c>
      <c r="C337" s="88">
        <v>3332</v>
      </c>
      <c r="D337" s="88">
        <v>3230</v>
      </c>
      <c r="E337" s="88">
        <v>826000</v>
      </c>
    </row>
    <row r="338" spans="1:5">
      <c r="A338" s="88">
        <v>7509502</v>
      </c>
      <c r="B338" s="88">
        <v>4203</v>
      </c>
      <c r="C338" s="88">
        <v>3530</v>
      </c>
      <c r="D338" s="88">
        <v>3230</v>
      </c>
      <c r="E338" s="88">
        <v>22000000</v>
      </c>
    </row>
    <row r="339" spans="1:5">
      <c r="A339" s="88">
        <v>7509510</v>
      </c>
      <c r="B339" s="88">
        <v>4203</v>
      </c>
      <c r="C339" s="88">
        <v>3530</v>
      </c>
      <c r="D339" s="88">
        <v>3230</v>
      </c>
      <c r="E339" s="88">
        <v>1505000</v>
      </c>
    </row>
    <row r="340" spans="1:5">
      <c r="A340" s="88">
        <v>7509999</v>
      </c>
      <c r="B340" s="88">
        <v>4203</v>
      </c>
      <c r="C340" s="88">
        <v>3530</v>
      </c>
      <c r="D340" s="88">
        <v>3230</v>
      </c>
      <c r="E340" s="88">
        <v>6500000</v>
      </c>
    </row>
    <row r="341" spans="1:5">
      <c r="A341" s="88">
        <v>7510199</v>
      </c>
      <c r="B341" s="88">
        <v>4203</v>
      </c>
      <c r="C341" s="88">
        <v>3530</v>
      </c>
      <c r="D341" s="88">
        <v>3230</v>
      </c>
      <c r="E341" s="88">
        <v>15000000</v>
      </c>
    </row>
    <row r="342" spans="1:5">
      <c r="A342" s="88">
        <v>7510399</v>
      </c>
      <c r="B342" s="88">
        <v>4200</v>
      </c>
      <c r="C342" s="88">
        <v>3602</v>
      </c>
      <c r="D342" s="88">
        <v>3230</v>
      </c>
      <c r="E342" s="88">
        <v>6060000</v>
      </c>
    </row>
    <row r="343" spans="1:5">
      <c r="A343" s="88">
        <v>7510399</v>
      </c>
      <c r="B343" s="88">
        <v>4200</v>
      </c>
      <c r="C343" s="88">
        <v>3602</v>
      </c>
      <c r="D343" s="88">
        <v>3890</v>
      </c>
      <c r="E343" s="88">
        <v>-3060000</v>
      </c>
    </row>
    <row r="344" spans="1:5">
      <c r="A344" s="88">
        <v>7510499</v>
      </c>
      <c r="B344" s="88">
        <v>4200</v>
      </c>
      <c r="C344" s="88">
        <v>3602</v>
      </c>
      <c r="D344" s="88">
        <v>3230</v>
      </c>
      <c r="E344" s="88">
        <v>300000</v>
      </c>
    </row>
    <row r="345" spans="1:5">
      <c r="A345" s="88">
        <v>7580307</v>
      </c>
      <c r="B345" s="88">
        <v>4200</v>
      </c>
      <c r="C345" s="88">
        <v>3332</v>
      </c>
      <c r="D345" s="88">
        <v>3770</v>
      </c>
      <c r="E345" s="88">
        <v>-3118000</v>
      </c>
    </row>
    <row r="346" spans="1:5">
      <c r="A346" s="88">
        <v>7602199</v>
      </c>
      <c r="B346" s="88">
        <v>4201</v>
      </c>
      <c r="C346" s="88">
        <v>3450</v>
      </c>
      <c r="D346" s="88">
        <v>3230</v>
      </c>
      <c r="E346" s="88">
        <v>2497000</v>
      </c>
    </row>
    <row r="347" spans="1:5">
      <c r="A347" s="88">
        <v>7702125</v>
      </c>
      <c r="B347" s="88">
        <v>4202</v>
      </c>
      <c r="C347" s="88">
        <v>3450</v>
      </c>
      <c r="D347" s="88">
        <v>3230</v>
      </c>
      <c r="E347" s="88">
        <v>19614000</v>
      </c>
    </row>
    <row r="348" spans="1:5">
      <c r="A348" s="88">
        <v>7702199</v>
      </c>
      <c r="B348" s="88">
        <v>4203</v>
      </c>
      <c r="C348" s="88">
        <v>3533</v>
      </c>
      <c r="D348" s="88">
        <v>3230</v>
      </c>
      <c r="E348" s="88">
        <v>5000000</v>
      </c>
    </row>
    <row r="349" spans="1:5">
      <c r="A349" s="88">
        <v>7702299</v>
      </c>
      <c r="B349" s="88">
        <v>4202</v>
      </c>
      <c r="C349" s="88">
        <v>3530</v>
      </c>
      <c r="D349" s="88">
        <v>3230</v>
      </c>
      <c r="E349" s="88">
        <v>5000000</v>
      </c>
    </row>
    <row r="350" spans="1:5">
      <c r="A350" s="88">
        <v>7702399</v>
      </c>
      <c r="B350" s="88">
        <v>4202</v>
      </c>
      <c r="C350" s="88">
        <v>3530</v>
      </c>
      <c r="D350" s="88">
        <v>3230</v>
      </c>
      <c r="E350" s="88">
        <v>9828000</v>
      </c>
    </row>
    <row r="351" spans="1:5">
      <c r="A351" s="88">
        <v>7702401</v>
      </c>
      <c r="B351" s="88">
        <v>4202</v>
      </c>
      <c r="C351" s="88">
        <v>3530</v>
      </c>
      <c r="D351" s="88">
        <v>3230</v>
      </c>
      <c r="E351" s="88">
        <v>1700000</v>
      </c>
    </row>
    <row r="352" spans="1:5">
      <c r="A352" s="88">
        <v>7709199</v>
      </c>
      <c r="B352" s="88">
        <v>4202</v>
      </c>
      <c r="C352" s="88">
        <v>3530</v>
      </c>
      <c r="D352" s="88">
        <v>3230</v>
      </c>
      <c r="E352" s="88">
        <v>2082000</v>
      </c>
    </row>
    <row r="353" spans="1:5">
      <c r="A353" s="88">
        <v>7709201</v>
      </c>
      <c r="B353" s="88">
        <v>4203</v>
      </c>
      <c r="C353" s="88">
        <v>3530</v>
      </c>
      <c r="D353" s="88">
        <v>3230</v>
      </c>
      <c r="E353" s="88">
        <v>1300000</v>
      </c>
    </row>
    <row r="354" spans="1:5">
      <c r="A354" s="88">
        <v>7806299</v>
      </c>
      <c r="B354" s="88">
        <v>4204</v>
      </c>
      <c r="C354" s="88">
        <v>3550</v>
      </c>
      <c r="D354" s="88">
        <v>3230</v>
      </c>
      <c r="E354" s="88">
        <v>3901000</v>
      </c>
    </row>
    <row r="355" spans="1:5">
      <c r="A355" s="88">
        <v>7806599</v>
      </c>
      <c r="B355" s="88">
        <v>4204</v>
      </c>
      <c r="C355" s="88">
        <v>3550</v>
      </c>
      <c r="D355" s="88">
        <v>3230</v>
      </c>
      <c r="E355" s="88">
        <v>2500000</v>
      </c>
    </row>
    <row r="356" spans="1:5">
      <c r="A356" s="88">
        <v>7807799</v>
      </c>
      <c r="B356" s="88">
        <v>4204</v>
      </c>
      <c r="C356" s="88">
        <v>3550</v>
      </c>
      <c r="D356" s="88">
        <v>3230</v>
      </c>
      <c r="E356" s="88">
        <v>2742000</v>
      </c>
    </row>
    <row r="357" spans="1:5">
      <c r="A357" s="88">
        <v>9000099</v>
      </c>
      <c r="B357" s="88">
        <v>9000</v>
      </c>
      <c r="C357" s="88">
        <v>8700</v>
      </c>
      <c r="D357" s="88">
        <v>3510</v>
      </c>
      <c r="E357" s="88">
        <v>430000000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2364504C0774B91A8C83906C34E2B" ma:contentTypeVersion="10" ma:contentTypeDescription="Create a new document." ma:contentTypeScope="" ma:versionID="187e73e817f2a5e261547cf7592c324f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32fefd58f58f2a581b6f362078a1b3f6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5BCD78-0982-4A55-9303-C063E73F03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9592d-42f9-4331-a016-1868470944c5"/>
    <ds:schemaRef ds:uri="df25a99a-1c69-45a9-93ff-ed73211d2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B32FDC-B5C7-4739-9601-C2DE80FB7B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9F287E-78A2-40FF-A3C2-904813B0820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719592d-42f9-4331-a016-1868470944c5"/>
    <ds:schemaRef ds:uri="http://purl.org/dc/elements/1.1/"/>
    <ds:schemaRef ds:uri="http://schemas.microsoft.com/office/2006/metadata/properties"/>
    <ds:schemaRef ds:uri="http://schemas.microsoft.com/office/infopath/2007/PartnerControls"/>
    <ds:schemaRef ds:uri="df25a99a-1c69-45a9-93ff-ed73211d271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5</vt:i4>
      </vt:variant>
    </vt:vector>
  </HeadingPairs>
  <TitlesOfParts>
    <vt:vector size="9" baseType="lpstr">
      <vt:lpstr>Skjema</vt:lpstr>
      <vt:lpstr>Med formler</vt:lpstr>
      <vt:lpstr>Mal</vt:lpstr>
      <vt:lpstr>Budsjett</vt:lpstr>
      <vt:lpstr>Mal!budsjendr_1_0_2005_20050927</vt:lpstr>
      <vt:lpstr>'Med formler'!Utskriftsområde</vt:lpstr>
      <vt:lpstr>Skjema!Utskriftsområde</vt:lpstr>
      <vt:lpstr>'Med formler'!Utskriftstitler</vt:lpstr>
      <vt:lpstr>Skjema!Utskriftstitler</vt:lpstr>
    </vt:vector>
  </TitlesOfParts>
  <Manager/>
  <Company>Sandnes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annhil</dc:creator>
  <cp:keywords/>
  <dc:description/>
  <cp:lastModifiedBy>Knutsen, Jan Vegar</cp:lastModifiedBy>
  <cp:revision/>
  <dcterms:created xsi:type="dcterms:W3CDTF">2005-09-27T07:32:28Z</dcterms:created>
  <dcterms:modified xsi:type="dcterms:W3CDTF">2022-09-22T07:17:22Z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