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sandneskommune.sharepoint.com/sites/Rapportering2019/Shared Documents/Rapportering 2022/1. perioderapport 2022/Saksframlegg og vedlegg/"/>
    </mc:Choice>
  </mc:AlternateContent>
  <xr:revisionPtr revIDLastSave="19" documentId="13_ncr:1_{D20654E7-FD83-4D29-9B68-4015441BAAA5}" xr6:coauthVersionLast="47" xr6:coauthVersionMax="47" xr10:uidLastSave="{1C7D597B-ED96-4FB3-9D22-CE3E62E25BCA}"/>
  <bookViews>
    <workbookView xWindow="-108" yWindow="-108" windowWidth="23256" windowHeight="12576" activeTab="2" xr2:uid="{771EC734-2EEE-4D18-B8F9-48244CC1A8D3}"/>
  </bookViews>
  <sheets>
    <sheet name="2020" sheetId="6" r:id="rId1"/>
    <sheet name="2021" sheetId="4" r:id="rId2"/>
    <sheet name="2022"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6" l="1"/>
  <c r="E31" i="6" s="1"/>
  <c r="E137" i="6" s="1"/>
  <c r="C31" i="6"/>
  <c r="C137" i="6" s="1"/>
  <c r="D31" i="6"/>
  <c r="C75" i="6"/>
  <c r="C79" i="6"/>
  <c r="C86" i="6"/>
  <c r="C127" i="6"/>
  <c r="D137" i="6"/>
  <c r="D18" i="4" l="1"/>
  <c r="D100" i="4" s="1"/>
  <c r="C18" i="4"/>
  <c r="C100" i="4" s="1"/>
</calcChain>
</file>

<file path=xl/sharedStrings.xml><?xml version="1.0" encoding="utf-8"?>
<sst xmlns="http://schemas.openxmlformats.org/spreadsheetml/2006/main" count="353" uniqueCount="315">
  <si>
    <t>2020</t>
  </si>
  <si>
    <t>Kostnader 2020</t>
  </si>
  <si>
    <t>Budsjettjustert i 1. perioderapport 2020</t>
  </si>
  <si>
    <t>Budsjettjustert 2. perioderapport 2020</t>
  </si>
  <si>
    <t>Sentrale inntekter og utgifter:</t>
  </si>
  <si>
    <t>Skattesvikt Sandnes</t>
  </si>
  <si>
    <t>Redusert inntektsutjevning (rammetilskuddet øker som følge av at skattesvikten er høyere i Sandnes enn i resten av landet)</t>
  </si>
  <si>
    <t>3,75 mrd til kommunene, utbetalt 20. april. Skal dekke økte utgifer og reduserte inntekter ifm Korona</t>
  </si>
  <si>
    <t>1 mrd til kommunene, dekning av tapt foreldrebetaling SFO og barnehage. Forutsetter at tapet fullfinansiereres (midlene er ikke fordelt til kommunene per 22.04)</t>
  </si>
  <si>
    <t>Skjønnsmidler i forbindelse med koronapandemien, kr 250 millioner på landsbasis, (kr 50 millioner fordelt senere), kr 17,881 millioner til Rogaland. Utbetalt i mai.</t>
  </si>
  <si>
    <t>Redusert arbeidsgiveravgift 3. termin</t>
  </si>
  <si>
    <t xml:space="preserve">Økt rammetilskudd, tiltakspakke 3; kompensasjon redusert skatt kr 7,97 mill, økt tilgjengelighet helsesstasjon og skolehelsetjeneste, kl 1,037 mill aktivititetstiltak for ban og unge med store behov, kr 0,996 mill. </t>
  </si>
  <si>
    <t>Renteutgifter, mindreforbruk</t>
  </si>
  <si>
    <t>Mindreinntekt renteinntekter og utbytte</t>
  </si>
  <si>
    <t>Stans i bosetting av flyktninger. Sandnes har budsjettert med bosetting av 60 stk. i 2020</t>
  </si>
  <si>
    <t>Restskjønn (kriseskjønn) Rogaland: 5,9 millioner, i hovedsak etter innbyggertall. Utbetalt november.</t>
  </si>
  <si>
    <t>Ekstra skjønnstilskudd til merutgifter Covid-19, 200 mill landsbasis (150+50 fra forrige runde) 17,881 til Rogland. Utbetalt november</t>
  </si>
  <si>
    <t>Ekstra skjønnstilskudd til smittevern. Fra prpo 127, 400 mill landsbasis, 33,3 mill til Rogland. Utbetalt desember. Sandnes kommune fikk kr 3,9 millioner, men Kr 175.000 overført til Rogaland brann og redning IKS.</t>
  </si>
  <si>
    <t>Ekstra skjønnstilskudd til oppfølging av TISK-strategi ved større utbrudd, Prop 142. 500 mill landsbasis. 35 mill til Rogaland. Sandnes har ikke hatt større utbrudd og har derfor ikke søkt spesifikt på denne potten, men ble sett i sammenheng med pott i linjen over, og Sandnes fikk kr 9,1 millioner. Utbetalt desember.</t>
  </si>
  <si>
    <t>Ekstra skjønnsmidler smittevern, 700 mill (+100 mill av ubrukte skjønnsmidler)på landsbasis til kommuner  med de høyeste utgiftene til smittevern, 41 mill til Rogaland. Utbetalt desember.</t>
  </si>
  <si>
    <t>Skjønnsmidler tilsyn smittevern, 107 mill på landsbasi til nye stillinger som skal kontrollere at regler blir etterlev. Sandnes får 500 000. Utbetalt desember.</t>
  </si>
  <si>
    <t>Ekstra midler til kommuner med høy arbeidsledighet, kr 250 millioner totalt, kr 9 millioner til Sandnes. Utbetalt desember.</t>
  </si>
  <si>
    <t>Bruk av midler på kr 9 millioner til kommuner med høy arbeidsledighet:</t>
  </si>
  <si>
    <t xml:space="preserve"> - Foreningen Værtskapet</t>
  </si>
  <si>
    <t xml:space="preserve"> - Kompensasjon skjenkeavgift</t>
  </si>
  <si>
    <t xml:space="preserve"> - Kompensasjon gategrunnleie</t>
  </si>
  <si>
    <t xml:space="preserve"> - Sommerkampanjen UtiSandnes</t>
  </si>
  <si>
    <t xml:space="preserve"> - Sandnes sentrum AS</t>
  </si>
  <si>
    <t xml:space="preserve"> - Motkonjukturtiltak</t>
  </si>
  <si>
    <t xml:space="preserve"> - Tilskudd byggtiltak til organisasjoner, velforeninger, lag etc</t>
  </si>
  <si>
    <t>Delsum</t>
  </si>
  <si>
    <t>Tjenesteområdene:</t>
  </si>
  <si>
    <t>Oppvekst skole</t>
  </si>
  <si>
    <t>Egenbetaling, SFO</t>
  </si>
  <si>
    <t>Økt renhold skolene</t>
  </si>
  <si>
    <t>Leie av Sandneshallen</t>
  </si>
  <si>
    <t>Lønnsutgifter, skole</t>
  </si>
  <si>
    <t>Lønnsutgifter, SFO</t>
  </si>
  <si>
    <t>Leirskole</t>
  </si>
  <si>
    <t>Barn og unge</t>
  </si>
  <si>
    <t>Egenbetaling barnehage, kommunale</t>
  </si>
  <si>
    <t>Egenbetaling barnehage, netto private</t>
  </si>
  <si>
    <t>Lønnsutgifter, barnehage</t>
  </si>
  <si>
    <t>Økt renhold/smittevern barnehage</t>
  </si>
  <si>
    <t>PPT - nye lisenser til fleksibel arbeidsplass</t>
  </si>
  <si>
    <t>BFE - merkostnader</t>
  </si>
  <si>
    <t>Helsestasjon - merkostnader</t>
  </si>
  <si>
    <t>Helsestasjon, tapt inntekt vaksinasjon</t>
  </si>
  <si>
    <t>Helse og velferd</t>
  </si>
  <si>
    <t>Legevakt: Luftveislegevakt på Klepp</t>
  </si>
  <si>
    <t>Legevakt: Virksomhetsleder (90 %) + avdelingsleder (60 %)</t>
  </si>
  <si>
    <t>Legevakt: Ekstra bemanning</t>
  </si>
  <si>
    <t>Legevakt: Ført på 2255: medisinsk forbruksmateriell, arbeidstøy og terminalbriller</t>
  </si>
  <si>
    <t>Legevakt: Ført på 2255: inventar og utstyr (inkl headsett)</t>
  </si>
  <si>
    <t>Legetjenester: Kommuneoverlege</t>
  </si>
  <si>
    <t>Legetjenester: 2255: Lønn, også ifm karantene, tilskudd leger</t>
  </si>
  <si>
    <t>Legetjenester: Tilskudd fra fylkesmann er refusjon for honorar utbetalt til fastleger i Covid-19 karantene i 2020.</t>
  </si>
  <si>
    <t>Legetjenester: 2255: smittevernutstyr (1110)</t>
  </si>
  <si>
    <t>Legetjenester: 2255: renhold (1260)</t>
  </si>
  <si>
    <t>Legetjenester: 2255: diverse utstyr (1200, 1201, 1209, 1221)</t>
  </si>
  <si>
    <t>Legetjenester: Kommuneoverlegevakt</t>
  </si>
  <si>
    <t>Nav: Ekstra ressurser</t>
  </si>
  <si>
    <t>Nav: Økt utbetaling sosialhjelp</t>
  </si>
  <si>
    <t>Nav: Vektertjeneste</t>
  </si>
  <si>
    <t>Nav: Headsett</t>
  </si>
  <si>
    <t>Nav: Antibac osv (art 1110, 1120, 1121)</t>
  </si>
  <si>
    <t>Nav: Inventar og utstyr (art 1200). Utstyr til hjemmekontor: stoler, arbeidsbord, diverse tilbehør …</t>
  </si>
  <si>
    <t>AKS: Kjøring av prøver og innkjøp antibac</t>
  </si>
  <si>
    <t>AKS: Reduserte inntekter</t>
  </si>
  <si>
    <t>Boligtjenesten: Reduserte inntekter: tomgangsleie</t>
  </si>
  <si>
    <t>Boligtjenesten: 91,5 timer til rigging og oppfølging av "koronaleiligheter"</t>
  </si>
  <si>
    <t>Flyktningenheten: Merkostnad i intro - brukt flere busser og timer/ansatte i sommerprogram</t>
  </si>
  <si>
    <t>Flyktningenheten: Indirekte lønnsutgifter (20 %)</t>
  </si>
  <si>
    <t>Sandnes matservice: Reduserte inntekter</t>
  </si>
  <si>
    <t>MEH: Lønn på prosjektnummer</t>
  </si>
  <si>
    <t>MEH: Medisinsk forbruksmateriell og arbeidstøy</t>
  </si>
  <si>
    <t>MEH: Indirekte lønnsutgifter (20 %)</t>
  </si>
  <si>
    <t>Ekstra personell innen pleie og omsorg</t>
  </si>
  <si>
    <t>Smittevernutstyr</t>
  </si>
  <si>
    <t>Boliger kjøpes (dekkes på investering - kjøp av sosiale boliger)</t>
  </si>
  <si>
    <t>Midlertidig sykehjemsavdeling på Åse, på grunn av Covid-19</t>
  </si>
  <si>
    <t xml:space="preserve">Sandnes helsesenter - ekstrakostnader </t>
  </si>
  <si>
    <t>Helse og velferd felles - fagstab mars-des</t>
  </si>
  <si>
    <t>EFF: Utstyr som ikke er ført på 2255</t>
  </si>
  <si>
    <t>EFF: Koronarelaterte vikarutgifter ikke ført på 2555</t>
  </si>
  <si>
    <t>Interkommunale tiltak helse og velferd</t>
  </si>
  <si>
    <t>Sr-bank smittevernutyr 5 mill går til flere kommuner. Usikkert hvor mye Sandnes får</t>
  </si>
  <si>
    <t>Byutvikling og teknisk</t>
  </si>
  <si>
    <t>Gratis parkering</t>
  </si>
  <si>
    <t>Ekstra vask av toaletter, ute</t>
  </si>
  <si>
    <t xml:space="preserve">Tilpassing av gravplasser, ekstra vask, toaletter, vakthold, begrensende tiltak, skilting mv </t>
  </si>
  <si>
    <t xml:space="preserve">Tap av inntekter billett svømmehaller </t>
  </si>
  <si>
    <t xml:space="preserve">Tap av inntekter utleie idrettsanlegg </t>
  </si>
  <si>
    <t>Tap av inntekter, gratis gatetunutleie</t>
  </si>
  <si>
    <t>Ekstrautgifter til daglig renhold, såpe, antibac, munnbind osv</t>
  </si>
  <si>
    <t>Fogging maskiner, for desinfisering mot coronavirus</t>
  </si>
  <si>
    <t>Ekstra vask av arbeidsbrakker og toaletter, VAR</t>
  </si>
  <si>
    <t>Ekstrakostnader til antibac og renholdsutstyr på, VAR</t>
  </si>
  <si>
    <t>Ekstrautgifter til hjelmer med visir, VAR</t>
  </si>
  <si>
    <t>Noe ekstra lønnskostnader hos Bydrift</t>
  </si>
  <si>
    <t>Kultur og næring</t>
  </si>
  <si>
    <t>Kultur, 50 % stilling til Covid-19-relaterte oppgaver</t>
  </si>
  <si>
    <t>Kultur, Kongesommer - prosjekt 5410</t>
  </si>
  <si>
    <t>Kultur, bemanningskontor</t>
  </si>
  <si>
    <t>Kultur, innkjøp Norengros/antibac</t>
  </si>
  <si>
    <t>Kultur, tap utleieinntekter og julemarked</t>
  </si>
  <si>
    <t>Sandnes bibliotek, sprit mm. (2255)</t>
  </si>
  <si>
    <t>Sandnes bibliotek, lys og tepper (2255)</t>
  </si>
  <si>
    <t>Kulturskolen, kamera/mikrofon/streamingutstyr</t>
  </si>
  <si>
    <t>Kulturhuset, tapt inntjening</t>
  </si>
  <si>
    <t xml:space="preserve">Landbruk, 2255 - lønn </t>
  </si>
  <si>
    <t>Organisasjon, økonomi, innovasjon og digitalisering</t>
  </si>
  <si>
    <t>Innovasjon og digitalisering</t>
  </si>
  <si>
    <t>Ekstra PC og telefon til nyopprettede avdelinger</t>
  </si>
  <si>
    <t>Økonomiavdelingen, søknader om skjønnsmidler, lage oversikter og koordinering ifm for å få oversikt over kostnader og sviktende inntekter for kommunen, smittesporing og utstyr hjemmekontor</t>
  </si>
  <si>
    <t>HR/HMS: Beredskap, overtid, bemanningskontor/smittesporing</t>
  </si>
  <si>
    <t>Økt bruk av transponder</t>
  </si>
  <si>
    <t>Eiendom</t>
  </si>
  <si>
    <t>Diverse kostnader innen drift og forvaltning</t>
  </si>
  <si>
    <t>Brueland bhg brakker</t>
  </si>
  <si>
    <t>Ekstra inngjerding Figgjo barnehage pga krav om økt utområde</t>
  </si>
  <si>
    <t>Lura Skole - servanter</t>
  </si>
  <si>
    <t>Varatun bhg - div rørlegger</t>
  </si>
  <si>
    <t>Diverse</t>
  </si>
  <si>
    <t>Kurs, konferanser, reiser, hele kommunen</t>
  </si>
  <si>
    <t>Skjenkekontroll</t>
  </si>
  <si>
    <t>Sum</t>
  </si>
  <si>
    <t>2021</t>
  </si>
  <si>
    <t>Årsanslag 2021</t>
  </si>
  <si>
    <t>Utgifter jan-april</t>
  </si>
  <si>
    <t>Endringer saldert statsbudsjett 2021. Kompensasjon for ekstrautgifter og inntektsbortfall grunnet koronapandemien. Total ramme på landsbasis på kr 4,4 milliarder. Kr 65 millioner er allerede innarbeidet i budsjettet</t>
  </si>
  <si>
    <t>Endringer saldert statsbudsjett 2021. Kontrolltiltak smittevern. Total ramme på landsbasis på kr 321 millioner.</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</si>
  <si>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fordeling av de første kr 1 milliard.</t>
  </si>
  <si>
    <t>Ny krisepakke koronapandemi (Prop. 79 S 2020-2021). Øremerket tilskudd til nye og utvidede sommerskoletilbud. Totalt kr 500 millioner. Anslag fordelt etter innbyggertall.</t>
  </si>
  <si>
    <t>Ny krisepakke koronapandemi (Prop. 79 S 2020-2021). Øremerket tilskudd til refusjon av kommunenes utgifter knyttet til karantenehotell. Totalt kr 460 millioner. Legger ikke inn anslag her.</t>
  </si>
  <si>
    <t>Ny krisepakke koronapandemi (Prop. 79 S 2020-2021). Øvrige mindre øremerkede tilskudd. Kompetanse og innovasjon i omsorgstjenestene, allmennlegetjenester, psykisk helse etc, økt integreringstilskudd, kommunale innvandrertiltak, opplæring av voksne innvandrere, tilskudd til vertskommuner for asylmottak samt nasjonal tilskuddsordning for å inkludere barn og unge. Totalt kr 447,2 millioner.</t>
  </si>
  <si>
    <t>Skole</t>
  </si>
  <si>
    <t>Lønn på 2255</t>
  </si>
  <si>
    <t>Forbruksmateriell som antibac, engangshansker ol.</t>
  </si>
  <si>
    <t>Barnehagene, vikarutgifter/ekstrahjelp/overtid. Prosjektnummer 2255</t>
  </si>
  <si>
    <t xml:space="preserve">Barnehagene, forbruksmateriell. </t>
  </si>
  <si>
    <t>Helsestasjon: lønn på 2255</t>
  </si>
  <si>
    <t>Helsestasjon: teknisk utstyr</t>
  </si>
  <si>
    <t>Legevakt: virksomhetsleder (90 %) og avdelingsleder (60 %) (indirekte lønn)</t>
  </si>
  <si>
    <t>Legevakt: lønn på 2255</t>
  </si>
  <si>
    <t>Legevakt: medisinsk forbruksmateriell på 2255</t>
  </si>
  <si>
    <t>Legetjenester: kommuneoverlege</t>
  </si>
  <si>
    <t>Legetjenester: lønn og tilskudd på 2255</t>
  </si>
  <si>
    <t>Legetjenster: medisinsk forbruksmateriell på 2255</t>
  </si>
  <si>
    <t>Legetjenester: art 1240 (ReMin smittesporing og hotell)</t>
  </si>
  <si>
    <t>Boligtjenesten: strøm i beredskapsboliger</t>
  </si>
  <si>
    <t>Boligtjenesten: beredskapsbolig</t>
  </si>
  <si>
    <t>Boligtjenesten: tomgangsleie - flyktninger</t>
  </si>
  <si>
    <t>NAV: vekter</t>
  </si>
  <si>
    <t>Flyktning: annet forbruksmateriell og arbeidstøy på 2255</t>
  </si>
  <si>
    <t>Flyktning: indirekte lønn</t>
  </si>
  <si>
    <t>MEH: medisinsk forbruksmateriell og arbeidstøy på 2255</t>
  </si>
  <si>
    <t>MEH: rengjøring</t>
  </si>
  <si>
    <t>MEH: indirekte lønn</t>
  </si>
  <si>
    <t>AKS: drift av smittevernlager</t>
  </si>
  <si>
    <t>AKS: kjøring av Covid-19 tester</t>
  </si>
  <si>
    <t>AKS: tapt inntjening</t>
  </si>
  <si>
    <t>Kart, oppmåling og analyse</t>
  </si>
  <si>
    <r>
      <t xml:space="preserve">Utgifter til smittesporing-lønnskostnader. </t>
    </r>
    <r>
      <rPr>
        <i/>
        <sz val="12"/>
        <color theme="1"/>
        <rFont val="Calibri"/>
        <family val="2"/>
        <scheme val="minor"/>
      </rPr>
      <t>** justert for smittesporingskostnader belastet i 2021 som tilhører 2020</t>
    </r>
    <r>
      <rPr>
        <sz val="12"/>
        <color theme="1"/>
        <rFont val="Calibri"/>
        <family val="2"/>
        <scheme val="minor"/>
      </rPr>
      <t>. Anslag framover forutsetter uendret smittetrykk.</t>
    </r>
  </si>
  <si>
    <t>Andre lønnskostnader 2255</t>
  </si>
  <si>
    <t>80000</t>
  </si>
  <si>
    <t>Klima, vann og miljø</t>
  </si>
  <si>
    <t>Byggesak</t>
  </si>
  <si>
    <t>Utgifter lønnskostnader</t>
  </si>
  <si>
    <t>Økonomi</t>
  </si>
  <si>
    <t>Organisasjon</t>
  </si>
  <si>
    <r>
      <t>Bemannings kontoret og smittesporing lønnskostnader **</t>
    </r>
    <r>
      <rPr>
        <i/>
        <sz val="12"/>
        <color theme="1"/>
        <rFont val="Calibri"/>
        <family val="2"/>
        <scheme val="minor"/>
      </rPr>
      <t xml:space="preserve"> justert for smittesporingskostnader belastet i 2021 som tilhører 2020. Anslag framover forutsetter uendret smittetrykk.</t>
    </r>
  </si>
  <si>
    <t>Ny krisepakke koronapandemi (Prop. 79 S 2020-2021). Økt rammetilskudd på totalt kr 500 millioner for å dekke utgifter til vaksinasjon. Midlene fordeles etter innbyggertall. Prop. behandles i stortinget 23. februar. Utbetalt i mars.</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</si>
  <si>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anslag på fordeling av de siste kr 750 millioner. Av disse kr 750 millionene er kr 675 millioner fordelt etter antall ansatte i overnattings- og serveringsbransjen og kr 75 millioner fordeles til kommuner på sentralitetsnivå 4-6, med mange ansatte innen idretts- og fritidsaktivitet på vinterstid.</t>
  </si>
  <si>
    <t>Utbetaling av midler på kr 7,37 millioner i raden ovenfor til lokale virksomheter.</t>
  </si>
  <si>
    <t>Utbetaling av midler på kr 8,86 millioner i raden ovenfor til lokale virksomheter.</t>
  </si>
  <si>
    <t>Bruk av øremerket tilskudd til nye og utvidede sommerskoletilbud</t>
  </si>
  <si>
    <t>Vaksinering - hele kommunen:</t>
  </si>
  <si>
    <t>NAV: forbruksmateriell og utstyr på 2255</t>
  </si>
  <si>
    <t>MEH: utstyr på 2255</t>
  </si>
  <si>
    <t>Vaksinering - Lønn</t>
  </si>
  <si>
    <t>Vaksinering - Vaksinasjonslokalet</t>
  </si>
  <si>
    <t>Vaksinering - Diverse på 2268</t>
  </si>
  <si>
    <t>Helsestasjon: forbruksmateriell og rengjøringsmidler på 2255</t>
  </si>
  <si>
    <t>Mindre lønnskostander svømmehall, bydrift</t>
  </si>
  <si>
    <t>Tap av inntekter parkering, bydrift</t>
  </si>
  <si>
    <t xml:space="preserve">Tap av inntekter billett svømmehaller, bydrift </t>
  </si>
  <si>
    <t>Tap av inntekter billett svømmehaller, PIV</t>
  </si>
  <si>
    <t>Revidert nasjonalbudsjett 2021 - økt innybyggertilskudd</t>
  </si>
  <si>
    <t>Revidert nasjonalbudsjett 2021 - tilskudd vaksinasjon</t>
  </si>
  <si>
    <t>Radetiketter</t>
  </si>
  <si>
    <t>Korona-virus</t>
  </si>
  <si>
    <t>Utvidet komp. ifm koronapandemien</t>
  </si>
  <si>
    <t>Vaksinering Covid-19</t>
  </si>
  <si>
    <t>Totalsum</t>
  </si>
  <si>
    <t>Oppvekst</t>
  </si>
  <si>
    <t>Barnehager inkludert fellesutgifter</t>
  </si>
  <si>
    <t>Fagstab oppvekst</t>
  </si>
  <si>
    <t>Ordinær grunnskoleopplæring inkludert fellesutgifter</t>
  </si>
  <si>
    <t>PPT, BFE og Helsestasjonstjenester</t>
  </si>
  <si>
    <t>Voksenopplæring</t>
  </si>
  <si>
    <t>Oppvekst Totalt</t>
  </si>
  <si>
    <t>Enhet for funksjonshemmede</t>
  </si>
  <si>
    <t>Enhet for hjemmetjenester og rehabilitering</t>
  </si>
  <si>
    <t>H&amp;V felles og samordningstjenester</t>
  </si>
  <si>
    <t>Helse og rehabiliteringstjenester</t>
  </si>
  <si>
    <t>Sosiale tjenester</t>
  </si>
  <si>
    <t>Sykehjemstjenester</t>
  </si>
  <si>
    <t>Helse og velferd Totalt</t>
  </si>
  <si>
    <t>B&amp;T felles,KOA, klima og utbygging</t>
  </si>
  <si>
    <t>Kommunalteknisk infrastruktur (selvkost)</t>
  </si>
  <si>
    <t>Kommunalteknisk infrastruktur (skattefinansiert)</t>
  </si>
  <si>
    <t>Samfunn, plan og bygg</t>
  </si>
  <si>
    <t>Byutvikling og teknisk Totalt</t>
  </si>
  <si>
    <t>Organisasjon Totalt</t>
  </si>
  <si>
    <t>Økonomi Totalt</t>
  </si>
  <si>
    <t>Kultur og næring Totalt</t>
  </si>
  <si>
    <t>Sentrale staber, politisk virksomhet og fellesutgifter</t>
  </si>
  <si>
    <t>Politisk virksomhet</t>
  </si>
  <si>
    <t>Sentrale staber, politisk virksomhet og fellesutgifter Totalt</t>
  </si>
  <si>
    <t>Austsiå barnehagene</t>
  </si>
  <si>
    <t>Brueland barnehager</t>
  </si>
  <si>
    <t>Forsand Barnehage</t>
  </si>
  <si>
    <t>Ganddal barnehagene</t>
  </si>
  <si>
    <t>Gandsfjord barnehagene</t>
  </si>
  <si>
    <t xml:space="preserve">Høle barnehage </t>
  </si>
  <si>
    <t>Riska barnehagene</t>
  </si>
  <si>
    <t>Sandvedhaugen barnehager</t>
  </si>
  <si>
    <t>Sentrumsbarnehagene</t>
  </si>
  <si>
    <t>Skeiane barnehagene</t>
  </si>
  <si>
    <t>Skogsheia barnehagene</t>
  </si>
  <si>
    <t>Styrket barnehage</t>
  </si>
  <si>
    <t>Sør-Øst barnehagene</t>
  </si>
  <si>
    <t>Varatun barnehager</t>
  </si>
  <si>
    <t>Barnehager inkludert fellesutgifter Totalt</t>
  </si>
  <si>
    <t>Fagstab oppvekst Totalt</t>
  </si>
  <si>
    <t>Altona</t>
  </si>
  <si>
    <t>Aspervika</t>
  </si>
  <si>
    <t>Austrått</t>
  </si>
  <si>
    <t>Bogafjell barneskole</t>
  </si>
  <si>
    <t>Bogafjell ungdomsskole</t>
  </si>
  <si>
    <t>Buggeland</t>
  </si>
  <si>
    <t>Figgjo</t>
  </si>
  <si>
    <t>Forsand</t>
  </si>
  <si>
    <t>Ganddal</t>
  </si>
  <si>
    <t>Giske</t>
  </si>
  <si>
    <t>Hana</t>
  </si>
  <si>
    <t>Hommersåk</t>
  </si>
  <si>
    <t>Høle</t>
  </si>
  <si>
    <t>Høyland</t>
  </si>
  <si>
    <t>Iglemyr</t>
  </si>
  <si>
    <t>Kleivane</t>
  </si>
  <si>
    <t>Kyrkjevollen</t>
  </si>
  <si>
    <t>Lundehaugen</t>
  </si>
  <si>
    <t>Lura</t>
  </si>
  <si>
    <t>Lurahammaren</t>
  </si>
  <si>
    <t>Malmheim</t>
  </si>
  <si>
    <t>Maudland</t>
  </si>
  <si>
    <t>Porsholen</t>
  </si>
  <si>
    <t>Riska</t>
  </si>
  <si>
    <t>Sandved</t>
  </si>
  <si>
    <t>Senter FBU</t>
  </si>
  <si>
    <t>Skeiane</t>
  </si>
  <si>
    <t>Smeaheia</t>
  </si>
  <si>
    <t>Stangeland</t>
  </si>
  <si>
    <t>Sviland</t>
  </si>
  <si>
    <t>Sørbø</t>
  </si>
  <si>
    <t>Trones</t>
  </si>
  <si>
    <t>Øygard</t>
  </si>
  <si>
    <t>Ordinær grunnskoleopplæring inkludert fellesutgifter Totalt</t>
  </si>
  <si>
    <t>BFE</t>
  </si>
  <si>
    <t>Helsestasjonstjenesten</t>
  </si>
  <si>
    <t>PP-tjenesten</t>
  </si>
  <si>
    <t>PPT, BFE og Helsestasjonstjenester Totalt</t>
  </si>
  <si>
    <t>Sandnes læringssenter</t>
  </si>
  <si>
    <t>Voksenopplæring Totalt</t>
  </si>
  <si>
    <t>EFF</t>
  </si>
  <si>
    <t>Enhet for funksjonshemmede Totalt</t>
  </si>
  <si>
    <t>EHR</t>
  </si>
  <si>
    <t>Enhet for hjemmetjenester og rehabilitering Totalt</t>
  </si>
  <si>
    <t>H&amp;V felles</t>
  </si>
  <si>
    <t>Samordningstjenesten</t>
  </si>
  <si>
    <t>H&amp;V felles og samordningstjenester Totalt</t>
  </si>
  <si>
    <t>Legetjenester</t>
  </si>
  <si>
    <t>Legevakt</t>
  </si>
  <si>
    <t>Mestringsenheten</t>
  </si>
  <si>
    <t>Helse og rehabiliteringstjenester Totalt</t>
  </si>
  <si>
    <t>AKS</t>
  </si>
  <si>
    <t>Flyktningenheten</t>
  </si>
  <si>
    <t>NAV</t>
  </si>
  <si>
    <t>Sosiale tjenester Totalt</t>
  </si>
  <si>
    <t>SYV</t>
  </si>
  <si>
    <t>SYØ</t>
  </si>
  <si>
    <t>Sykehjemstjenester Totalt</t>
  </si>
  <si>
    <t>B&amp;T felles,KOA, klima og utbygging Totalt</t>
  </si>
  <si>
    <t>Kommunalteknisk infrastruktur (selvkost) Totalt</t>
  </si>
  <si>
    <t>Bydrift</t>
  </si>
  <si>
    <t>Park, idrett og vei</t>
  </si>
  <si>
    <t>Kommunalteknisk infrastruktur (skattefinansiert) Totalt</t>
  </si>
  <si>
    <t>Samfunn, plan og bygg Totalt</t>
  </si>
  <si>
    <t>Digitalisering og IT</t>
  </si>
  <si>
    <t>Dokumentsenter</t>
  </si>
  <si>
    <t>Fagstab/beredskap</t>
  </si>
  <si>
    <t>HR og HMS</t>
  </si>
  <si>
    <t>Politisk sekretariat</t>
  </si>
  <si>
    <t>Servicekontoret</t>
  </si>
  <si>
    <t>ØKO - Anskaffelser</t>
  </si>
  <si>
    <t>ØKO - Lønn</t>
  </si>
  <si>
    <t>Kultur</t>
  </si>
  <si>
    <t>SANDNES BIBLIOTEK</t>
  </si>
  <si>
    <t xml:space="preserve">Sandnes kulturhus </t>
  </si>
  <si>
    <t>Sandnes kulturskole</t>
  </si>
  <si>
    <t>Eiendom Totalt</t>
  </si>
  <si>
    <t>Politisk virksomhet Totalt</t>
  </si>
  <si>
    <t>Redusert lønnsreserve, anslag på lønnsvekst nedsjuert fra 3,1 - 1,4%. Resultatet ble kjent først i november og 0,3%-0,5%. Fjorårets lønnsoppgjør/overhenget ble høyere/dyrere enn forutsatt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</si>
</sst>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b/>
      <sz val="11"/>
      <color theme="1"/>
      <name val="Calibri"/>
      <family val="2"/>
      <scheme val="minor"/>
    </font>
    <font>
      <sz val="9"/>
      <color rgb="FF000000"/>
      <name val="Calibri"/>
      <family val="2"/>
    </font>
    <font>
      <sz val="1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30"/>
      <color theme="1"/>
      <name val="Calibri"/>
      <family val="2"/>
      <scheme val="minor"/>
    </font>
    <font>
      <sz val="12"/>
      <color theme="1"/>
      <name val="Calibri"/>
      <family val="2"/>
      <scheme val="minor"/>
    </font>
    <font>
      <sz val="10"/>
      <color theme="1"/>
      <name val="Calibri"/>
      <family val="2"/>
      <scheme val="minor"/>
    </font>
    <font>
      <i/>
      <sz val="12"/>
      <color theme="1"/>
      <name val="Calibri"/>
      <family val="2"/>
      <scheme val="minor"/>
    </font>
    <font>
      <sz val="10"/>
      <color rgb="FF000000"/>
      <name val="Calibri"/>
      <family val="2"/>
    </font>
    <font>
      <sz val="8"/>
      <name val="Calibri"/>
      <family val="2"/>
      <scheme val="minor"/>
    </font>
    <font>
      <sz val="11"/>
      <color rgb="FF000000"/>
      <name val="Calibri"/>
      <family val="2"/>
    </font>
    <font>
      <b/>
      <sz val="11"/>
      <color rgb="FF000000"/>
      <name val="Calibri"/>
      <family val="2"/>
    </font>
    <font>
      <sz val="11"/>
      <color rgb="FF000000"/>
      <name val="Calibri"/>
      <family val="2"/>
      <scheme val="minor"/>
    </font>
    <font>
      <b/>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2F2F2"/>
        <bgColor rgb="FF000000"/>
      </patternFill>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s>
  <cellStyleXfs count="2">
    <xf numFmtId="0" fontId="0" fillId="0" borderId="0"/>
    <xf numFmtId="43" fontId="4" fillId="0" borderId="0" applyFont="0" applyFill="0" applyBorder="0" applyAlignment="0" applyProtection="0"/>
  </cellStyleXfs>
  <cellXfs count="60">
    <xf numFmtId="0" fontId="0" fillId="0" borderId="0" xfId="0"/>
    <xf numFmtId="49" fontId="0" fillId="0" borderId="0" xfId="0" applyNumberFormat="1" applyAlignment="1">
      <alignment wrapText="1"/>
    </xf>
    <xf numFmtId="0" fontId="1" fillId="5" borderId="1" xfId="0" applyFont="1" applyFill="1" applyBorder="1" applyAlignment="1">
      <alignment wrapText="1"/>
    </xf>
    <xf numFmtId="49" fontId="1" fillId="2" borderId="1" xfId="0" applyNumberFormat="1" applyFont="1" applyFill="1" applyBorder="1" applyAlignment="1">
      <alignment wrapText="1"/>
    </xf>
    <xf numFmtId="3" fontId="0" fillId="3" borderId="1" xfId="0" applyNumberFormat="1" applyFill="1" applyBorder="1" applyAlignment="1">
      <alignment wrapText="1"/>
    </xf>
    <xf numFmtId="3" fontId="0" fillId="4" borderId="1" xfId="0" applyNumberFormat="1" applyFill="1" applyBorder="1" applyAlignment="1">
      <alignment wrapText="1"/>
    </xf>
    <xf numFmtId="3" fontId="0" fillId="5" borderId="1" xfId="0" applyNumberFormat="1" applyFill="1" applyBorder="1" applyAlignment="1">
      <alignment wrapText="1"/>
    </xf>
    <xf numFmtId="49" fontId="0" fillId="2" borderId="1" xfId="0" applyNumberFormat="1" applyFill="1" applyBorder="1" applyAlignment="1">
      <alignment wrapText="1"/>
    </xf>
    <xf numFmtId="0" fontId="2" fillId="0" borderId="0" xfId="0" applyFont="1"/>
    <xf numFmtId="3" fontId="2" fillId="0" borderId="0" xfId="0" applyNumberFormat="1" applyFont="1"/>
    <xf numFmtId="3" fontId="1" fillId="3" borderId="1" xfId="0" applyNumberFormat="1" applyFont="1" applyFill="1" applyBorder="1" applyAlignment="1">
      <alignment wrapText="1"/>
    </xf>
    <xf numFmtId="3" fontId="1" fillId="5" borderId="1" xfId="0" applyNumberFormat="1" applyFont="1" applyFill="1" applyBorder="1" applyAlignment="1">
      <alignment wrapText="1"/>
    </xf>
    <xf numFmtId="0" fontId="1" fillId="0" borderId="0" xfId="0" applyFont="1"/>
    <xf numFmtId="49" fontId="0" fillId="6" borderId="1" xfId="0" applyNumberFormat="1" applyFill="1" applyBorder="1" applyAlignment="1">
      <alignment wrapText="1"/>
    </xf>
    <xf numFmtId="3" fontId="3" fillId="4" borderId="1" xfId="0" applyNumberFormat="1" applyFont="1" applyFill="1" applyBorder="1" applyAlignment="1">
      <alignment wrapText="1"/>
    </xf>
    <xf numFmtId="3" fontId="3" fillId="5" borderId="1" xfId="0" applyNumberFormat="1" applyFont="1" applyFill="1" applyBorder="1" applyAlignment="1">
      <alignment wrapText="1"/>
    </xf>
    <xf numFmtId="3" fontId="0" fillId="0" borderId="0" xfId="0" applyNumberFormat="1" applyAlignment="1">
      <alignment wrapText="1"/>
    </xf>
    <xf numFmtId="49" fontId="0" fillId="2" borderId="1" xfId="0" applyNumberFormat="1" applyFont="1" applyFill="1" applyBorder="1" applyAlignment="1">
      <alignment wrapText="1"/>
    </xf>
    <xf numFmtId="3" fontId="1" fillId="4" borderId="1" xfId="0" applyNumberFormat="1" applyFont="1" applyFill="1" applyBorder="1" applyAlignment="1">
      <alignment wrapText="1"/>
    </xf>
    <xf numFmtId="164" fontId="0" fillId="0" borderId="0" xfId="1" applyNumberFormat="1" applyFont="1"/>
    <xf numFmtId="49" fontId="1" fillId="0" borderId="0" xfId="0" applyNumberFormat="1" applyFont="1" applyAlignment="1">
      <alignment wrapText="1"/>
    </xf>
    <xf numFmtId="164" fontId="0" fillId="2" borderId="1" xfId="1" applyNumberFormat="1" applyFont="1" applyFill="1" applyBorder="1" applyAlignment="1">
      <alignment wrapText="1"/>
    </xf>
    <xf numFmtId="49" fontId="5" fillId="2" borderId="1" xfId="0" applyNumberFormat="1" applyFont="1" applyFill="1" applyBorder="1" applyAlignment="1">
      <alignment wrapText="1"/>
    </xf>
    <xf numFmtId="49" fontId="6" fillId="2" borderId="1" xfId="0" applyNumberFormat="1" applyFont="1" applyFill="1" applyBorder="1" applyAlignment="1">
      <alignment wrapText="1"/>
    </xf>
    <xf numFmtId="49" fontId="7" fillId="2" borderId="1" xfId="0" applyNumberFormat="1" applyFont="1" applyFill="1" applyBorder="1" applyAlignment="1">
      <alignment vertical="top" wrapText="1"/>
    </xf>
    <xf numFmtId="0" fontId="5" fillId="3" borderId="1" xfId="0" applyFont="1" applyFill="1" applyBorder="1" applyAlignment="1">
      <alignment wrapText="1"/>
    </xf>
    <xf numFmtId="0" fontId="5" fillId="4" borderId="1" xfId="0" applyFont="1" applyFill="1" applyBorder="1" applyAlignment="1">
      <alignment wrapText="1"/>
    </xf>
    <xf numFmtId="0" fontId="5" fillId="5" borderId="1" xfId="0" applyFont="1" applyFill="1" applyBorder="1" applyAlignment="1">
      <alignment wrapText="1"/>
    </xf>
    <xf numFmtId="164" fontId="6" fillId="2" borderId="1" xfId="1" applyNumberFormat="1" applyFont="1" applyFill="1" applyBorder="1" applyAlignment="1">
      <alignment wrapText="1"/>
    </xf>
    <xf numFmtId="43" fontId="5" fillId="2" borderId="1" xfId="1" applyFont="1" applyFill="1" applyBorder="1" applyAlignment="1">
      <alignment wrapText="1"/>
    </xf>
    <xf numFmtId="43" fontId="0" fillId="0" borderId="0" xfId="1" applyFont="1" applyAlignment="1">
      <alignment wrapText="1"/>
    </xf>
    <xf numFmtId="164" fontId="1" fillId="2" borderId="1" xfId="1" applyNumberFormat="1" applyFont="1" applyFill="1" applyBorder="1" applyAlignment="1">
      <alignment wrapText="1"/>
    </xf>
    <xf numFmtId="3" fontId="0" fillId="2" borderId="1" xfId="1" applyNumberFormat="1" applyFont="1" applyFill="1" applyBorder="1" applyAlignment="1">
      <alignment wrapText="1"/>
    </xf>
    <xf numFmtId="3" fontId="1" fillId="6" borderId="1" xfId="1" applyNumberFormat="1" applyFont="1" applyFill="1" applyBorder="1" applyAlignment="1">
      <alignment wrapText="1"/>
    </xf>
    <xf numFmtId="49" fontId="8" fillId="2" borderId="1" xfId="0" applyNumberFormat="1" applyFont="1" applyFill="1" applyBorder="1" applyAlignment="1">
      <alignment wrapText="1"/>
    </xf>
    <xf numFmtId="3" fontId="0" fillId="3" borderId="1" xfId="0" applyNumberFormat="1" applyFill="1" applyBorder="1" applyAlignment="1">
      <alignment horizontal="right" wrapText="1"/>
    </xf>
    <xf numFmtId="3" fontId="0" fillId="0" borderId="0" xfId="0" applyNumberFormat="1"/>
    <xf numFmtId="0" fontId="0" fillId="0" borderId="0" xfId="0" applyAlignment="1">
      <alignment horizontal="left" vertical="center" indent="1"/>
    </xf>
    <xf numFmtId="0" fontId="0" fillId="0" borderId="0" xfId="0" applyAlignment="1">
      <alignment vertical="center"/>
    </xf>
    <xf numFmtId="49" fontId="9" fillId="6" borderId="1" xfId="0" applyNumberFormat="1" applyFont="1" applyFill="1" applyBorder="1" applyAlignment="1">
      <alignment wrapText="1"/>
    </xf>
    <xf numFmtId="164" fontId="1" fillId="3" borderId="1" xfId="1" applyNumberFormat="1" applyFont="1" applyFill="1" applyBorder="1" applyAlignment="1">
      <alignment horizontal="right" wrapText="1"/>
    </xf>
    <xf numFmtId="0" fontId="11" fillId="7" borderId="1" xfId="0" applyFont="1" applyFill="1" applyBorder="1" applyAlignment="1">
      <alignment wrapText="1"/>
    </xf>
    <xf numFmtId="49" fontId="0" fillId="6" borderId="1" xfId="0" applyNumberFormat="1" applyFont="1" applyFill="1" applyBorder="1" applyAlignment="1">
      <alignment wrapText="1"/>
    </xf>
    <xf numFmtId="0" fontId="13" fillId="7" borderId="1" xfId="0" applyFont="1" applyFill="1" applyBorder="1" applyAlignment="1">
      <alignment wrapText="1"/>
    </xf>
    <xf numFmtId="0" fontId="14" fillId="7" borderId="1" xfId="0" applyFont="1" applyFill="1" applyBorder="1" applyAlignment="1">
      <alignment wrapText="1"/>
    </xf>
    <xf numFmtId="0" fontId="15" fillId="7" borderId="1" xfId="0" applyFont="1" applyFill="1" applyBorder="1" applyAlignment="1">
      <alignment wrapText="1"/>
    </xf>
    <xf numFmtId="49" fontId="16" fillId="2" borderId="1" xfId="0" applyNumberFormat="1" applyFont="1" applyFill="1" applyBorder="1" applyAlignment="1">
      <alignment wrapText="1"/>
    </xf>
    <xf numFmtId="0" fontId="1" fillId="8" borderId="2" xfId="0" applyFont="1" applyFill="1" applyBorder="1"/>
    <xf numFmtId="0" fontId="1" fillId="0" borderId="2" xfId="0" applyFont="1" applyBorder="1" applyAlignment="1">
      <alignment horizontal="left"/>
    </xf>
    <xf numFmtId="3" fontId="1" fillId="0" borderId="2" xfId="0" applyNumberFormat="1" applyFont="1" applyBorder="1"/>
    <xf numFmtId="0" fontId="1" fillId="0" borderId="3" xfId="0" applyFont="1" applyBorder="1" applyAlignment="1">
      <alignment horizontal="left"/>
    </xf>
    <xf numFmtId="3" fontId="1" fillId="0" borderId="3" xfId="0" applyNumberFormat="1" applyFont="1" applyBorder="1"/>
    <xf numFmtId="0" fontId="1" fillId="8" borderId="4" xfId="0" applyFont="1" applyFill="1" applyBorder="1" applyAlignment="1">
      <alignment horizontal="left"/>
    </xf>
    <xf numFmtId="3" fontId="1" fillId="8" borderId="4" xfId="0" applyNumberFormat="1" applyFont="1" applyFill="1" applyBorder="1"/>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3" fontId="6" fillId="2" borderId="1" xfId="1" applyNumberFormat="1" applyFont="1" applyFill="1" applyBorder="1" applyAlignment="1">
      <alignment wrapText="1"/>
    </xf>
    <xf numFmtId="3" fontId="1" fillId="2" borderId="1" xfId="1" applyNumberFormat="1" applyFont="1" applyFill="1" applyBorder="1" applyAlignment="1">
      <alignment wrapText="1"/>
    </xf>
    <xf numFmtId="3" fontId="0" fillId="6" borderId="1" xfId="1" applyNumberFormat="1" applyFont="1" applyFill="1" applyBorder="1" applyAlignment="1">
      <alignment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3015-5EAA-472D-BF51-63B6D9E1DB9C}">
  <dimension ref="B2:I163"/>
  <sheetViews>
    <sheetView zoomScale="115" zoomScaleNormal="115" workbookViewId="0">
      <pane ySplit="2" topLeftCell="A3" activePane="bottomLeft" state="frozen"/>
      <selection pane="bottomLeft" activeCell="G11" sqref="G11"/>
    </sheetView>
  </sheetViews>
  <sheetFormatPr baseColWidth="10" defaultColWidth="11.42578125" defaultRowHeight="15" x14ac:dyDescent="0.25"/>
  <cols>
    <col min="1" max="1" width="3" customWidth="1"/>
    <col min="2" max="2" width="48.140625" style="1" customWidth="1"/>
    <col min="3" max="3" width="17.42578125" style="30" bestFit="1" customWidth="1"/>
    <col min="4" max="5" width="20.5703125" bestFit="1" customWidth="1"/>
    <col min="6" max="6" width="25.85546875" bestFit="1" customWidth="1"/>
    <col min="7" max="7" width="39.5703125" bestFit="1" customWidth="1"/>
  </cols>
  <sheetData>
    <row r="2" spans="2:8" ht="47.25" x14ac:dyDescent="0.25">
      <c r="B2" s="24" t="s">
        <v>0</v>
      </c>
      <c r="C2" s="29" t="s">
        <v>1</v>
      </c>
      <c r="D2" s="26" t="s">
        <v>2</v>
      </c>
      <c r="E2" s="27" t="s">
        <v>3</v>
      </c>
    </row>
    <row r="3" spans="2:8" ht="18.75" x14ac:dyDescent="0.3">
      <c r="B3" s="23" t="s">
        <v>4</v>
      </c>
      <c r="C3" s="31"/>
      <c r="D3" s="5"/>
      <c r="E3" s="6"/>
    </row>
    <row r="4" spans="2:8" x14ac:dyDescent="0.25">
      <c r="B4" s="7" t="s">
        <v>5</v>
      </c>
      <c r="C4" s="21">
        <v>212765791</v>
      </c>
      <c r="D4" s="5">
        <v>170000000</v>
      </c>
      <c r="E4" s="6">
        <v>22000000</v>
      </c>
      <c r="F4" s="36"/>
    </row>
    <row r="5" spans="2:8" ht="45" x14ac:dyDescent="0.25">
      <c r="B5" s="7" t="s">
        <v>6</v>
      </c>
      <c r="C5" s="32">
        <v>-100894000</v>
      </c>
      <c r="D5" s="5">
        <v>-90000000</v>
      </c>
      <c r="E5" s="6">
        <v>12500000</v>
      </c>
      <c r="F5" s="36"/>
    </row>
    <row r="6" spans="2:8" ht="36.75" customHeight="1" x14ac:dyDescent="0.25">
      <c r="B6" s="7" t="s">
        <v>7</v>
      </c>
      <c r="C6" s="32">
        <v>-54100000</v>
      </c>
      <c r="D6" s="5">
        <v>-54100000</v>
      </c>
      <c r="E6" s="6"/>
      <c r="F6" s="36"/>
    </row>
    <row r="7" spans="2:8" ht="60" x14ac:dyDescent="0.25">
      <c r="B7" s="7" t="s">
        <v>8</v>
      </c>
      <c r="C7" s="32">
        <v>-17281000</v>
      </c>
      <c r="D7" s="5">
        <v>-17280000</v>
      </c>
      <c r="E7" s="6"/>
    </row>
    <row r="8" spans="2:8" ht="60" x14ac:dyDescent="0.25">
      <c r="B8" s="7" t="s">
        <v>9</v>
      </c>
      <c r="C8" s="32">
        <v>-2688000</v>
      </c>
      <c r="D8" s="5">
        <v>-2688000</v>
      </c>
      <c r="E8" s="6"/>
    </row>
    <row r="9" spans="2:8" x14ac:dyDescent="0.25">
      <c r="B9" s="7" t="s">
        <v>10</v>
      </c>
      <c r="C9" s="32">
        <v>-25200000</v>
      </c>
      <c r="D9" s="5"/>
      <c r="E9" s="6">
        <v>-22563000</v>
      </c>
    </row>
    <row r="10" spans="2:8" ht="58.5" customHeight="1" x14ac:dyDescent="0.25">
      <c r="B10" s="7" t="s">
        <v>314</v>
      </c>
      <c r="C10" s="32">
        <v>-50000000</v>
      </c>
      <c r="D10" s="5"/>
      <c r="E10" s="6">
        <v>-20000000</v>
      </c>
    </row>
    <row r="11" spans="2:8" ht="75" x14ac:dyDescent="0.25">
      <c r="B11" s="7" t="s">
        <v>11</v>
      </c>
      <c r="C11" s="32">
        <v>-10003000</v>
      </c>
      <c r="D11" s="5"/>
      <c r="E11" s="6">
        <v>-10003000</v>
      </c>
      <c r="G11" s="8"/>
      <c r="H11" s="9"/>
    </row>
    <row r="12" spans="2:8" x14ac:dyDescent="0.25">
      <c r="B12" s="7" t="s">
        <v>12</v>
      </c>
      <c r="C12" s="32">
        <v>-25000000</v>
      </c>
      <c r="D12" s="5">
        <v>-15000000</v>
      </c>
      <c r="E12" s="6">
        <v>-10000000</v>
      </c>
      <c r="G12" s="8"/>
      <c r="H12" s="8"/>
    </row>
    <row r="13" spans="2:8" x14ac:dyDescent="0.25">
      <c r="B13" s="7" t="s">
        <v>13</v>
      </c>
      <c r="C13" s="32">
        <v>28120000</v>
      </c>
      <c r="D13" s="5">
        <v>30800000</v>
      </c>
      <c r="E13" s="6">
        <f>-4815000-500000+1200000+1435000</f>
        <v>-2680000</v>
      </c>
    </row>
    <row r="14" spans="2:8" ht="30" x14ac:dyDescent="0.25">
      <c r="B14" s="7" t="s">
        <v>14</v>
      </c>
      <c r="C14" s="21">
        <v>5000000</v>
      </c>
      <c r="D14" s="5"/>
      <c r="E14" s="6"/>
    </row>
    <row r="15" spans="2:8" ht="30" x14ac:dyDescent="0.25">
      <c r="B15" s="7" t="s">
        <v>15</v>
      </c>
      <c r="C15" s="32">
        <v>-878419</v>
      </c>
      <c r="D15" s="5"/>
      <c r="E15" s="6"/>
    </row>
    <row r="16" spans="2:8" ht="45" x14ac:dyDescent="0.25">
      <c r="B16" s="7" t="s">
        <v>16</v>
      </c>
      <c r="C16" s="32">
        <v>-2515774</v>
      </c>
      <c r="D16" s="5"/>
      <c r="E16" s="6"/>
    </row>
    <row r="17" spans="2:5" ht="75" x14ac:dyDescent="0.25">
      <c r="B17" s="7" t="s">
        <v>17</v>
      </c>
      <c r="C17" s="32">
        <v>-3725000</v>
      </c>
      <c r="D17" s="5"/>
      <c r="E17" s="6"/>
    </row>
    <row r="18" spans="2:5" ht="105" x14ac:dyDescent="0.25">
      <c r="B18" s="7" t="s">
        <v>18</v>
      </c>
      <c r="C18" s="32">
        <v>-9100000</v>
      </c>
      <c r="D18" s="5"/>
      <c r="E18" s="6"/>
    </row>
    <row r="19" spans="2:5" ht="60" x14ac:dyDescent="0.25">
      <c r="B19" s="7" t="s">
        <v>19</v>
      </c>
      <c r="C19" s="32">
        <v>-9000000</v>
      </c>
      <c r="D19" s="5"/>
      <c r="E19" s="6"/>
    </row>
    <row r="20" spans="2:5" ht="60" x14ac:dyDescent="0.25">
      <c r="B20" s="7" t="s">
        <v>20</v>
      </c>
      <c r="C20" s="32">
        <v>-500000</v>
      </c>
      <c r="D20" s="5"/>
      <c r="E20" s="6"/>
    </row>
    <row r="21" spans="2:5" ht="45" x14ac:dyDescent="0.25">
      <c r="B21" s="7" t="s">
        <v>21</v>
      </c>
      <c r="C21" s="32">
        <v>-9000000</v>
      </c>
      <c r="D21" s="5"/>
      <c r="E21" s="6"/>
    </row>
    <row r="22" spans="2:5" ht="30" x14ac:dyDescent="0.25">
      <c r="B22" s="7" t="s">
        <v>22</v>
      </c>
      <c r="C22" s="32"/>
      <c r="D22" s="5"/>
      <c r="E22" s="6"/>
    </row>
    <row r="23" spans="2:5" x14ac:dyDescent="0.25">
      <c r="B23" s="7" t="s">
        <v>23</v>
      </c>
      <c r="C23" s="32">
        <v>2000000</v>
      </c>
      <c r="D23" s="5"/>
      <c r="E23" s="6"/>
    </row>
    <row r="24" spans="2:5" x14ac:dyDescent="0.25">
      <c r="B24" s="7" t="s">
        <v>24</v>
      </c>
      <c r="C24" s="32">
        <v>300000</v>
      </c>
      <c r="D24" s="5"/>
      <c r="E24" s="6"/>
    </row>
    <row r="25" spans="2:5" x14ac:dyDescent="0.25">
      <c r="B25" s="7" t="s">
        <v>25</v>
      </c>
      <c r="C25" s="32">
        <v>500000</v>
      </c>
      <c r="D25" s="5"/>
      <c r="E25" s="6"/>
    </row>
    <row r="26" spans="2:5" x14ac:dyDescent="0.25">
      <c r="B26" s="7" t="s">
        <v>26</v>
      </c>
      <c r="C26" s="32">
        <v>800000</v>
      </c>
      <c r="D26" s="5"/>
      <c r="E26" s="6"/>
    </row>
    <row r="27" spans="2:5" x14ac:dyDescent="0.25">
      <c r="B27" s="7" t="s">
        <v>27</v>
      </c>
      <c r="C27" s="32">
        <v>400000</v>
      </c>
      <c r="D27" s="5"/>
      <c r="E27" s="6"/>
    </row>
    <row r="28" spans="2:5" x14ac:dyDescent="0.25">
      <c r="B28" s="7" t="s">
        <v>28</v>
      </c>
      <c r="C28" s="32">
        <v>4000000</v>
      </c>
      <c r="D28" s="5"/>
      <c r="E28" s="6"/>
    </row>
    <row r="29" spans="2:5" ht="30" x14ac:dyDescent="0.25">
      <c r="B29" s="7" t="s">
        <v>29</v>
      </c>
      <c r="C29" s="32">
        <v>1000000</v>
      </c>
      <c r="D29" s="5"/>
      <c r="E29" s="6"/>
    </row>
    <row r="30" spans="2:5" x14ac:dyDescent="0.25">
      <c r="B30" s="7"/>
      <c r="C30" s="21"/>
      <c r="D30" s="5"/>
      <c r="E30" s="6"/>
    </row>
    <row r="31" spans="2:5" s="12" customFormat="1" ht="15.75" x14ac:dyDescent="0.25">
      <c r="B31" s="22" t="s">
        <v>30</v>
      </c>
      <c r="C31" s="33">
        <f>SUM(C3:C30)</f>
        <v>-64999402</v>
      </c>
      <c r="D31" s="18">
        <f>SUM(D3:D30)</f>
        <v>21732000</v>
      </c>
      <c r="E31" s="11">
        <f>SUM(E3:E30)</f>
        <v>-30746000</v>
      </c>
    </row>
    <row r="32" spans="2:5" s="12" customFormat="1" ht="18.75" x14ac:dyDescent="0.3">
      <c r="B32" s="23" t="s">
        <v>31</v>
      </c>
      <c r="C32" s="31"/>
      <c r="D32" s="18"/>
      <c r="E32" s="11"/>
    </row>
    <row r="33" spans="2:5" ht="15.75" x14ac:dyDescent="0.25">
      <c r="B33" s="22" t="s">
        <v>32</v>
      </c>
      <c r="C33" s="31"/>
      <c r="D33" s="5"/>
      <c r="E33" s="2"/>
    </row>
    <row r="34" spans="2:5" x14ac:dyDescent="0.25">
      <c r="B34" s="7" t="s">
        <v>33</v>
      </c>
      <c r="C34" s="32">
        <v>6200000</v>
      </c>
      <c r="D34" s="5">
        <v>6200000</v>
      </c>
      <c r="E34" s="6"/>
    </row>
    <row r="35" spans="2:5" x14ac:dyDescent="0.25">
      <c r="B35" s="7" t="s">
        <v>34</v>
      </c>
      <c r="C35" s="32">
        <v>1000000</v>
      </c>
      <c r="D35" s="5"/>
      <c r="E35" s="6"/>
    </row>
    <row r="36" spans="2:5" x14ac:dyDescent="0.25">
      <c r="B36" s="7" t="s">
        <v>35</v>
      </c>
      <c r="C36" s="32">
        <v>50000</v>
      </c>
      <c r="D36" s="5"/>
      <c r="E36" s="6"/>
    </row>
    <row r="37" spans="2:5" x14ac:dyDescent="0.25">
      <c r="B37" s="7" t="s">
        <v>36</v>
      </c>
      <c r="C37" s="32">
        <v>3700000</v>
      </c>
      <c r="D37" s="5"/>
      <c r="E37" s="6"/>
    </row>
    <row r="38" spans="2:5" x14ac:dyDescent="0.25">
      <c r="B38" s="7" t="s">
        <v>37</v>
      </c>
      <c r="C38" s="32">
        <v>850000</v>
      </c>
      <c r="D38" s="5"/>
      <c r="E38" s="6"/>
    </row>
    <row r="39" spans="2:5" x14ac:dyDescent="0.25">
      <c r="B39" s="7" t="s">
        <v>38</v>
      </c>
      <c r="C39" s="32">
        <v>660000</v>
      </c>
      <c r="D39" s="5"/>
      <c r="E39" s="6"/>
    </row>
    <row r="40" spans="2:5" x14ac:dyDescent="0.25">
      <c r="B40" s="7"/>
      <c r="C40" s="32"/>
      <c r="D40" s="5"/>
      <c r="E40" s="6"/>
    </row>
    <row r="41" spans="2:5" ht="15.75" x14ac:dyDescent="0.25">
      <c r="B41" s="22" t="s">
        <v>39</v>
      </c>
      <c r="C41" s="58"/>
      <c r="D41" s="5"/>
      <c r="E41" s="6"/>
    </row>
    <row r="42" spans="2:5" x14ac:dyDescent="0.25">
      <c r="B42" s="7" t="s">
        <v>40</v>
      </c>
      <c r="C42" s="32">
        <v>7500000</v>
      </c>
      <c r="D42" s="5">
        <v>7500000</v>
      </c>
      <c r="E42" s="6"/>
    </row>
    <row r="43" spans="2:5" x14ac:dyDescent="0.25">
      <c r="B43" s="7" t="s">
        <v>41</v>
      </c>
      <c r="C43" s="32">
        <v>9100000</v>
      </c>
      <c r="D43" s="5">
        <v>8600000</v>
      </c>
      <c r="E43" s="6"/>
    </row>
    <row r="44" spans="2:5" x14ac:dyDescent="0.25">
      <c r="B44" s="7" t="s">
        <v>42</v>
      </c>
      <c r="C44" s="32">
        <v>2758000</v>
      </c>
      <c r="D44" s="5"/>
      <c r="E44" s="6"/>
    </row>
    <row r="45" spans="2:5" x14ac:dyDescent="0.25">
      <c r="B45" s="7" t="s">
        <v>43</v>
      </c>
      <c r="C45" s="32">
        <v>484000</v>
      </c>
      <c r="D45" s="5"/>
      <c r="E45" s="6"/>
    </row>
    <row r="46" spans="2:5" x14ac:dyDescent="0.25">
      <c r="B46" s="13" t="s">
        <v>44</v>
      </c>
      <c r="C46" s="59">
        <v>156000</v>
      </c>
      <c r="D46" s="5"/>
      <c r="E46" s="6"/>
    </row>
    <row r="47" spans="2:5" x14ac:dyDescent="0.25">
      <c r="B47" s="13" t="s">
        <v>45</v>
      </c>
      <c r="C47" s="59">
        <v>270000</v>
      </c>
      <c r="D47" s="5"/>
      <c r="E47" s="6"/>
    </row>
    <row r="48" spans="2:5" x14ac:dyDescent="0.25">
      <c r="B48" s="13" t="s">
        <v>46</v>
      </c>
      <c r="C48" s="59">
        <v>384000</v>
      </c>
      <c r="D48" s="5"/>
      <c r="E48" s="6"/>
    </row>
    <row r="49" spans="2:9" x14ac:dyDescent="0.25">
      <c r="B49" s="13" t="s">
        <v>47</v>
      </c>
      <c r="C49" s="59">
        <v>1900000</v>
      </c>
      <c r="D49" s="5"/>
      <c r="E49" s="6"/>
    </row>
    <row r="50" spans="2:9" x14ac:dyDescent="0.25">
      <c r="B50" s="13"/>
      <c r="C50" s="59"/>
      <c r="D50" s="5"/>
      <c r="E50" s="6"/>
    </row>
    <row r="51" spans="2:9" ht="15.75" x14ac:dyDescent="0.25">
      <c r="B51" s="22" t="s">
        <v>48</v>
      </c>
      <c r="C51" s="58"/>
      <c r="D51" s="5"/>
      <c r="E51" s="6"/>
    </row>
    <row r="52" spans="2:9" x14ac:dyDescent="0.25">
      <c r="B52" s="13" t="s">
        <v>49</v>
      </c>
      <c r="C52" s="59">
        <v>12000000</v>
      </c>
      <c r="D52" s="5"/>
      <c r="E52" s="6">
        <v>12000000</v>
      </c>
      <c r="G52" s="20"/>
      <c r="H52" s="20"/>
    </row>
    <row r="53" spans="2:9" ht="30" x14ac:dyDescent="0.25">
      <c r="B53" s="13" t="s">
        <v>50</v>
      </c>
      <c r="C53" s="59">
        <v>1200000</v>
      </c>
      <c r="D53" s="5"/>
      <c r="E53" s="6"/>
    </row>
    <row r="54" spans="2:9" x14ac:dyDescent="0.25">
      <c r="B54" s="13" t="s">
        <v>51</v>
      </c>
      <c r="C54" s="59">
        <v>1170000</v>
      </c>
      <c r="D54" s="5"/>
      <c r="E54" s="6"/>
    </row>
    <row r="55" spans="2:9" ht="30" x14ac:dyDescent="0.25">
      <c r="B55" s="13" t="s">
        <v>52</v>
      </c>
      <c r="C55" s="59">
        <v>260640</v>
      </c>
      <c r="D55" s="5"/>
      <c r="E55" s="6"/>
    </row>
    <row r="56" spans="2:9" ht="30" x14ac:dyDescent="0.25">
      <c r="B56" s="13" t="s">
        <v>53</v>
      </c>
      <c r="C56" s="59">
        <v>196000</v>
      </c>
      <c r="D56" s="5"/>
      <c r="E56" s="6"/>
    </row>
    <row r="57" spans="2:9" x14ac:dyDescent="0.25">
      <c r="B57" s="13" t="s">
        <v>54</v>
      </c>
      <c r="C57" s="59">
        <v>1153000</v>
      </c>
      <c r="D57" s="5"/>
      <c r="E57" s="6"/>
    </row>
    <row r="58" spans="2:9" ht="30" x14ac:dyDescent="0.25">
      <c r="B58" s="13" t="s">
        <v>55</v>
      </c>
      <c r="C58" s="59">
        <v>1246000</v>
      </c>
      <c r="D58" s="14"/>
      <c r="E58" s="15"/>
      <c r="G58" s="1"/>
      <c r="H58" s="1"/>
      <c r="I58" s="19"/>
    </row>
    <row r="59" spans="2:9" ht="45" x14ac:dyDescent="0.25">
      <c r="B59" s="13" t="s">
        <v>56</v>
      </c>
      <c r="C59" s="59">
        <v>-416144</v>
      </c>
      <c r="D59" s="14"/>
      <c r="E59" s="15"/>
      <c r="G59" s="1"/>
      <c r="H59" s="1"/>
      <c r="I59" s="19"/>
    </row>
    <row r="60" spans="2:9" x14ac:dyDescent="0.25">
      <c r="B60" s="13" t="s">
        <v>57</v>
      </c>
      <c r="C60" s="59">
        <v>38000</v>
      </c>
      <c r="D60" s="14"/>
      <c r="E60" s="15"/>
      <c r="G60" s="1"/>
      <c r="H60" s="1"/>
      <c r="I60" s="19"/>
    </row>
    <row r="61" spans="2:9" x14ac:dyDescent="0.25">
      <c r="B61" s="13" t="s">
        <v>58</v>
      </c>
      <c r="C61" s="59">
        <v>59000</v>
      </c>
      <c r="D61" s="14"/>
      <c r="E61" s="15"/>
      <c r="G61" s="1"/>
      <c r="H61" s="1"/>
      <c r="I61" s="19"/>
    </row>
    <row r="62" spans="2:9" ht="30" x14ac:dyDescent="0.25">
      <c r="B62" s="13" t="s">
        <v>59</v>
      </c>
      <c r="C62" s="59">
        <v>300000</v>
      </c>
      <c r="D62" s="14"/>
      <c r="E62" s="15"/>
      <c r="G62" s="1"/>
      <c r="H62" s="1"/>
      <c r="I62" s="19"/>
    </row>
    <row r="63" spans="2:9" x14ac:dyDescent="0.25">
      <c r="B63" s="13" t="s">
        <v>60</v>
      </c>
      <c r="C63" s="59">
        <v>523224</v>
      </c>
      <c r="D63" s="14"/>
      <c r="E63" s="15"/>
      <c r="G63" s="1"/>
      <c r="H63" s="1"/>
      <c r="I63" s="19"/>
    </row>
    <row r="64" spans="2:9" x14ac:dyDescent="0.25">
      <c r="B64" s="13" t="s">
        <v>61</v>
      </c>
      <c r="C64" s="59">
        <v>433701</v>
      </c>
      <c r="D64" s="14"/>
      <c r="E64" s="15"/>
      <c r="G64" s="1"/>
      <c r="H64" s="1"/>
      <c r="I64" s="19"/>
    </row>
    <row r="65" spans="2:5" x14ac:dyDescent="0.25">
      <c r="B65" s="13" t="s">
        <v>62</v>
      </c>
      <c r="C65" s="59">
        <v>1000000</v>
      </c>
      <c r="D65" s="5"/>
      <c r="E65" s="6"/>
    </row>
    <row r="66" spans="2:5" x14ac:dyDescent="0.25">
      <c r="B66" s="13" t="s">
        <v>63</v>
      </c>
      <c r="C66" s="59">
        <v>470000</v>
      </c>
      <c r="D66" s="5"/>
      <c r="E66" s="6"/>
    </row>
    <row r="67" spans="2:5" x14ac:dyDescent="0.25">
      <c r="B67" s="13" t="s">
        <v>64</v>
      </c>
      <c r="C67" s="59">
        <v>358000</v>
      </c>
      <c r="D67" s="5"/>
      <c r="E67" s="6"/>
    </row>
    <row r="68" spans="2:5" x14ac:dyDescent="0.25">
      <c r="B68" s="13" t="s">
        <v>65</v>
      </c>
      <c r="C68" s="59">
        <v>34000</v>
      </c>
      <c r="D68" s="5"/>
      <c r="E68" s="6"/>
    </row>
    <row r="69" spans="2:5" ht="30.75" customHeight="1" x14ac:dyDescent="0.25">
      <c r="B69" s="13" t="s">
        <v>66</v>
      </c>
      <c r="C69" s="59">
        <v>70000</v>
      </c>
      <c r="D69" s="5"/>
      <c r="E69" s="6"/>
    </row>
    <row r="70" spans="2:5" x14ac:dyDescent="0.25">
      <c r="B70" s="13" t="s">
        <v>67</v>
      </c>
      <c r="C70" s="59">
        <v>13000</v>
      </c>
      <c r="D70" s="5"/>
      <c r="E70" s="6"/>
    </row>
    <row r="71" spans="2:5" x14ac:dyDescent="0.25">
      <c r="B71" s="13" t="s">
        <v>68</v>
      </c>
      <c r="C71" s="59">
        <v>540000</v>
      </c>
      <c r="D71" s="5"/>
      <c r="E71" s="6"/>
    </row>
    <row r="72" spans="2:5" ht="19.5" customHeight="1" x14ac:dyDescent="0.25">
      <c r="B72" s="13" t="s">
        <v>69</v>
      </c>
      <c r="C72" s="59">
        <v>340808</v>
      </c>
      <c r="D72" s="5"/>
      <c r="E72" s="6"/>
    </row>
    <row r="73" spans="2:5" ht="30" x14ac:dyDescent="0.25">
      <c r="B73" s="13" t="s">
        <v>70</v>
      </c>
      <c r="C73" s="59">
        <v>40000</v>
      </c>
      <c r="D73" s="5"/>
      <c r="E73" s="6"/>
    </row>
    <row r="74" spans="2:5" ht="30" x14ac:dyDescent="0.25">
      <c r="B74" s="13" t="s">
        <v>71</v>
      </c>
      <c r="C74" s="59">
        <v>118000</v>
      </c>
      <c r="D74" s="5"/>
      <c r="E74" s="6"/>
    </row>
    <row r="75" spans="2:5" x14ac:dyDescent="0.25">
      <c r="B75" s="13" t="s">
        <v>72</v>
      </c>
      <c r="C75" s="59">
        <f>1370400*20%</f>
        <v>274080</v>
      </c>
      <c r="D75" s="5"/>
      <c r="E75" s="6"/>
    </row>
    <row r="76" spans="2:5" x14ac:dyDescent="0.25">
      <c r="B76" s="13" t="s">
        <v>73</v>
      </c>
      <c r="C76" s="59">
        <v>1100041</v>
      </c>
      <c r="D76" s="5"/>
      <c r="E76" s="6"/>
    </row>
    <row r="77" spans="2:5" x14ac:dyDescent="0.25">
      <c r="B77" s="13" t="s">
        <v>74</v>
      </c>
      <c r="C77" s="59">
        <v>190000</v>
      </c>
      <c r="D77" s="5"/>
      <c r="E77" s="6"/>
    </row>
    <row r="78" spans="2:5" x14ac:dyDescent="0.25">
      <c r="B78" s="13" t="s">
        <v>75</v>
      </c>
      <c r="C78" s="59">
        <v>170000</v>
      </c>
      <c r="D78" s="5"/>
      <c r="E78" s="6"/>
    </row>
    <row r="79" spans="2:5" x14ac:dyDescent="0.25">
      <c r="B79" s="13" t="s">
        <v>76</v>
      </c>
      <c r="C79" s="59">
        <f>6423000*20%</f>
        <v>1284600</v>
      </c>
      <c r="D79" s="5"/>
      <c r="E79" s="6"/>
    </row>
    <row r="80" spans="2:5" x14ac:dyDescent="0.25">
      <c r="B80" s="7"/>
      <c r="C80" s="32"/>
      <c r="D80" s="5"/>
      <c r="E80" s="6"/>
    </row>
    <row r="81" spans="2:7" x14ac:dyDescent="0.25">
      <c r="B81" s="7" t="s">
        <v>77</v>
      </c>
      <c r="C81" s="32">
        <v>11786000</v>
      </c>
      <c r="D81" s="5"/>
      <c r="E81" s="6">
        <v>4500000</v>
      </c>
    </row>
    <row r="82" spans="2:7" x14ac:dyDescent="0.25">
      <c r="B82" s="7" t="s">
        <v>78</v>
      </c>
      <c r="C82" s="32">
        <v>9805000</v>
      </c>
      <c r="D82" s="5"/>
      <c r="E82" s="6">
        <v>15000000</v>
      </c>
      <c r="G82" s="16"/>
    </row>
    <row r="83" spans="2:7" ht="30" x14ac:dyDescent="0.25">
      <c r="B83" s="7" t="s">
        <v>79</v>
      </c>
      <c r="C83" s="32">
        <v>819000</v>
      </c>
      <c r="D83" s="5"/>
      <c r="E83" s="6"/>
    </row>
    <row r="84" spans="2:7" ht="30" x14ac:dyDescent="0.25">
      <c r="B84" s="7" t="s">
        <v>80</v>
      </c>
      <c r="C84" s="32">
        <v>1269000</v>
      </c>
      <c r="D84" s="5"/>
      <c r="E84" s="6">
        <v>1300000</v>
      </c>
    </row>
    <row r="85" spans="2:7" x14ac:dyDescent="0.25">
      <c r="B85" s="7" t="s">
        <v>81</v>
      </c>
      <c r="C85" s="32">
        <v>250000</v>
      </c>
      <c r="D85" s="5"/>
      <c r="E85" s="6"/>
    </row>
    <row r="86" spans="2:7" x14ac:dyDescent="0.25">
      <c r="B86" s="7" t="s">
        <v>82</v>
      </c>
      <c r="C86" s="32">
        <f>3154000+349063</f>
        <v>3503063</v>
      </c>
      <c r="D86" s="5"/>
      <c r="E86" s="6"/>
    </row>
    <row r="87" spans="2:7" x14ac:dyDescent="0.25">
      <c r="B87" s="7" t="s">
        <v>83</v>
      </c>
      <c r="C87" s="32">
        <v>250000</v>
      </c>
      <c r="D87" s="5"/>
      <c r="E87" s="6"/>
    </row>
    <row r="88" spans="2:7" x14ac:dyDescent="0.25">
      <c r="B88" s="7" t="s">
        <v>84</v>
      </c>
      <c r="C88" s="32">
        <v>500000</v>
      </c>
      <c r="D88" s="5"/>
      <c r="E88" s="6"/>
    </row>
    <row r="89" spans="2:7" x14ac:dyDescent="0.25">
      <c r="B89" s="7"/>
      <c r="C89" s="32"/>
      <c r="D89" s="5"/>
      <c r="E89" s="6"/>
    </row>
    <row r="90" spans="2:7" x14ac:dyDescent="0.25">
      <c r="B90" s="3" t="s">
        <v>85</v>
      </c>
      <c r="C90" s="58"/>
      <c r="D90" s="5"/>
      <c r="E90" s="6"/>
    </row>
    <row r="91" spans="2:7" ht="30" x14ac:dyDescent="0.25">
      <c r="B91" s="7" t="s">
        <v>86</v>
      </c>
      <c r="C91" s="32">
        <v>-1000000</v>
      </c>
      <c r="D91" s="5"/>
      <c r="E91" s="6"/>
    </row>
    <row r="92" spans="2:7" x14ac:dyDescent="0.25">
      <c r="B92" s="7"/>
      <c r="C92" s="32"/>
      <c r="D92" s="5"/>
      <c r="E92" s="6"/>
    </row>
    <row r="93" spans="2:7" ht="15.75" x14ac:dyDescent="0.25">
      <c r="B93" s="22" t="s">
        <v>87</v>
      </c>
      <c r="C93" s="58"/>
      <c r="D93" s="5"/>
      <c r="E93" s="6"/>
    </row>
    <row r="94" spans="2:7" x14ac:dyDescent="0.25">
      <c r="B94" s="7" t="s">
        <v>88</v>
      </c>
      <c r="C94" s="32">
        <v>4500000</v>
      </c>
      <c r="D94" s="5"/>
      <c r="E94" s="6"/>
    </row>
    <row r="95" spans="2:7" x14ac:dyDescent="0.25">
      <c r="B95" s="7" t="s">
        <v>89</v>
      </c>
      <c r="C95" s="32">
        <v>500000</v>
      </c>
      <c r="D95" s="5"/>
      <c r="E95" s="6"/>
    </row>
    <row r="96" spans="2:7" ht="30" x14ac:dyDescent="0.25">
      <c r="B96" s="7" t="s">
        <v>90</v>
      </c>
      <c r="C96" s="32">
        <v>330000</v>
      </c>
      <c r="D96" s="5"/>
      <c r="E96" s="6"/>
    </row>
    <row r="97" spans="2:5" x14ac:dyDescent="0.25">
      <c r="B97" s="7" t="s">
        <v>91</v>
      </c>
      <c r="C97" s="32">
        <v>3150601</v>
      </c>
      <c r="D97" s="5"/>
      <c r="E97" s="6"/>
    </row>
    <row r="98" spans="2:5" x14ac:dyDescent="0.25">
      <c r="B98" s="7" t="s">
        <v>92</v>
      </c>
      <c r="C98" s="32">
        <v>221000</v>
      </c>
      <c r="D98" s="5"/>
      <c r="E98" s="6"/>
    </row>
    <row r="99" spans="2:5" x14ac:dyDescent="0.25">
      <c r="B99" s="7" t="s">
        <v>93</v>
      </c>
      <c r="C99" s="32">
        <v>244000</v>
      </c>
      <c r="D99" s="5"/>
      <c r="E99" s="6"/>
    </row>
    <row r="100" spans="2:5" ht="30" x14ac:dyDescent="0.25">
      <c r="B100" s="7" t="s">
        <v>94</v>
      </c>
      <c r="C100" s="32">
        <v>200000</v>
      </c>
      <c r="D100" s="5"/>
      <c r="E100" s="6"/>
    </row>
    <row r="101" spans="2:5" x14ac:dyDescent="0.25">
      <c r="B101" s="7" t="s">
        <v>95</v>
      </c>
      <c r="C101" s="32">
        <v>60000</v>
      </c>
      <c r="D101" s="5"/>
      <c r="E101" s="6"/>
    </row>
    <row r="102" spans="2:5" x14ac:dyDescent="0.25">
      <c r="B102" s="7" t="s">
        <v>96</v>
      </c>
      <c r="C102" s="32">
        <v>90000</v>
      </c>
      <c r="D102" s="5"/>
      <c r="E102" s="6"/>
    </row>
    <row r="103" spans="2:5" ht="30" x14ac:dyDescent="0.25">
      <c r="B103" s="7" t="s">
        <v>97</v>
      </c>
      <c r="C103" s="32">
        <v>15600</v>
      </c>
      <c r="D103" s="5"/>
      <c r="E103" s="6"/>
    </row>
    <row r="104" spans="2:5" x14ac:dyDescent="0.25">
      <c r="B104" s="7" t="s">
        <v>98</v>
      </c>
      <c r="C104" s="32">
        <v>12550</v>
      </c>
      <c r="D104" s="5"/>
      <c r="E104" s="6"/>
    </row>
    <row r="105" spans="2:5" x14ac:dyDescent="0.25">
      <c r="B105" s="7" t="s">
        <v>99</v>
      </c>
      <c r="C105" s="32">
        <v>30000</v>
      </c>
      <c r="D105" s="5"/>
      <c r="E105" s="6"/>
    </row>
    <row r="106" spans="2:5" x14ac:dyDescent="0.25">
      <c r="B106" s="7"/>
      <c r="C106" s="32"/>
      <c r="D106" s="5"/>
      <c r="E106" s="6"/>
    </row>
    <row r="107" spans="2:5" ht="15.75" x14ac:dyDescent="0.25">
      <c r="B107" s="22" t="s">
        <v>100</v>
      </c>
      <c r="C107" s="58"/>
      <c r="D107" s="5"/>
      <c r="E107" s="6"/>
    </row>
    <row r="108" spans="2:5" x14ac:dyDescent="0.25">
      <c r="B108" s="21" t="s">
        <v>101</v>
      </c>
      <c r="C108" s="32">
        <v>285000</v>
      </c>
      <c r="D108" s="5"/>
      <c r="E108" s="6"/>
    </row>
    <row r="109" spans="2:5" x14ac:dyDescent="0.25">
      <c r="B109" s="21" t="s">
        <v>102</v>
      </c>
      <c r="C109" s="32">
        <v>298000</v>
      </c>
      <c r="D109" s="5"/>
      <c r="E109" s="6"/>
    </row>
    <row r="110" spans="2:5" x14ac:dyDescent="0.25">
      <c r="B110" s="21" t="s">
        <v>103</v>
      </c>
      <c r="C110" s="32">
        <v>14000</v>
      </c>
      <c r="D110" s="5"/>
      <c r="E110" s="6"/>
    </row>
    <row r="111" spans="2:5" x14ac:dyDescent="0.25">
      <c r="B111" s="21" t="s">
        <v>104</v>
      </c>
      <c r="C111" s="32">
        <v>22318</v>
      </c>
      <c r="D111" s="5"/>
      <c r="E111" s="6"/>
    </row>
    <row r="112" spans="2:5" x14ac:dyDescent="0.25">
      <c r="B112" s="21" t="s">
        <v>105</v>
      </c>
      <c r="C112" s="32">
        <v>315396</v>
      </c>
      <c r="D112" s="5"/>
      <c r="E112" s="6"/>
    </row>
    <row r="113" spans="2:5" x14ac:dyDescent="0.25">
      <c r="B113" s="21" t="s">
        <v>106</v>
      </c>
      <c r="C113" s="32">
        <v>24000</v>
      </c>
      <c r="D113" s="5"/>
      <c r="E113" s="6"/>
    </row>
    <row r="114" spans="2:5" x14ac:dyDescent="0.25">
      <c r="B114" s="21" t="s">
        <v>107</v>
      </c>
      <c r="C114" s="32">
        <v>60000</v>
      </c>
      <c r="D114" s="5"/>
      <c r="E114" s="6"/>
    </row>
    <row r="115" spans="2:5" x14ac:dyDescent="0.25">
      <c r="B115" s="21" t="s">
        <v>108</v>
      </c>
      <c r="C115" s="32">
        <v>50000</v>
      </c>
      <c r="D115" s="5"/>
      <c r="E115" s="6"/>
    </row>
    <row r="116" spans="2:5" x14ac:dyDescent="0.25">
      <c r="B116" s="21" t="s">
        <v>109</v>
      </c>
      <c r="C116" s="32">
        <v>4892000</v>
      </c>
      <c r="D116" s="5"/>
      <c r="E116" s="6"/>
    </row>
    <row r="117" spans="2:5" x14ac:dyDescent="0.25">
      <c r="B117" s="21" t="s">
        <v>110</v>
      </c>
      <c r="C117" s="32">
        <v>45000</v>
      </c>
      <c r="D117" s="5"/>
      <c r="E117" s="6"/>
    </row>
    <row r="118" spans="2:5" x14ac:dyDescent="0.25">
      <c r="B118" s="21"/>
      <c r="C118" s="32"/>
      <c r="D118" s="5"/>
      <c r="E118" s="6"/>
    </row>
    <row r="119" spans="2:5" ht="31.5" x14ac:dyDescent="0.25">
      <c r="B119" s="22" t="s">
        <v>111</v>
      </c>
      <c r="C119" s="58"/>
      <c r="D119" s="5"/>
      <c r="E119" s="6"/>
    </row>
    <row r="120" spans="2:5" x14ac:dyDescent="0.25">
      <c r="B120" s="7" t="s">
        <v>112</v>
      </c>
      <c r="C120" s="32">
        <v>30000</v>
      </c>
      <c r="D120" s="5"/>
      <c r="E120" s="6"/>
    </row>
    <row r="121" spans="2:5" x14ac:dyDescent="0.25">
      <c r="B121" s="7" t="s">
        <v>113</v>
      </c>
      <c r="C121" s="32">
        <v>1350000</v>
      </c>
      <c r="D121" s="5"/>
      <c r="E121" s="6"/>
    </row>
    <row r="122" spans="2:5" ht="60" x14ac:dyDescent="0.25">
      <c r="B122" s="7" t="s">
        <v>114</v>
      </c>
      <c r="C122" s="32">
        <v>500000</v>
      </c>
      <c r="D122" s="5"/>
      <c r="E122" s="6"/>
    </row>
    <row r="123" spans="2:5" ht="29.25" customHeight="1" x14ac:dyDescent="0.25">
      <c r="B123" s="7" t="s">
        <v>115</v>
      </c>
      <c r="C123" s="32">
        <v>1764000</v>
      </c>
      <c r="D123" s="5"/>
      <c r="E123" s="6"/>
    </row>
    <row r="124" spans="2:5" x14ac:dyDescent="0.25">
      <c r="B124" s="7" t="s">
        <v>116</v>
      </c>
      <c r="C124" s="32">
        <v>300000</v>
      </c>
      <c r="D124" s="5"/>
      <c r="E124" s="6"/>
    </row>
    <row r="125" spans="2:5" ht="29.25" customHeight="1" x14ac:dyDescent="0.25">
      <c r="B125" s="7"/>
      <c r="C125" s="32"/>
      <c r="D125" s="5"/>
      <c r="E125" s="6"/>
    </row>
    <row r="126" spans="2:5" ht="15.75" x14ac:dyDescent="0.25">
      <c r="B126" s="22" t="s">
        <v>117</v>
      </c>
      <c r="C126" s="58"/>
      <c r="D126" s="5"/>
      <c r="E126" s="6"/>
    </row>
    <row r="127" spans="2:5" x14ac:dyDescent="0.25">
      <c r="B127" s="7" t="s">
        <v>118</v>
      </c>
      <c r="C127" s="32">
        <f>220580-C129</f>
        <v>149011</v>
      </c>
      <c r="D127" s="5"/>
      <c r="E127" s="6"/>
    </row>
    <row r="128" spans="2:5" x14ac:dyDescent="0.25">
      <c r="B128" s="7" t="s">
        <v>119</v>
      </c>
      <c r="C128" s="32">
        <v>1765231</v>
      </c>
      <c r="D128" s="5"/>
      <c r="E128" s="6"/>
    </row>
    <row r="129" spans="2:5" ht="30" x14ac:dyDescent="0.25">
      <c r="B129" s="7" t="s">
        <v>120</v>
      </c>
      <c r="C129" s="32">
        <v>71569</v>
      </c>
      <c r="D129" s="5"/>
      <c r="E129" s="6"/>
    </row>
    <row r="130" spans="2:5" x14ac:dyDescent="0.25">
      <c r="B130" s="7" t="s">
        <v>121</v>
      </c>
      <c r="C130" s="32">
        <v>169854</v>
      </c>
      <c r="D130" s="5"/>
      <c r="E130" s="6"/>
    </row>
    <row r="131" spans="2:5" x14ac:dyDescent="0.25">
      <c r="B131" s="7" t="s">
        <v>122</v>
      </c>
      <c r="C131" s="32">
        <v>35024</v>
      </c>
      <c r="D131" s="5"/>
      <c r="E131" s="6"/>
    </row>
    <row r="132" spans="2:5" x14ac:dyDescent="0.25">
      <c r="B132" s="7"/>
      <c r="C132" s="32"/>
      <c r="D132" s="5"/>
      <c r="E132" s="6"/>
    </row>
    <row r="133" spans="2:5" ht="15.75" x14ac:dyDescent="0.25">
      <c r="B133" s="22" t="s">
        <v>123</v>
      </c>
      <c r="C133" s="58"/>
      <c r="D133" s="5"/>
      <c r="E133" s="6"/>
    </row>
    <row r="134" spans="2:5" x14ac:dyDescent="0.25">
      <c r="B134" s="7" t="s">
        <v>124</v>
      </c>
      <c r="C134" s="32">
        <v>-23361630</v>
      </c>
      <c r="D134" s="5"/>
      <c r="E134" s="6"/>
    </row>
    <row r="135" spans="2:5" x14ac:dyDescent="0.25">
      <c r="B135" s="7" t="s">
        <v>125</v>
      </c>
      <c r="C135" s="32">
        <v>220000</v>
      </c>
      <c r="D135" s="5"/>
      <c r="E135" s="6"/>
    </row>
    <row r="136" spans="2:5" x14ac:dyDescent="0.25">
      <c r="B136" s="7"/>
      <c r="C136" s="32"/>
      <c r="D136" s="5"/>
      <c r="E136" s="6"/>
    </row>
    <row r="137" spans="2:5" ht="18.75" x14ac:dyDescent="0.3">
      <c r="B137" s="23" t="s">
        <v>126</v>
      </c>
      <c r="C137" s="57">
        <f>SUM(C31:C135)</f>
        <v>19713135</v>
      </c>
      <c r="D137" s="28">
        <f>SUM(D31:D135)</f>
        <v>44032000</v>
      </c>
      <c r="E137" s="28">
        <f>SUM(E31:E135)</f>
        <v>2054000</v>
      </c>
    </row>
    <row r="141" spans="2:5" x14ac:dyDescent="0.25">
      <c r="B141"/>
      <c r="C141"/>
    </row>
    <row r="142" spans="2:5" x14ac:dyDescent="0.25">
      <c r="B142"/>
      <c r="C142"/>
    </row>
    <row r="143" spans="2:5" x14ac:dyDescent="0.25">
      <c r="B143"/>
      <c r="C143"/>
    </row>
    <row r="144" spans="2:5" x14ac:dyDescent="0.25">
      <c r="B144"/>
      <c r="C144"/>
    </row>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spans="2:2" x14ac:dyDescent="0.25">
      <c r="B161" s="37"/>
    </row>
    <row r="162" spans="2:2" x14ac:dyDescent="0.25">
      <c r="B162" s="38"/>
    </row>
    <row r="163" spans="2:2" x14ac:dyDescent="0.25">
      <c r="B163" s="38"/>
    </row>
  </sheetData>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E765-AEB6-4DD6-8AA7-8E4A3919E50C}">
  <dimension ref="B2:D100"/>
  <sheetViews>
    <sheetView zoomScaleNormal="100" workbookViewId="0">
      <pane xSplit="1" ySplit="2" topLeftCell="B71" activePane="bottomRight" state="frozen"/>
      <selection pane="topRight"/>
      <selection pane="bottomLeft"/>
      <selection pane="bottomRight" activeCell="B7" sqref="B7"/>
    </sheetView>
  </sheetViews>
  <sheetFormatPr baseColWidth="10" defaultColWidth="11.42578125" defaultRowHeight="15" x14ac:dyDescent="0.25"/>
  <cols>
    <col min="1" max="1" width="3" customWidth="1"/>
    <col min="2" max="2" width="107.42578125" style="1" customWidth="1"/>
    <col min="3" max="4" width="18.7109375" style="19" bestFit="1" customWidth="1"/>
  </cols>
  <sheetData>
    <row r="2" spans="2:4" ht="39" x14ac:dyDescent="0.25">
      <c r="B2" s="24" t="s">
        <v>127</v>
      </c>
      <c r="C2" s="25" t="s">
        <v>129</v>
      </c>
      <c r="D2" s="25" t="s">
        <v>128</v>
      </c>
    </row>
    <row r="3" spans="2:4" ht="18.75" x14ac:dyDescent="0.3">
      <c r="B3" s="23" t="s">
        <v>4</v>
      </c>
      <c r="C3" s="4"/>
      <c r="D3" s="4"/>
    </row>
    <row r="4" spans="2:4" ht="30" x14ac:dyDescent="0.25">
      <c r="B4" s="7" t="s">
        <v>130</v>
      </c>
      <c r="C4" s="4">
        <v>-52415200</v>
      </c>
      <c r="D4" s="4">
        <v>-65519000</v>
      </c>
    </row>
    <row r="5" spans="2:4" x14ac:dyDescent="0.25">
      <c r="B5" s="7" t="s">
        <v>131</v>
      </c>
      <c r="C5" s="4">
        <v>-1200000</v>
      </c>
      <c r="D5" s="4">
        <v>-1500000</v>
      </c>
    </row>
    <row r="6" spans="2:4" ht="30" x14ac:dyDescent="0.25">
      <c r="B6" s="7" t="s">
        <v>172</v>
      </c>
      <c r="C6" s="4">
        <v>-7461000.237855914</v>
      </c>
      <c r="D6" s="4">
        <v>-7461000.237855914</v>
      </c>
    </row>
    <row r="7" spans="2:4" ht="75" x14ac:dyDescent="0.25">
      <c r="B7" s="7" t="s">
        <v>132</v>
      </c>
      <c r="C7" s="4">
        <v>-7372974</v>
      </c>
      <c r="D7" s="4">
        <v>-7372974</v>
      </c>
    </row>
    <row r="8" spans="2:4" x14ac:dyDescent="0.25">
      <c r="B8" s="7" t="s">
        <v>174</v>
      </c>
      <c r="C8" s="4">
        <v>7372974</v>
      </c>
      <c r="D8" s="4">
        <v>7372974</v>
      </c>
    </row>
    <row r="9" spans="2:4" ht="105" x14ac:dyDescent="0.25">
      <c r="B9" s="7" t="s">
        <v>173</v>
      </c>
      <c r="C9" s="4">
        <v>-8861000</v>
      </c>
      <c r="D9" s="4">
        <v>-8861000</v>
      </c>
    </row>
    <row r="10" spans="2:4" x14ac:dyDescent="0.25">
      <c r="B10" s="7" t="s">
        <v>175</v>
      </c>
      <c r="C10" s="4">
        <v>8861000</v>
      </c>
      <c r="D10" s="4">
        <v>8861000</v>
      </c>
    </row>
    <row r="11" spans="2:4" ht="30" x14ac:dyDescent="0.25">
      <c r="B11" s="7" t="s">
        <v>133</v>
      </c>
      <c r="C11" s="4">
        <v>-10203200</v>
      </c>
      <c r="D11" s="4">
        <v>-10203200</v>
      </c>
    </row>
    <row r="12" spans="2:4" x14ac:dyDescent="0.25">
      <c r="B12" s="7" t="s">
        <v>176</v>
      </c>
      <c r="C12" s="4">
        <v>10203200</v>
      </c>
      <c r="D12" s="4">
        <v>10203200</v>
      </c>
    </row>
    <row r="13" spans="2:4" ht="30" x14ac:dyDescent="0.25">
      <c r="B13" s="7" t="s">
        <v>134</v>
      </c>
      <c r="C13" s="4"/>
      <c r="D13" s="4"/>
    </row>
    <row r="14" spans="2:4" ht="60" x14ac:dyDescent="0.25">
      <c r="B14" s="7" t="s">
        <v>135</v>
      </c>
      <c r="C14" s="4"/>
      <c r="D14" s="4"/>
    </row>
    <row r="15" spans="2:4" x14ac:dyDescent="0.25">
      <c r="B15" s="7" t="s">
        <v>188</v>
      </c>
      <c r="C15" s="4"/>
      <c r="D15" s="4">
        <v>-14891000</v>
      </c>
    </row>
    <row r="16" spans="2:4" x14ac:dyDescent="0.25">
      <c r="B16" s="7" t="s">
        <v>189</v>
      </c>
      <c r="C16" s="4"/>
      <c r="D16" s="4">
        <v>-11296000</v>
      </c>
    </row>
    <row r="17" spans="2:4" x14ac:dyDescent="0.25">
      <c r="B17" s="7"/>
      <c r="C17" s="4"/>
      <c r="D17" s="4"/>
    </row>
    <row r="18" spans="2:4" s="12" customFormat="1" ht="15.75" x14ac:dyDescent="0.25">
      <c r="B18" s="22" t="s">
        <v>30</v>
      </c>
      <c r="C18" s="10">
        <f>SUM(C4:C17)</f>
        <v>-61076200.237855911</v>
      </c>
      <c r="D18" s="10">
        <f>SUM(D4:D17)</f>
        <v>-100667000.23785591</v>
      </c>
    </row>
    <row r="19" spans="2:4" s="12" customFormat="1" ht="15.75" x14ac:dyDescent="0.25">
      <c r="B19" s="22"/>
      <c r="C19" s="10"/>
      <c r="D19" s="10"/>
    </row>
    <row r="20" spans="2:4" s="12" customFormat="1" ht="18.75" x14ac:dyDescent="0.3">
      <c r="B20" s="23" t="s">
        <v>31</v>
      </c>
      <c r="C20" s="4"/>
      <c r="D20" s="4"/>
    </row>
    <row r="21" spans="2:4" ht="15.75" x14ac:dyDescent="0.25">
      <c r="B21" s="22" t="s">
        <v>136</v>
      </c>
      <c r="C21" s="4"/>
      <c r="D21" s="4"/>
    </row>
    <row r="22" spans="2:4" x14ac:dyDescent="0.25">
      <c r="B22" s="7" t="s">
        <v>137</v>
      </c>
      <c r="C22" s="4">
        <v>4381860</v>
      </c>
      <c r="D22" s="4">
        <v>12050000</v>
      </c>
    </row>
    <row r="23" spans="2:4" x14ac:dyDescent="0.25">
      <c r="B23" s="7" t="s">
        <v>138</v>
      </c>
      <c r="C23" s="4">
        <v>121309</v>
      </c>
      <c r="D23" s="4">
        <v>334000</v>
      </c>
    </row>
    <row r="24" spans="2:4" x14ac:dyDescent="0.25">
      <c r="B24" s="7"/>
      <c r="C24" s="4"/>
      <c r="D24" s="4"/>
    </row>
    <row r="25" spans="2:4" x14ac:dyDescent="0.25">
      <c r="B25" s="7"/>
      <c r="C25" s="4"/>
      <c r="D25" s="4"/>
    </row>
    <row r="26" spans="2:4" ht="15.75" x14ac:dyDescent="0.25">
      <c r="B26" s="22" t="s">
        <v>39</v>
      </c>
      <c r="C26" s="4"/>
      <c r="D26" s="4"/>
    </row>
    <row r="27" spans="2:4" x14ac:dyDescent="0.25">
      <c r="B27" s="7" t="s">
        <v>139</v>
      </c>
      <c r="C27" s="4">
        <v>2328540</v>
      </c>
      <c r="D27" s="4">
        <v>4100000</v>
      </c>
    </row>
    <row r="28" spans="2:4" x14ac:dyDescent="0.25">
      <c r="B28" s="13" t="s">
        <v>140</v>
      </c>
      <c r="C28" s="4">
        <v>93551</v>
      </c>
      <c r="D28" s="4">
        <v>125000</v>
      </c>
    </row>
    <row r="29" spans="2:4" x14ac:dyDescent="0.25">
      <c r="B29" s="13"/>
      <c r="C29" s="4"/>
      <c r="D29" s="4"/>
    </row>
    <row r="30" spans="2:4" x14ac:dyDescent="0.25">
      <c r="B30" s="42" t="s">
        <v>141</v>
      </c>
      <c r="C30" s="4">
        <v>36196</v>
      </c>
      <c r="D30" s="4">
        <v>80000</v>
      </c>
    </row>
    <row r="31" spans="2:4" x14ac:dyDescent="0.25">
      <c r="B31" s="42" t="s">
        <v>183</v>
      </c>
      <c r="C31" s="4">
        <v>9311</v>
      </c>
      <c r="D31" s="4">
        <v>25000</v>
      </c>
    </row>
    <row r="32" spans="2:4" x14ac:dyDescent="0.25">
      <c r="B32" s="17" t="s">
        <v>142</v>
      </c>
      <c r="C32" s="4">
        <v>11526</v>
      </c>
      <c r="D32" s="4">
        <v>15000</v>
      </c>
    </row>
    <row r="33" spans="2:4" x14ac:dyDescent="0.25">
      <c r="B33" s="42" t="s">
        <v>47</v>
      </c>
      <c r="C33" s="4">
        <v>224000</v>
      </c>
      <c r="D33" s="4">
        <v>700000</v>
      </c>
    </row>
    <row r="34" spans="2:4" x14ac:dyDescent="0.25">
      <c r="B34" s="43"/>
      <c r="C34" s="4"/>
      <c r="D34" s="4"/>
    </row>
    <row r="35" spans="2:4" x14ac:dyDescent="0.25">
      <c r="B35" s="44" t="s">
        <v>177</v>
      </c>
      <c r="C35" s="4"/>
      <c r="D35" s="4">
        <v>12000000</v>
      </c>
    </row>
    <row r="36" spans="2:4" x14ac:dyDescent="0.25">
      <c r="B36" s="43" t="s">
        <v>180</v>
      </c>
      <c r="C36" s="4">
        <v>3399983</v>
      </c>
      <c r="D36" s="4"/>
    </row>
    <row r="37" spans="2:4" x14ac:dyDescent="0.25">
      <c r="B37" s="43" t="s">
        <v>181</v>
      </c>
      <c r="C37" s="4">
        <v>463436</v>
      </c>
      <c r="D37" s="4"/>
    </row>
    <row r="38" spans="2:4" x14ac:dyDescent="0.25">
      <c r="B38" s="43" t="s">
        <v>182</v>
      </c>
      <c r="C38" s="4">
        <v>469949</v>
      </c>
      <c r="D38" s="4"/>
    </row>
    <row r="39" spans="2:4" x14ac:dyDescent="0.25">
      <c r="B39" s="41"/>
      <c r="C39" s="4"/>
      <c r="D39" s="4"/>
    </row>
    <row r="40" spans="2:4" ht="15.75" x14ac:dyDescent="0.25">
      <c r="B40" s="22" t="s">
        <v>48</v>
      </c>
      <c r="C40" s="4"/>
      <c r="D40" s="4"/>
    </row>
    <row r="41" spans="2:4" x14ac:dyDescent="0.25">
      <c r="B41" s="42" t="s">
        <v>49</v>
      </c>
      <c r="C41" s="4">
        <v>3787860</v>
      </c>
      <c r="D41" s="4">
        <v>10000000</v>
      </c>
    </row>
    <row r="42" spans="2:4" x14ac:dyDescent="0.25">
      <c r="B42" s="42" t="s">
        <v>143</v>
      </c>
      <c r="C42" s="4">
        <v>522880.8</v>
      </c>
      <c r="D42" s="4">
        <v>1568642.4</v>
      </c>
    </row>
    <row r="43" spans="2:4" x14ac:dyDescent="0.25">
      <c r="B43" s="17" t="s">
        <v>144</v>
      </c>
      <c r="C43" s="4">
        <v>888018</v>
      </c>
      <c r="D43" s="4">
        <v>1500000</v>
      </c>
    </row>
    <row r="44" spans="2:4" x14ac:dyDescent="0.25">
      <c r="B44" s="42" t="s">
        <v>145</v>
      </c>
      <c r="C44" s="4">
        <v>47762</v>
      </c>
      <c r="D44" s="4">
        <v>100000</v>
      </c>
    </row>
    <row r="45" spans="2:4" x14ac:dyDescent="0.25">
      <c r="B45" s="42" t="s">
        <v>146</v>
      </c>
      <c r="C45" s="4">
        <v>389564.80000000005</v>
      </c>
      <c r="D45" s="4">
        <v>1168694.4000000001</v>
      </c>
    </row>
    <row r="46" spans="2:4" x14ac:dyDescent="0.25">
      <c r="B46" s="17" t="s">
        <v>147</v>
      </c>
      <c r="C46" s="4">
        <v>818540</v>
      </c>
      <c r="D46" s="4">
        <v>2000000</v>
      </c>
    </row>
    <row r="47" spans="2:4" x14ac:dyDescent="0.25">
      <c r="B47" s="42" t="s">
        <v>148</v>
      </c>
      <c r="C47" s="4">
        <v>32523</v>
      </c>
      <c r="D47" s="4">
        <v>60000</v>
      </c>
    </row>
    <row r="48" spans="2:4" x14ac:dyDescent="0.25">
      <c r="B48" s="42" t="s">
        <v>149</v>
      </c>
      <c r="C48" s="4">
        <v>67343</v>
      </c>
      <c r="D48" s="4">
        <v>67343</v>
      </c>
    </row>
    <row r="49" spans="2:4" x14ac:dyDescent="0.25">
      <c r="B49" s="42" t="s">
        <v>150</v>
      </c>
      <c r="C49" s="4">
        <v>8262</v>
      </c>
      <c r="D49" s="4">
        <v>8262</v>
      </c>
    </row>
    <row r="50" spans="2:4" x14ac:dyDescent="0.25">
      <c r="B50" s="42" t="s">
        <v>151</v>
      </c>
      <c r="C50" s="4">
        <v>24884</v>
      </c>
      <c r="D50" s="4">
        <v>24884</v>
      </c>
    </row>
    <row r="51" spans="2:4" x14ac:dyDescent="0.25">
      <c r="B51" s="42" t="s">
        <v>152</v>
      </c>
      <c r="C51" s="4">
        <v>57534</v>
      </c>
      <c r="D51" s="4">
        <v>143534</v>
      </c>
    </row>
    <row r="52" spans="2:4" x14ac:dyDescent="0.25">
      <c r="B52" s="45" t="s">
        <v>178</v>
      </c>
      <c r="C52" s="4">
        <v>119366</v>
      </c>
      <c r="D52" s="4">
        <v>200000</v>
      </c>
    </row>
    <row r="53" spans="2:4" x14ac:dyDescent="0.25">
      <c r="B53" s="42" t="s">
        <v>153</v>
      </c>
      <c r="C53" s="4">
        <v>216241</v>
      </c>
      <c r="D53" s="4">
        <v>500000</v>
      </c>
    </row>
    <row r="54" spans="2:4" x14ac:dyDescent="0.25">
      <c r="B54" s="17" t="s">
        <v>154</v>
      </c>
      <c r="C54" s="4">
        <v>6146</v>
      </c>
      <c r="D54" s="4">
        <v>10000</v>
      </c>
    </row>
    <row r="55" spans="2:4" x14ac:dyDescent="0.25">
      <c r="B55" s="17" t="s">
        <v>155</v>
      </c>
      <c r="C55" s="4">
        <v>116379.5263352287</v>
      </c>
      <c r="D55" s="4">
        <v>349138.5790056861</v>
      </c>
    </row>
    <row r="56" spans="2:4" x14ac:dyDescent="0.25">
      <c r="B56" s="17" t="s">
        <v>156</v>
      </c>
      <c r="C56" s="4">
        <v>17577</v>
      </c>
      <c r="D56" s="4">
        <v>30000</v>
      </c>
    </row>
    <row r="57" spans="2:4" x14ac:dyDescent="0.25">
      <c r="B57" s="17" t="s">
        <v>157</v>
      </c>
      <c r="C57" s="4">
        <v>11138</v>
      </c>
      <c r="D57" s="4">
        <v>25000</v>
      </c>
    </row>
    <row r="58" spans="2:4" x14ac:dyDescent="0.25">
      <c r="B58" s="17" t="s">
        <v>179</v>
      </c>
      <c r="C58" s="4">
        <v>102596</v>
      </c>
      <c r="D58" s="4">
        <v>102596</v>
      </c>
    </row>
    <row r="59" spans="2:4" x14ac:dyDescent="0.25">
      <c r="B59" s="17" t="s">
        <v>158</v>
      </c>
      <c r="C59" s="4">
        <v>620397.35693568923</v>
      </c>
      <c r="D59" s="4">
        <v>781357.44616961177</v>
      </c>
    </row>
    <row r="60" spans="2:4" x14ac:dyDescent="0.25">
      <c r="B60" s="17" t="s">
        <v>159</v>
      </c>
      <c r="C60" s="4">
        <v>76464</v>
      </c>
      <c r="D60" s="4">
        <v>200000</v>
      </c>
    </row>
    <row r="61" spans="2:4" x14ac:dyDescent="0.25">
      <c r="B61" s="17" t="s">
        <v>160</v>
      </c>
      <c r="C61" s="4">
        <v>29329.5</v>
      </c>
      <c r="D61" s="4">
        <v>75000</v>
      </c>
    </row>
    <row r="62" spans="2:4" x14ac:dyDescent="0.25">
      <c r="B62" s="42" t="s">
        <v>161</v>
      </c>
      <c r="C62" s="4">
        <v>322868</v>
      </c>
      <c r="D62" s="4">
        <v>750000</v>
      </c>
    </row>
    <row r="63" spans="2:4" x14ac:dyDescent="0.25">
      <c r="B63" s="42"/>
      <c r="C63" s="4"/>
      <c r="D63" s="4"/>
    </row>
    <row r="64" spans="2:4" x14ac:dyDescent="0.25">
      <c r="B64" s="42" t="s">
        <v>77</v>
      </c>
      <c r="C64" s="4">
        <v>4000000</v>
      </c>
      <c r="D64" s="4">
        <v>12000000</v>
      </c>
    </row>
    <row r="65" spans="2:4" x14ac:dyDescent="0.25">
      <c r="B65" s="42" t="s">
        <v>78</v>
      </c>
      <c r="C65" s="4">
        <v>2700000</v>
      </c>
      <c r="D65" s="4">
        <v>5000000</v>
      </c>
    </row>
    <row r="66" spans="2:4" x14ac:dyDescent="0.25">
      <c r="B66" s="39"/>
      <c r="C66" s="4"/>
      <c r="D66" s="4"/>
    </row>
    <row r="67" spans="2:4" ht="15.75" x14ac:dyDescent="0.25">
      <c r="B67" s="22"/>
      <c r="C67" s="4"/>
      <c r="D67" s="4"/>
    </row>
    <row r="68" spans="2:4" ht="15.75" x14ac:dyDescent="0.25">
      <c r="B68" s="22" t="s">
        <v>87</v>
      </c>
      <c r="C68" s="4"/>
      <c r="D68" s="4"/>
    </row>
    <row r="69" spans="2:4" x14ac:dyDescent="0.25">
      <c r="B69" s="46" t="s">
        <v>162</v>
      </c>
      <c r="C69" s="4"/>
      <c r="D69" s="4"/>
    </row>
    <row r="70" spans="2:4" ht="31.5" x14ac:dyDescent="0.25">
      <c r="B70" s="34" t="s">
        <v>163</v>
      </c>
      <c r="C70" s="4">
        <v>116000</v>
      </c>
      <c r="D70" s="4">
        <v>348000</v>
      </c>
    </row>
    <row r="71" spans="2:4" ht="15.75" x14ac:dyDescent="0.25">
      <c r="B71" s="34" t="s">
        <v>164</v>
      </c>
      <c r="C71" s="35" t="s">
        <v>165</v>
      </c>
      <c r="D71" s="35" t="s">
        <v>165</v>
      </c>
    </row>
    <row r="72" spans="2:4" x14ac:dyDescent="0.25">
      <c r="B72" s="46" t="s">
        <v>166</v>
      </c>
      <c r="C72" s="4"/>
      <c r="D72" s="4"/>
    </row>
    <row r="73" spans="2:4" ht="31.5" x14ac:dyDescent="0.25">
      <c r="B73" s="34" t="s">
        <v>163</v>
      </c>
      <c r="C73" s="4">
        <v>110000</v>
      </c>
      <c r="D73" s="4">
        <v>330000</v>
      </c>
    </row>
    <row r="74" spans="2:4" x14ac:dyDescent="0.25">
      <c r="B74" s="46" t="s">
        <v>167</v>
      </c>
      <c r="C74" s="4"/>
      <c r="D74" s="4"/>
    </row>
    <row r="75" spans="2:4" ht="31.5" x14ac:dyDescent="0.25">
      <c r="B75" s="34" t="s">
        <v>163</v>
      </c>
      <c r="C75" s="4">
        <v>33000</v>
      </c>
      <c r="D75" s="4">
        <v>100000</v>
      </c>
    </row>
    <row r="76" spans="2:4" ht="15.75" x14ac:dyDescent="0.25">
      <c r="B76" s="34"/>
      <c r="C76" s="4"/>
      <c r="D76" s="4"/>
    </row>
    <row r="77" spans="2:4" ht="15.75" x14ac:dyDescent="0.25">
      <c r="B77" s="34" t="s">
        <v>186</v>
      </c>
      <c r="C77" s="4">
        <v>0</v>
      </c>
      <c r="D77" s="4">
        <v>500000</v>
      </c>
    </row>
    <row r="78" spans="2:4" ht="15.75" x14ac:dyDescent="0.25">
      <c r="B78" s="34" t="s">
        <v>185</v>
      </c>
      <c r="C78" s="4">
        <v>1000000</v>
      </c>
      <c r="D78" s="4">
        <v>3000000</v>
      </c>
    </row>
    <row r="79" spans="2:4" x14ac:dyDescent="0.25">
      <c r="B79" s="7" t="s">
        <v>187</v>
      </c>
      <c r="C79" s="4">
        <v>1000000</v>
      </c>
      <c r="D79" s="4">
        <v>2000000</v>
      </c>
    </row>
    <row r="80" spans="2:4" x14ac:dyDescent="0.25">
      <c r="B80" s="7" t="s">
        <v>184</v>
      </c>
      <c r="C80" s="4">
        <v>-300000</v>
      </c>
      <c r="D80" s="4">
        <v>-700000</v>
      </c>
    </row>
    <row r="81" spans="2:4" x14ac:dyDescent="0.25">
      <c r="B81" s="7"/>
      <c r="C81" s="4"/>
      <c r="D81" s="4"/>
    </row>
    <row r="82" spans="2:4" x14ac:dyDescent="0.25">
      <c r="B82" s="7"/>
      <c r="C82" s="4"/>
      <c r="D82" s="4"/>
    </row>
    <row r="83" spans="2:4" ht="15.75" x14ac:dyDescent="0.25">
      <c r="B83" s="22" t="s">
        <v>100</v>
      </c>
      <c r="C83" s="4"/>
      <c r="D83" s="4"/>
    </row>
    <row r="84" spans="2:4" ht="15.75" x14ac:dyDescent="0.25">
      <c r="B84" s="34" t="s">
        <v>168</v>
      </c>
      <c r="C84" s="4"/>
      <c r="D84" s="4">
        <v>43000</v>
      </c>
    </row>
    <row r="85" spans="2:4" ht="15.75" x14ac:dyDescent="0.25">
      <c r="B85" s="34" t="s">
        <v>78</v>
      </c>
      <c r="C85" s="4">
        <v>140000</v>
      </c>
      <c r="D85" s="4">
        <v>300000</v>
      </c>
    </row>
    <row r="86" spans="2:4" x14ac:dyDescent="0.25">
      <c r="B86" s="7"/>
      <c r="C86" s="4"/>
      <c r="D86" s="4"/>
    </row>
    <row r="87" spans="2:4" x14ac:dyDescent="0.25">
      <c r="B87" s="7"/>
      <c r="C87" s="4"/>
      <c r="D87" s="4"/>
    </row>
    <row r="88" spans="2:4" ht="15.75" x14ac:dyDescent="0.25">
      <c r="B88" s="22" t="s">
        <v>169</v>
      </c>
      <c r="C88" s="4"/>
      <c r="D88" s="4"/>
    </row>
    <row r="89" spans="2:4" ht="31.5" x14ac:dyDescent="0.25">
      <c r="B89" s="34" t="s">
        <v>163</v>
      </c>
      <c r="C89" s="4">
        <v>243000</v>
      </c>
      <c r="D89" s="4">
        <v>243000</v>
      </c>
    </row>
    <row r="90" spans="2:4" ht="15.75" x14ac:dyDescent="0.25">
      <c r="B90" s="22"/>
      <c r="C90" s="4"/>
      <c r="D90" s="4"/>
    </row>
    <row r="91" spans="2:4" x14ac:dyDescent="0.25">
      <c r="B91" s="17"/>
      <c r="C91" s="4"/>
      <c r="D91" s="4"/>
    </row>
    <row r="92" spans="2:4" ht="15.75" x14ac:dyDescent="0.25">
      <c r="B92" s="22" t="s">
        <v>170</v>
      </c>
      <c r="C92" s="4"/>
      <c r="D92" s="4"/>
    </row>
    <row r="93" spans="2:4" ht="31.5" x14ac:dyDescent="0.25">
      <c r="B93" s="34" t="s">
        <v>171</v>
      </c>
      <c r="C93" s="4">
        <v>1090000</v>
      </c>
      <c r="D93" s="4">
        <v>3270000</v>
      </c>
    </row>
    <row r="94" spans="2:4" ht="15.75" x14ac:dyDescent="0.25">
      <c r="B94" s="34"/>
      <c r="C94" s="4"/>
      <c r="D94" s="4"/>
    </row>
    <row r="95" spans="2:4" x14ac:dyDescent="0.25">
      <c r="B95" s="17"/>
      <c r="C95" s="4"/>
      <c r="D95" s="4"/>
    </row>
    <row r="96" spans="2:4" ht="15.75" x14ac:dyDescent="0.25">
      <c r="B96" s="22" t="s">
        <v>117</v>
      </c>
      <c r="C96" s="4"/>
      <c r="D96" s="4"/>
    </row>
    <row r="97" spans="2:4" x14ac:dyDescent="0.25">
      <c r="B97" s="7" t="s">
        <v>119</v>
      </c>
      <c r="C97" s="4"/>
      <c r="D97" s="4">
        <v>1200000</v>
      </c>
    </row>
    <row r="98" spans="2:4" x14ac:dyDescent="0.25">
      <c r="B98" s="17"/>
      <c r="C98" s="4"/>
      <c r="D98" s="4"/>
    </row>
    <row r="99" spans="2:4" x14ac:dyDescent="0.25">
      <c r="B99" s="17"/>
      <c r="C99" s="4"/>
      <c r="D99" s="4"/>
    </row>
    <row r="100" spans="2:4" ht="18.75" x14ac:dyDescent="0.3">
      <c r="B100" s="23" t="s">
        <v>126</v>
      </c>
      <c r="C100" s="40">
        <f>SUM(C18:C99)</f>
        <v>-31120865.254584998</v>
      </c>
      <c r="D100" s="40">
        <f>SUM(D18:D99)</f>
        <v>-23939548.412680611</v>
      </c>
    </row>
  </sheetData>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C5CE-F018-49B6-AD23-02C78CE0E348}">
  <dimension ref="A1:E139"/>
  <sheetViews>
    <sheetView tabSelected="1" topLeftCell="A124" workbookViewId="0">
      <selection activeCell="A16" sqref="A16"/>
    </sheetView>
  </sheetViews>
  <sheetFormatPr baseColWidth="10" defaultRowHeight="15" x14ac:dyDescent="0.25"/>
  <cols>
    <col min="1" max="1" width="51.42578125" bestFit="1" customWidth="1"/>
    <col min="2" max="2" width="11.7109375" bestFit="1" customWidth="1"/>
    <col min="3" max="3" width="32.85546875" bestFit="1" customWidth="1"/>
    <col min="4" max="4" width="18.85546875" bestFit="1" customWidth="1"/>
    <col min="5" max="5" width="10.140625" bestFit="1" customWidth="1"/>
  </cols>
  <sheetData>
    <row r="1" spans="1:5" x14ac:dyDescent="0.25">
      <c r="A1" s="47" t="s">
        <v>190</v>
      </c>
      <c r="B1" s="47" t="s">
        <v>191</v>
      </c>
      <c r="C1" s="47" t="s">
        <v>192</v>
      </c>
      <c r="D1" s="47" t="s">
        <v>193</v>
      </c>
      <c r="E1" s="47" t="s">
        <v>194</v>
      </c>
    </row>
    <row r="2" spans="1:5" x14ac:dyDescent="0.25">
      <c r="A2" s="48" t="s">
        <v>195</v>
      </c>
      <c r="B2" s="49"/>
      <c r="C2" s="49"/>
      <c r="D2" s="49"/>
      <c r="E2" s="49"/>
    </row>
    <row r="3" spans="1:5" x14ac:dyDescent="0.25">
      <c r="A3" s="54" t="s">
        <v>196</v>
      </c>
      <c r="B3" s="55"/>
      <c r="C3" s="55"/>
      <c r="D3" s="55"/>
      <c r="E3" s="55"/>
    </row>
    <row r="4" spans="1:5" x14ac:dyDescent="0.25">
      <c r="A4" s="56" t="s">
        <v>220</v>
      </c>
      <c r="B4" s="36">
        <v>57929</v>
      </c>
      <c r="C4" s="36">
        <v>198537</v>
      </c>
      <c r="D4" s="36"/>
      <c r="E4" s="36">
        <v>256466</v>
      </c>
    </row>
    <row r="5" spans="1:5" x14ac:dyDescent="0.25">
      <c r="A5" s="56" t="s">
        <v>221</v>
      </c>
      <c r="B5" s="36">
        <v>729458</v>
      </c>
      <c r="C5" s="36">
        <v>94991</v>
      </c>
      <c r="D5" s="36"/>
      <c r="E5" s="36">
        <v>824449</v>
      </c>
    </row>
    <row r="6" spans="1:5" x14ac:dyDescent="0.25">
      <c r="A6" s="56" t="s">
        <v>222</v>
      </c>
      <c r="B6" s="36">
        <v>1612</v>
      </c>
      <c r="C6" s="36">
        <v>111970</v>
      </c>
      <c r="D6" s="36"/>
      <c r="E6" s="36">
        <v>113582</v>
      </c>
    </row>
    <row r="7" spans="1:5" x14ac:dyDescent="0.25">
      <c r="A7" s="56" t="s">
        <v>223</v>
      </c>
      <c r="B7" s="36">
        <v>490687</v>
      </c>
      <c r="C7" s="36">
        <v>228283</v>
      </c>
      <c r="D7" s="36"/>
      <c r="E7" s="36">
        <v>718970</v>
      </c>
    </row>
    <row r="8" spans="1:5" x14ac:dyDescent="0.25">
      <c r="A8" s="56" t="s">
        <v>224</v>
      </c>
      <c r="B8" s="36">
        <v>3787</v>
      </c>
      <c r="C8" s="36">
        <v>70764</v>
      </c>
      <c r="D8" s="36"/>
      <c r="E8" s="36">
        <v>74551</v>
      </c>
    </row>
    <row r="9" spans="1:5" x14ac:dyDescent="0.25">
      <c r="A9" s="56" t="s">
        <v>225</v>
      </c>
      <c r="B9" s="36">
        <v>30304</v>
      </c>
      <c r="C9" s="36">
        <v>60798</v>
      </c>
      <c r="D9" s="36"/>
      <c r="E9" s="36">
        <v>91102</v>
      </c>
    </row>
    <row r="10" spans="1:5" x14ac:dyDescent="0.25">
      <c r="A10" s="56" t="s">
        <v>226</v>
      </c>
      <c r="B10" s="36">
        <v>150778</v>
      </c>
      <c r="C10" s="36">
        <v>84466</v>
      </c>
      <c r="D10" s="36"/>
      <c r="E10" s="36">
        <v>235244</v>
      </c>
    </row>
    <row r="11" spans="1:5" x14ac:dyDescent="0.25">
      <c r="A11" s="56" t="s">
        <v>227</v>
      </c>
      <c r="B11" s="36">
        <v>419452</v>
      </c>
      <c r="C11" s="36">
        <v>336811</v>
      </c>
      <c r="D11" s="36"/>
      <c r="E11" s="36">
        <v>756263</v>
      </c>
    </row>
    <row r="12" spans="1:5" x14ac:dyDescent="0.25">
      <c r="A12" s="56" t="s">
        <v>228</v>
      </c>
      <c r="B12" s="36">
        <v>103775</v>
      </c>
      <c r="C12" s="36">
        <v>249652</v>
      </c>
      <c r="D12" s="36"/>
      <c r="E12" s="36">
        <v>353427</v>
      </c>
    </row>
    <row r="13" spans="1:5" x14ac:dyDescent="0.25">
      <c r="A13" s="56" t="s">
        <v>229</v>
      </c>
      <c r="B13" s="36">
        <v>165558</v>
      </c>
      <c r="C13" s="36">
        <v>169903</v>
      </c>
      <c r="D13" s="36"/>
      <c r="E13" s="36">
        <v>335461</v>
      </c>
    </row>
    <row r="14" spans="1:5" x14ac:dyDescent="0.25">
      <c r="A14" s="56" t="s">
        <v>230</v>
      </c>
      <c r="B14" s="36">
        <v>234998</v>
      </c>
      <c r="C14" s="36">
        <v>328222</v>
      </c>
      <c r="D14" s="36"/>
      <c r="E14" s="36">
        <v>563220</v>
      </c>
    </row>
    <row r="15" spans="1:5" x14ac:dyDescent="0.25">
      <c r="A15" s="56" t="s">
        <v>231</v>
      </c>
      <c r="B15" s="36"/>
      <c r="C15" s="36">
        <v>26329</v>
      </c>
      <c r="D15" s="36"/>
      <c r="E15" s="36">
        <v>26329</v>
      </c>
    </row>
    <row r="16" spans="1:5" x14ac:dyDescent="0.25">
      <c r="A16" s="56" t="s">
        <v>232</v>
      </c>
      <c r="B16" s="36">
        <v>56072</v>
      </c>
      <c r="C16" s="36">
        <v>656644</v>
      </c>
      <c r="D16" s="36"/>
      <c r="E16" s="36">
        <v>712716</v>
      </c>
    </row>
    <row r="17" spans="1:5" x14ac:dyDescent="0.25">
      <c r="A17" s="56" t="s">
        <v>233</v>
      </c>
      <c r="B17" s="36">
        <v>645827</v>
      </c>
      <c r="C17" s="36">
        <v>113350</v>
      </c>
      <c r="D17" s="36"/>
      <c r="E17" s="36">
        <v>759177</v>
      </c>
    </row>
    <row r="18" spans="1:5" x14ac:dyDescent="0.25">
      <c r="A18" s="54" t="s">
        <v>234</v>
      </c>
      <c r="B18" s="55">
        <v>3090237</v>
      </c>
      <c r="C18" s="55">
        <v>2730720</v>
      </c>
      <c r="D18" s="55"/>
      <c r="E18" s="55">
        <v>5820957</v>
      </c>
    </row>
    <row r="19" spans="1:5" x14ac:dyDescent="0.25">
      <c r="A19" s="54" t="s">
        <v>197</v>
      </c>
      <c r="B19" s="55"/>
      <c r="C19" s="55"/>
      <c r="D19" s="55"/>
      <c r="E19" s="55"/>
    </row>
    <row r="20" spans="1:5" x14ac:dyDescent="0.25">
      <c r="A20" s="56" t="s">
        <v>197</v>
      </c>
      <c r="B20" s="36">
        <v>373308</v>
      </c>
      <c r="C20" s="36">
        <v>178430</v>
      </c>
      <c r="D20" s="36"/>
      <c r="E20" s="36">
        <v>551738</v>
      </c>
    </row>
    <row r="21" spans="1:5" x14ac:dyDescent="0.25">
      <c r="A21" s="54" t="s">
        <v>235</v>
      </c>
      <c r="B21" s="55">
        <v>373308</v>
      </c>
      <c r="C21" s="55">
        <v>178430</v>
      </c>
      <c r="D21" s="55"/>
      <c r="E21" s="55">
        <v>551738</v>
      </c>
    </row>
    <row r="22" spans="1:5" x14ac:dyDescent="0.25">
      <c r="A22" s="54" t="s">
        <v>198</v>
      </c>
      <c r="B22" s="55"/>
      <c r="C22" s="55"/>
      <c r="D22" s="55"/>
      <c r="E22" s="55"/>
    </row>
    <row r="23" spans="1:5" x14ac:dyDescent="0.25">
      <c r="A23" s="56" t="s">
        <v>236</v>
      </c>
      <c r="B23" s="36">
        <v>981</v>
      </c>
      <c r="C23" s="36">
        <v>27708</v>
      </c>
      <c r="D23" s="36"/>
      <c r="E23" s="36">
        <v>28689</v>
      </c>
    </row>
    <row r="24" spans="1:5" x14ac:dyDescent="0.25">
      <c r="A24" s="56" t="s">
        <v>237</v>
      </c>
      <c r="B24" s="36">
        <v>58411</v>
      </c>
      <c r="C24" s="36">
        <v>403349</v>
      </c>
      <c r="D24" s="36"/>
      <c r="E24" s="36">
        <v>461760</v>
      </c>
    </row>
    <row r="25" spans="1:5" x14ac:dyDescent="0.25">
      <c r="A25" s="56" t="s">
        <v>238</v>
      </c>
      <c r="B25" s="36">
        <v>21456</v>
      </c>
      <c r="C25" s="36">
        <v>483304</v>
      </c>
      <c r="D25" s="36"/>
      <c r="E25" s="36">
        <v>504760</v>
      </c>
    </row>
    <row r="26" spans="1:5" x14ac:dyDescent="0.25">
      <c r="A26" s="56" t="s">
        <v>239</v>
      </c>
      <c r="B26" s="36">
        <v>486464</v>
      </c>
      <c r="C26" s="36">
        <v>1177696</v>
      </c>
      <c r="D26" s="36"/>
      <c r="E26" s="36">
        <v>1664160</v>
      </c>
    </row>
    <row r="27" spans="1:5" x14ac:dyDescent="0.25">
      <c r="A27" s="56" t="s">
        <v>240</v>
      </c>
      <c r="B27" s="36">
        <v>9066</v>
      </c>
      <c r="C27" s="36">
        <v>1054415</v>
      </c>
      <c r="D27" s="36"/>
      <c r="E27" s="36">
        <v>1063481</v>
      </c>
    </row>
    <row r="28" spans="1:5" x14ac:dyDescent="0.25">
      <c r="A28" s="56" t="s">
        <v>241</v>
      </c>
      <c r="B28" s="36">
        <v>13767</v>
      </c>
      <c r="C28" s="36">
        <v>483378</v>
      </c>
      <c r="D28" s="36"/>
      <c r="E28" s="36">
        <v>497145</v>
      </c>
    </row>
    <row r="29" spans="1:5" x14ac:dyDescent="0.25">
      <c r="A29" s="56" t="s">
        <v>242</v>
      </c>
      <c r="B29" s="36">
        <v>15692</v>
      </c>
      <c r="C29" s="36">
        <v>948982</v>
      </c>
      <c r="D29" s="36"/>
      <c r="E29" s="36">
        <v>964674</v>
      </c>
    </row>
    <row r="30" spans="1:5" x14ac:dyDescent="0.25">
      <c r="A30" s="56" t="s">
        <v>243</v>
      </c>
      <c r="B30" s="36">
        <v>15358</v>
      </c>
      <c r="C30" s="36">
        <v>183859</v>
      </c>
      <c r="D30" s="36"/>
      <c r="E30" s="36">
        <v>199217</v>
      </c>
    </row>
    <row r="31" spans="1:5" x14ac:dyDescent="0.25">
      <c r="A31" s="56" t="s">
        <v>244</v>
      </c>
      <c r="B31" s="36">
        <v>22782</v>
      </c>
      <c r="C31" s="36">
        <v>849641</v>
      </c>
      <c r="D31" s="36"/>
      <c r="E31" s="36">
        <v>872423</v>
      </c>
    </row>
    <row r="32" spans="1:5" x14ac:dyDescent="0.25">
      <c r="A32" s="56" t="s">
        <v>245</v>
      </c>
      <c r="B32" s="36">
        <v>33075</v>
      </c>
      <c r="C32" s="36">
        <v>1429533</v>
      </c>
      <c r="D32" s="36"/>
      <c r="E32" s="36">
        <v>1462608</v>
      </c>
    </row>
    <row r="33" spans="1:5" x14ac:dyDescent="0.25">
      <c r="A33" s="56" t="s">
        <v>246</v>
      </c>
      <c r="B33" s="36">
        <v>69849</v>
      </c>
      <c r="C33" s="36">
        <v>518060</v>
      </c>
      <c r="D33" s="36"/>
      <c r="E33" s="36">
        <v>587909</v>
      </c>
    </row>
    <row r="34" spans="1:5" x14ac:dyDescent="0.25">
      <c r="A34" s="56" t="s">
        <v>247</v>
      </c>
      <c r="B34" s="36">
        <v>175974</v>
      </c>
      <c r="C34" s="36">
        <v>569180</v>
      </c>
      <c r="D34" s="36"/>
      <c r="E34" s="36">
        <v>745154</v>
      </c>
    </row>
    <row r="35" spans="1:5" x14ac:dyDescent="0.25">
      <c r="A35" s="56" t="s">
        <v>248</v>
      </c>
      <c r="B35" s="36"/>
      <c r="C35" s="36">
        <v>460634</v>
      </c>
      <c r="D35" s="36"/>
      <c r="E35" s="36">
        <v>460634</v>
      </c>
    </row>
    <row r="36" spans="1:5" x14ac:dyDescent="0.25">
      <c r="A36" s="56" t="s">
        <v>249</v>
      </c>
      <c r="B36" s="36">
        <v>1907</v>
      </c>
      <c r="C36" s="36">
        <v>539036</v>
      </c>
      <c r="D36" s="36"/>
      <c r="E36" s="36">
        <v>540943</v>
      </c>
    </row>
    <row r="37" spans="1:5" x14ac:dyDescent="0.25">
      <c r="A37" s="56" t="s">
        <v>250</v>
      </c>
      <c r="B37" s="36">
        <v>57222</v>
      </c>
      <c r="C37" s="36">
        <v>396586</v>
      </c>
      <c r="D37" s="36"/>
      <c r="E37" s="36">
        <v>453808</v>
      </c>
    </row>
    <row r="38" spans="1:5" x14ac:dyDescent="0.25">
      <c r="A38" s="56" t="s">
        <v>251</v>
      </c>
      <c r="B38" s="36">
        <v>2181</v>
      </c>
      <c r="C38" s="36">
        <v>932631</v>
      </c>
      <c r="D38" s="36"/>
      <c r="E38" s="36">
        <v>934812</v>
      </c>
    </row>
    <row r="39" spans="1:5" x14ac:dyDescent="0.25">
      <c r="A39" s="56" t="s">
        <v>252</v>
      </c>
      <c r="B39" s="36">
        <v>236461</v>
      </c>
      <c r="C39" s="36">
        <v>189234</v>
      </c>
      <c r="D39" s="36"/>
      <c r="E39" s="36">
        <v>425695</v>
      </c>
    </row>
    <row r="40" spans="1:5" x14ac:dyDescent="0.25">
      <c r="A40" s="56" t="s">
        <v>253</v>
      </c>
      <c r="B40" s="36">
        <v>100524</v>
      </c>
      <c r="C40" s="36">
        <v>1122720</v>
      </c>
      <c r="D40" s="36"/>
      <c r="E40" s="36">
        <v>1223244</v>
      </c>
    </row>
    <row r="41" spans="1:5" x14ac:dyDescent="0.25">
      <c r="A41" s="56" t="s">
        <v>254</v>
      </c>
      <c r="B41" s="36">
        <v>72347</v>
      </c>
      <c r="C41" s="36">
        <v>911754</v>
      </c>
      <c r="D41" s="36"/>
      <c r="E41" s="36">
        <v>984101</v>
      </c>
    </row>
    <row r="42" spans="1:5" x14ac:dyDescent="0.25">
      <c r="A42" s="56" t="s">
        <v>255</v>
      </c>
      <c r="B42" s="36">
        <v>410</v>
      </c>
      <c r="C42" s="36">
        <v>758643</v>
      </c>
      <c r="D42" s="36"/>
      <c r="E42" s="36">
        <v>759053</v>
      </c>
    </row>
    <row r="43" spans="1:5" x14ac:dyDescent="0.25">
      <c r="A43" s="56" t="s">
        <v>256</v>
      </c>
      <c r="B43" s="36">
        <v>141</v>
      </c>
      <c r="C43" s="36">
        <v>113738</v>
      </c>
      <c r="D43" s="36"/>
      <c r="E43" s="36">
        <v>113879</v>
      </c>
    </row>
    <row r="44" spans="1:5" x14ac:dyDescent="0.25">
      <c r="A44" s="56" t="s">
        <v>257</v>
      </c>
      <c r="B44" s="36">
        <v>287489</v>
      </c>
      <c r="C44" s="36">
        <v>1181834</v>
      </c>
      <c r="D44" s="36"/>
      <c r="E44" s="36">
        <v>1469323</v>
      </c>
    </row>
    <row r="45" spans="1:5" x14ac:dyDescent="0.25">
      <c r="A45" s="56" t="s">
        <v>258</v>
      </c>
      <c r="B45" s="36">
        <v>109151</v>
      </c>
      <c r="C45" s="36">
        <v>1041119</v>
      </c>
      <c r="D45" s="36"/>
      <c r="E45" s="36">
        <v>1150270</v>
      </c>
    </row>
    <row r="46" spans="1:5" x14ac:dyDescent="0.25">
      <c r="A46" s="56" t="s">
        <v>259</v>
      </c>
      <c r="B46" s="36">
        <v>17324</v>
      </c>
      <c r="C46" s="36">
        <v>863991</v>
      </c>
      <c r="D46" s="36"/>
      <c r="E46" s="36">
        <v>881315</v>
      </c>
    </row>
    <row r="47" spans="1:5" x14ac:dyDescent="0.25">
      <c r="A47" s="56" t="s">
        <v>260</v>
      </c>
      <c r="B47" s="36">
        <v>304055</v>
      </c>
      <c r="C47" s="36">
        <v>1015945</v>
      </c>
      <c r="D47" s="36"/>
      <c r="E47" s="36">
        <v>1320000</v>
      </c>
    </row>
    <row r="48" spans="1:5" x14ac:dyDescent="0.25">
      <c r="A48" s="56" t="s">
        <v>261</v>
      </c>
      <c r="B48" s="36">
        <v>29</v>
      </c>
      <c r="C48" s="36"/>
      <c r="D48" s="36"/>
      <c r="E48" s="36">
        <v>29</v>
      </c>
    </row>
    <row r="49" spans="1:5" x14ac:dyDescent="0.25">
      <c r="A49" s="56" t="s">
        <v>262</v>
      </c>
      <c r="B49" s="36">
        <v>-6118</v>
      </c>
      <c r="C49" s="36">
        <v>1189002</v>
      </c>
      <c r="D49" s="36"/>
      <c r="E49" s="36">
        <v>1182884</v>
      </c>
    </row>
    <row r="50" spans="1:5" x14ac:dyDescent="0.25">
      <c r="A50" s="56" t="s">
        <v>263</v>
      </c>
      <c r="B50" s="36">
        <v>106265</v>
      </c>
      <c r="C50" s="36">
        <v>402059</v>
      </c>
      <c r="D50" s="36"/>
      <c r="E50" s="36">
        <v>508324</v>
      </c>
    </row>
    <row r="51" spans="1:5" x14ac:dyDescent="0.25">
      <c r="A51" s="56" t="s">
        <v>264</v>
      </c>
      <c r="B51" s="36">
        <v>556</v>
      </c>
      <c r="C51" s="36">
        <v>359878</v>
      </c>
      <c r="D51" s="36"/>
      <c r="E51" s="36">
        <v>360434</v>
      </c>
    </row>
    <row r="52" spans="1:5" x14ac:dyDescent="0.25">
      <c r="A52" s="56" t="s">
        <v>265</v>
      </c>
      <c r="B52" s="36">
        <v>499</v>
      </c>
      <c r="C52" s="36">
        <v>76282</v>
      </c>
      <c r="D52" s="36"/>
      <c r="E52" s="36">
        <v>76781</v>
      </c>
    </row>
    <row r="53" spans="1:5" x14ac:dyDescent="0.25">
      <c r="A53" s="56" t="s">
        <v>266</v>
      </c>
      <c r="B53" s="36">
        <v>59338</v>
      </c>
      <c r="C53" s="36">
        <v>436348</v>
      </c>
      <c r="D53" s="36"/>
      <c r="E53" s="36">
        <v>495686</v>
      </c>
    </row>
    <row r="54" spans="1:5" x14ac:dyDescent="0.25">
      <c r="A54" s="56" t="s">
        <v>267</v>
      </c>
      <c r="B54" s="36">
        <v>280325</v>
      </c>
      <c r="C54" s="36">
        <v>774011</v>
      </c>
      <c r="D54" s="36"/>
      <c r="E54" s="36">
        <v>1054336</v>
      </c>
    </row>
    <row r="55" spans="1:5" x14ac:dyDescent="0.25">
      <c r="A55" s="56" t="s">
        <v>268</v>
      </c>
      <c r="B55" s="36">
        <v>359243</v>
      </c>
      <c r="C55" s="36">
        <v>1147568</v>
      </c>
      <c r="D55" s="36"/>
      <c r="E55" s="36">
        <v>1506811</v>
      </c>
    </row>
    <row r="56" spans="1:5" x14ac:dyDescent="0.25">
      <c r="A56" s="54" t="s">
        <v>269</v>
      </c>
      <c r="B56" s="55">
        <v>2912224</v>
      </c>
      <c r="C56" s="55">
        <v>22042118</v>
      </c>
      <c r="D56" s="55"/>
      <c r="E56" s="55">
        <v>24954342</v>
      </c>
    </row>
    <row r="57" spans="1:5" x14ac:dyDescent="0.25">
      <c r="A57" s="54" t="s">
        <v>199</v>
      </c>
      <c r="B57" s="55"/>
      <c r="C57" s="55"/>
      <c r="D57" s="55"/>
      <c r="E57" s="55"/>
    </row>
    <row r="58" spans="1:5" x14ac:dyDescent="0.25">
      <c r="A58" s="56" t="s">
        <v>270</v>
      </c>
      <c r="B58" s="36">
        <v>133237</v>
      </c>
      <c r="C58" s="36">
        <v>875868</v>
      </c>
      <c r="D58" s="36"/>
      <c r="E58" s="36">
        <v>1009105</v>
      </c>
    </row>
    <row r="59" spans="1:5" x14ac:dyDescent="0.25">
      <c r="A59" s="56" t="s">
        <v>271</v>
      </c>
      <c r="B59" s="36">
        <v>55861</v>
      </c>
      <c r="C59" s="36">
        <v>438532</v>
      </c>
      <c r="D59" s="36">
        <v>254130</v>
      </c>
      <c r="E59" s="36">
        <v>748523</v>
      </c>
    </row>
    <row r="60" spans="1:5" x14ac:dyDescent="0.25">
      <c r="A60" s="56" t="s">
        <v>272</v>
      </c>
      <c r="B60" s="36"/>
      <c r="C60" s="36">
        <v>135846</v>
      </c>
      <c r="D60" s="36"/>
      <c r="E60" s="36">
        <v>135846</v>
      </c>
    </row>
    <row r="61" spans="1:5" x14ac:dyDescent="0.25">
      <c r="A61" s="54" t="s">
        <v>273</v>
      </c>
      <c r="B61" s="55">
        <v>189098</v>
      </c>
      <c r="C61" s="55">
        <v>1450246</v>
      </c>
      <c r="D61" s="55">
        <v>254130</v>
      </c>
      <c r="E61" s="55">
        <v>1893474</v>
      </c>
    </row>
    <row r="62" spans="1:5" x14ac:dyDescent="0.25">
      <c r="A62" s="54" t="s">
        <v>200</v>
      </c>
      <c r="B62" s="55"/>
      <c r="C62" s="55"/>
      <c r="D62" s="55"/>
      <c r="E62" s="55"/>
    </row>
    <row r="63" spans="1:5" x14ac:dyDescent="0.25">
      <c r="A63" s="56" t="s">
        <v>274</v>
      </c>
      <c r="B63" s="36">
        <v>62664</v>
      </c>
      <c r="C63" s="36">
        <v>670615</v>
      </c>
      <c r="D63" s="36"/>
      <c r="E63" s="36">
        <v>733279</v>
      </c>
    </row>
    <row r="64" spans="1:5" x14ac:dyDescent="0.25">
      <c r="A64" s="54" t="s">
        <v>275</v>
      </c>
      <c r="B64" s="55">
        <v>62664</v>
      </c>
      <c r="C64" s="55">
        <v>670615</v>
      </c>
      <c r="D64" s="55"/>
      <c r="E64" s="55">
        <v>733279</v>
      </c>
    </row>
    <row r="65" spans="1:5" x14ac:dyDescent="0.25">
      <c r="A65" s="50" t="s">
        <v>201</v>
      </c>
      <c r="B65" s="51">
        <v>6627531</v>
      </c>
      <c r="C65" s="51">
        <v>27072129</v>
      </c>
      <c r="D65" s="51">
        <v>254130</v>
      </c>
      <c r="E65" s="51">
        <v>33953790</v>
      </c>
    </row>
    <row r="66" spans="1:5" x14ac:dyDescent="0.25">
      <c r="A66" s="48" t="s">
        <v>48</v>
      </c>
      <c r="B66" s="49"/>
      <c r="C66" s="49"/>
      <c r="D66" s="49"/>
      <c r="E66" s="49"/>
    </row>
    <row r="67" spans="1:5" x14ac:dyDescent="0.25">
      <c r="A67" s="54" t="s">
        <v>202</v>
      </c>
      <c r="B67" s="55"/>
      <c r="C67" s="55"/>
      <c r="D67" s="55"/>
      <c r="E67" s="55"/>
    </row>
    <row r="68" spans="1:5" x14ac:dyDescent="0.25">
      <c r="A68" s="56" t="s">
        <v>276</v>
      </c>
      <c r="B68" s="36">
        <v>1849501</v>
      </c>
      <c r="C68" s="36">
        <v>4063767</v>
      </c>
      <c r="D68" s="36"/>
      <c r="E68" s="36">
        <v>5913268</v>
      </c>
    </row>
    <row r="69" spans="1:5" x14ac:dyDescent="0.25">
      <c r="A69" s="54" t="s">
        <v>277</v>
      </c>
      <c r="B69" s="55">
        <v>1849501</v>
      </c>
      <c r="C69" s="55">
        <v>4063767</v>
      </c>
      <c r="D69" s="55"/>
      <c r="E69" s="55">
        <v>5913268</v>
      </c>
    </row>
    <row r="70" spans="1:5" x14ac:dyDescent="0.25">
      <c r="A70" s="54" t="s">
        <v>203</v>
      </c>
      <c r="B70" s="55"/>
      <c r="C70" s="55"/>
      <c r="D70" s="55"/>
      <c r="E70" s="55"/>
    </row>
    <row r="71" spans="1:5" x14ac:dyDescent="0.25">
      <c r="A71" s="56" t="s">
        <v>278</v>
      </c>
      <c r="B71" s="36">
        <v>712256</v>
      </c>
      <c r="C71" s="36">
        <v>3663718</v>
      </c>
      <c r="D71" s="36"/>
      <c r="E71" s="36">
        <v>4375974</v>
      </c>
    </row>
    <row r="72" spans="1:5" x14ac:dyDescent="0.25">
      <c r="A72" s="54" t="s">
        <v>279</v>
      </c>
      <c r="B72" s="55">
        <v>712256</v>
      </c>
      <c r="C72" s="55">
        <v>3663718</v>
      </c>
      <c r="D72" s="55"/>
      <c r="E72" s="55">
        <v>4375974</v>
      </c>
    </row>
    <row r="73" spans="1:5" x14ac:dyDescent="0.25">
      <c r="A73" s="54" t="s">
        <v>204</v>
      </c>
      <c r="B73" s="55"/>
      <c r="C73" s="55"/>
      <c r="D73" s="55"/>
      <c r="E73" s="55"/>
    </row>
    <row r="74" spans="1:5" x14ac:dyDescent="0.25">
      <c r="A74" s="56" t="s">
        <v>280</v>
      </c>
      <c r="B74" s="36">
        <v>1981563</v>
      </c>
      <c r="C74" s="36">
        <v>94572</v>
      </c>
      <c r="D74" s="36">
        <v>193221</v>
      </c>
      <c r="E74" s="36">
        <v>2269356</v>
      </c>
    </row>
    <row r="75" spans="1:5" x14ac:dyDescent="0.25">
      <c r="A75" s="56" t="s">
        <v>281</v>
      </c>
      <c r="B75" s="36">
        <v>240895</v>
      </c>
      <c r="C75" s="36"/>
      <c r="D75" s="36"/>
      <c r="E75" s="36">
        <v>240895</v>
      </c>
    </row>
    <row r="76" spans="1:5" x14ac:dyDescent="0.25">
      <c r="A76" s="54" t="s">
        <v>282</v>
      </c>
      <c r="B76" s="55">
        <v>2222458</v>
      </c>
      <c r="C76" s="55">
        <v>94572</v>
      </c>
      <c r="D76" s="55">
        <v>193221</v>
      </c>
      <c r="E76" s="55">
        <v>2510251</v>
      </c>
    </row>
    <row r="77" spans="1:5" x14ac:dyDescent="0.25">
      <c r="A77" s="54" t="s">
        <v>205</v>
      </c>
      <c r="B77" s="55"/>
      <c r="C77" s="55"/>
      <c r="D77" s="55"/>
      <c r="E77" s="55"/>
    </row>
    <row r="78" spans="1:5" x14ac:dyDescent="0.25">
      <c r="A78" s="56" t="s">
        <v>283</v>
      </c>
      <c r="B78" s="36">
        <v>2017087</v>
      </c>
      <c r="C78" s="36">
        <v>16592</v>
      </c>
      <c r="D78" s="36">
        <v>299705</v>
      </c>
      <c r="E78" s="36">
        <v>2333384</v>
      </c>
    </row>
    <row r="79" spans="1:5" x14ac:dyDescent="0.25">
      <c r="A79" s="56" t="s">
        <v>284</v>
      </c>
      <c r="B79" s="36">
        <v>1018840</v>
      </c>
      <c r="C79" s="36">
        <v>1811139</v>
      </c>
      <c r="D79" s="36">
        <v>32039</v>
      </c>
      <c r="E79" s="36">
        <v>2862018</v>
      </c>
    </row>
    <row r="80" spans="1:5" x14ac:dyDescent="0.25">
      <c r="A80" s="56" t="s">
        <v>285</v>
      </c>
      <c r="B80" s="36">
        <v>366153</v>
      </c>
      <c r="C80" s="36">
        <v>814059</v>
      </c>
      <c r="D80" s="36"/>
      <c r="E80" s="36">
        <v>1180212</v>
      </c>
    </row>
    <row r="81" spans="1:5" x14ac:dyDescent="0.25">
      <c r="A81" s="54" t="s">
        <v>286</v>
      </c>
      <c r="B81" s="55">
        <v>3402080</v>
      </c>
      <c r="C81" s="55">
        <v>2641790</v>
      </c>
      <c r="D81" s="55">
        <v>331744</v>
      </c>
      <c r="E81" s="55">
        <v>6375614</v>
      </c>
    </row>
    <row r="82" spans="1:5" x14ac:dyDescent="0.25">
      <c r="A82" s="54" t="s">
        <v>206</v>
      </c>
      <c r="B82" s="55"/>
      <c r="C82" s="55"/>
      <c r="D82" s="55"/>
      <c r="E82" s="55"/>
    </row>
    <row r="83" spans="1:5" x14ac:dyDescent="0.25">
      <c r="A83" s="56" t="s">
        <v>287</v>
      </c>
      <c r="B83" s="36">
        <v>8305</v>
      </c>
      <c r="C83" s="36"/>
      <c r="D83" s="36"/>
      <c r="E83" s="36">
        <v>8305</v>
      </c>
    </row>
    <row r="84" spans="1:5" x14ac:dyDescent="0.25">
      <c r="A84" s="56" t="s">
        <v>288</v>
      </c>
      <c r="B84" s="36">
        <v>1662</v>
      </c>
      <c r="C84" s="36">
        <v>8666</v>
      </c>
      <c r="D84" s="36"/>
      <c r="E84" s="36">
        <v>10328</v>
      </c>
    </row>
    <row r="85" spans="1:5" x14ac:dyDescent="0.25">
      <c r="A85" s="56" t="s">
        <v>289</v>
      </c>
      <c r="B85" s="36">
        <v>63879</v>
      </c>
      <c r="C85" s="36"/>
      <c r="D85" s="36"/>
      <c r="E85" s="36">
        <v>63879</v>
      </c>
    </row>
    <row r="86" spans="1:5" x14ac:dyDescent="0.25">
      <c r="A86" s="54" t="s">
        <v>290</v>
      </c>
      <c r="B86" s="55">
        <v>73846</v>
      </c>
      <c r="C86" s="55">
        <v>8666</v>
      </c>
      <c r="D86" s="55"/>
      <c r="E86" s="55">
        <v>82512</v>
      </c>
    </row>
    <row r="87" spans="1:5" x14ac:dyDescent="0.25">
      <c r="A87" s="54" t="s">
        <v>207</v>
      </c>
      <c r="B87" s="55"/>
      <c r="C87" s="55"/>
      <c r="D87" s="55"/>
      <c r="E87" s="55"/>
    </row>
    <row r="88" spans="1:5" x14ac:dyDescent="0.25">
      <c r="A88" s="56" t="s">
        <v>291</v>
      </c>
      <c r="B88" s="36">
        <v>2056685</v>
      </c>
      <c r="C88" s="36">
        <v>3643504</v>
      </c>
      <c r="D88" s="36"/>
      <c r="E88" s="36">
        <v>5700189</v>
      </c>
    </row>
    <row r="89" spans="1:5" x14ac:dyDescent="0.25">
      <c r="A89" s="56" t="s">
        <v>292</v>
      </c>
      <c r="B89" s="36">
        <v>1423363</v>
      </c>
      <c r="C89" s="36">
        <v>2823064</v>
      </c>
      <c r="D89" s="36">
        <v>2429</v>
      </c>
      <c r="E89" s="36">
        <v>4248856</v>
      </c>
    </row>
    <row r="90" spans="1:5" ht="15.75" customHeight="1" x14ac:dyDescent="0.25">
      <c r="A90" s="54" t="s">
        <v>293</v>
      </c>
      <c r="B90" s="55">
        <v>3480048</v>
      </c>
      <c r="C90" s="55">
        <v>6466568</v>
      </c>
      <c r="D90" s="55">
        <v>2429</v>
      </c>
      <c r="E90" s="55">
        <v>9949045</v>
      </c>
    </row>
    <row r="91" spans="1:5" x14ac:dyDescent="0.25">
      <c r="A91" s="50" t="s">
        <v>208</v>
      </c>
      <c r="B91" s="51">
        <v>11740189</v>
      </c>
      <c r="C91" s="51">
        <v>16939081</v>
      </c>
      <c r="D91" s="51">
        <v>527394</v>
      </c>
      <c r="E91" s="51">
        <v>29206664</v>
      </c>
    </row>
    <row r="92" spans="1:5" x14ac:dyDescent="0.25">
      <c r="A92" s="48" t="s">
        <v>87</v>
      </c>
      <c r="B92" s="49"/>
      <c r="C92" s="49"/>
      <c r="D92" s="49"/>
      <c r="E92" s="49"/>
    </row>
    <row r="93" spans="1:5" x14ac:dyDescent="0.25">
      <c r="A93" s="54" t="s">
        <v>209</v>
      </c>
      <c r="B93" s="55"/>
      <c r="C93" s="55"/>
      <c r="D93" s="55"/>
      <c r="E93" s="55"/>
    </row>
    <row r="94" spans="1:5" x14ac:dyDescent="0.25">
      <c r="A94" s="56" t="s">
        <v>162</v>
      </c>
      <c r="B94" s="36">
        <v>140159</v>
      </c>
      <c r="C94" s="36">
        <v>154609</v>
      </c>
      <c r="D94" s="36"/>
      <c r="E94" s="36">
        <v>294768</v>
      </c>
    </row>
    <row r="95" spans="1:5" x14ac:dyDescent="0.25">
      <c r="A95" s="54" t="s">
        <v>294</v>
      </c>
      <c r="B95" s="55">
        <v>140159</v>
      </c>
      <c r="C95" s="55">
        <v>154609</v>
      </c>
      <c r="D95" s="55"/>
      <c r="E95" s="55">
        <v>294768</v>
      </c>
    </row>
    <row r="96" spans="1:5" x14ac:dyDescent="0.25">
      <c r="A96" s="54" t="s">
        <v>210</v>
      </c>
      <c r="B96" s="55"/>
      <c r="C96" s="55"/>
      <c r="D96" s="55"/>
      <c r="E96" s="55"/>
    </row>
    <row r="97" spans="1:5" x14ac:dyDescent="0.25">
      <c r="A97" s="56" t="s">
        <v>166</v>
      </c>
      <c r="B97" s="36">
        <v>212347</v>
      </c>
      <c r="C97" s="36">
        <v>329607</v>
      </c>
      <c r="D97" s="36"/>
      <c r="E97" s="36">
        <v>541954</v>
      </c>
    </row>
    <row r="98" spans="1:5" x14ac:dyDescent="0.25">
      <c r="A98" s="54" t="s">
        <v>295</v>
      </c>
      <c r="B98" s="55">
        <v>212347</v>
      </c>
      <c r="C98" s="55">
        <v>329607</v>
      </c>
      <c r="D98" s="55"/>
      <c r="E98" s="55">
        <v>541954</v>
      </c>
    </row>
    <row r="99" spans="1:5" x14ac:dyDescent="0.25">
      <c r="A99" s="54" t="s">
        <v>211</v>
      </c>
      <c r="B99" s="55"/>
      <c r="C99" s="55"/>
      <c r="D99" s="55"/>
      <c r="E99" s="55"/>
    </row>
    <row r="100" spans="1:5" x14ac:dyDescent="0.25">
      <c r="A100" s="56" t="s">
        <v>296</v>
      </c>
      <c r="B100" s="36">
        <v>12185</v>
      </c>
      <c r="C100" s="36"/>
      <c r="D100" s="36"/>
      <c r="E100" s="36">
        <v>12185</v>
      </c>
    </row>
    <row r="101" spans="1:5" x14ac:dyDescent="0.25">
      <c r="A101" s="56" t="s">
        <v>297</v>
      </c>
      <c r="B101" s="36">
        <v>34920</v>
      </c>
      <c r="C101" s="36"/>
      <c r="D101" s="36"/>
      <c r="E101" s="36">
        <v>34920</v>
      </c>
    </row>
    <row r="102" spans="1:5" x14ac:dyDescent="0.25">
      <c r="A102" s="54" t="s">
        <v>298</v>
      </c>
      <c r="B102" s="55">
        <v>47105</v>
      </c>
      <c r="C102" s="55"/>
      <c r="D102" s="55"/>
      <c r="E102" s="55">
        <v>47105</v>
      </c>
    </row>
    <row r="103" spans="1:5" x14ac:dyDescent="0.25">
      <c r="A103" s="54" t="s">
        <v>212</v>
      </c>
      <c r="B103" s="55"/>
      <c r="C103" s="55"/>
      <c r="D103" s="55"/>
      <c r="E103" s="55"/>
    </row>
    <row r="104" spans="1:5" x14ac:dyDescent="0.25">
      <c r="A104" s="56" t="s">
        <v>212</v>
      </c>
      <c r="B104" s="36">
        <v>13498</v>
      </c>
      <c r="C104" s="36"/>
      <c r="D104" s="36"/>
      <c r="E104" s="36">
        <v>13498</v>
      </c>
    </row>
    <row r="105" spans="1:5" x14ac:dyDescent="0.25">
      <c r="A105" s="54" t="s">
        <v>299</v>
      </c>
      <c r="B105" s="55">
        <v>13498</v>
      </c>
      <c r="C105" s="55"/>
      <c r="D105" s="55"/>
      <c r="E105" s="55">
        <v>13498</v>
      </c>
    </row>
    <row r="106" spans="1:5" x14ac:dyDescent="0.25">
      <c r="A106" s="50" t="s">
        <v>213</v>
      </c>
      <c r="B106" s="51">
        <v>413109</v>
      </c>
      <c r="C106" s="51">
        <v>484216</v>
      </c>
      <c r="D106" s="51"/>
      <c r="E106" s="51">
        <v>897325</v>
      </c>
    </row>
    <row r="107" spans="1:5" x14ac:dyDescent="0.25">
      <c r="A107" s="48" t="s">
        <v>170</v>
      </c>
      <c r="B107" s="49"/>
      <c r="C107" s="49"/>
      <c r="D107" s="49"/>
      <c r="E107" s="49"/>
    </row>
    <row r="108" spans="1:5" x14ac:dyDescent="0.25">
      <c r="A108" s="54" t="s">
        <v>170</v>
      </c>
      <c r="B108" s="55"/>
      <c r="C108" s="55"/>
      <c r="D108" s="55"/>
      <c r="E108" s="55"/>
    </row>
    <row r="109" spans="1:5" x14ac:dyDescent="0.25">
      <c r="A109" s="56" t="s">
        <v>300</v>
      </c>
      <c r="B109" s="36">
        <v>55945</v>
      </c>
      <c r="C109" s="36">
        <v>96038</v>
      </c>
      <c r="D109" s="36">
        <v>349837</v>
      </c>
      <c r="E109" s="36">
        <v>501820</v>
      </c>
    </row>
    <row r="110" spans="1:5" x14ac:dyDescent="0.25">
      <c r="A110" s="56" t="s">
        <v>301</v>
      </c>
      <c r="B110" s="36">
        <v>73935</v>
      </c>
      <c r="C110" s="36">
        <v>375141</v>
      </c>
      <c r="D110" s="36"/>
      <c r="E110" s="36">
        <v>449076</v>
      </c>
    </row>
    <row r="111" spans="1:5" x14ac:dyDescent="0.25">
      <c r="A111" s="56" t="s">
        <v>302</v>
      </c>
      <c r="B111" s="36">
        <v>17506</v>
      </c>
      <c r="C111" s="36"/>
      <c r="D111" s="36">
        <v>2078</v>
      </c>
      <c r="E111" s="36">
        <v>19584</v>
      </c>
    </row>
    <row r="112" spans="1:5" x14ac:dyDescent="0.25">
      <c r="A112" s="56" t="s">
        <v>303</v>
      </c>
      <c r="B112" s="36">
        <v>2664915</v>
      </c>
      <c r="C112" s="36">
        <v>705141</v>
      </c>
      <c r="D112" s="36">
        <v>1344995</v>
      </c>
      <c r="E112" s="36">
        <v>4715051</v>
      </c>
    </row>
    <row r="113" spans="1:5" x14ac:dyDescent="0.25">
      <c r="A113" s="56" t="s">
        <v>304</v>
      </c>
      <c r="B113" s="36">
        <v>43099</v>
      </c>
      <c r="C113" s="36">
        <v>40955</v>
      </c>
      <c r="D113" s="36"/>
      <c r="E113" s="36">
        <v>84054</v>
      </c>
    </row>
    <row r="114" spans="1:5" x14ac:dyDescent="0.25">
      <c r="A114" s="56" t="s">
        <v>305</v>
      </c>
      <c r="B114" s="36">
        <v>109751</v>
      </c>
      <c r="C114" s="36">
        <v>88940</v>
      </c>
      <c r="D114" s="36"/>
      <c r="E114" s="36">
        <v>198691</v>
      </c>
    </row>
    <row r="115" spans="1:5" x14ac:dyDescent="0.25">
      <c r="A115" s="54" t="s">
        <v>214</v>
      </c>
      <c r="B115" s="55">
        <v>2965151</v>
      </c>
      <c r="C115" s="55">
        <v>1306215</v>
      </c>
      <c r="D115" s="55">
        <v>1696910</v>
      </c>
      <c r="E115" s="55">
        <v>5968276</v>
      </c>
    </row>
    <row r="116" spans="1:5" x14ac:dyDescent="0.25">
      <c r="A116" s="50" t="s">
        <v>214</v>
      </c>
      <c r="B116" s="51">
        <v>2965151</v>
      </c>
      <c r="C116" s="51">
        <v>1306215</v>
      </c>
      <c r="D116" s="51">
        <v>1696910</v>
      </c>
      <c r="E116" s="51">
        <v>5968276</v>
      </c>
    </row>
    <row r="117" spans="1:5" x14ac:dyDescent="0.25">
      <c r="A117" s="48" t="s">
        <v>169</v>
      </c>
      <c r="B117" s="49"/>
      <c r="C117" s="49"/>
      <c r="D117" s="49"/>
      <c r="E117" s="49"/>
    </row>
    <row r="118" spans="1:5" x14ac:dyDescent="0.25">
      <c r="A118" s="54" t="s">
        <v>169</v>
      </c>
      <c r="B118" s="55"/>
      <c r="C118" s="55"/>
      <c r="D118" s="55"/>
      <c r="E118" s="55"/>
    </row>
    <row r="119" spans="1:5" x14ac:dyDescent="0.25">
      <c r="A119" s="56" t="s">
        <v>306</v>
      </c>
      <c r="B119" s="36">
        <v>166054</v>
      </c>
      <c r="C119" s="36">
        <v>518508</v>
      </c>
      <c r="D119" s="36"/>
      <c r="E119" s="36">
        <v>684562</v>
      </c>
    </row>
    <row r="120" spans="1:5" x14ac:dyDescent="0.25">
      <c r="A120" s="56" t="s">
        <v>307</v>
      </c>
      <c r="B120" s="36">
        <v>22486</v>
      </c>
      <c r="C120" s="36"/>
      <c r="D120" s="36"/>
      <c r="E120" s="36">
        <v>22486</v>
      </c>
    </row>
    <row r="121" spans="1:5" x14ac:dyDescent="0.25">
      <c r="A121" s="54" t="s">
        <v>215</v>
      </c>
      <c r="B121" s="55">
        <v>188540</v>
      </c>
      <c r="C121" s="55">
        <v>518508</v>
      </c>
      <c r="D121" s="55"/>
      <c r="E121" s="55">
        <v>707048</v>
      </c>
    </row>
    <row r="122" spans="1:5" x14ac:dyDescent="0.25">
      <c r="A122" s="50" t="s">
        <v>215</v>
      </c>
      <c r="B122" s="51">
        <v>188540</v>
      </c>
      <c r="C122" s="51">
        <v>518508</v>
      </c>
      <c r="D122" s="51"/>
      <c r="E122" s="51">
        <v>707048</v>
      </c>
    </row>
    <row r="123" spans="1:5" x14ac:dyDescent="0.25">
      <c r="A123" s="48" t="s">
        <v>100</v>
      </c>
      <c r="B123" s="49"/>
      <c r="C123" s="49"/>
      <c r="D123" s="49"/>
      <c r="E123" s="49"/>
    </row>
    <row r="124" spans="1:5" x14ac:dyDescent="0.25">
      <c r="A124" s="54" t="s">
        <v>100</v>
      </c>
      <c r="B124" s="55"/>
      <c r="C124" s="55"/>
      <c r="D124" s="55"/>
      <c r="E124" s="55"/>
    </row>
    <row r="125" spans="1:5" x14ac:dyDescent="0.25">
      <c r="A125" s="56" t="s">
        <v>308</v>
      </c>
      <c r="B125" s="36">
        <v>72557</v>
      </c>
      <c r="C125" s="36">
        <v>159318</v>
      </c>
      <c r="D125" s="36"/>
      <c r="E125" s="36">
        <v>231875</v>
      </c>
    </row>
    <row r="126" spans="1:5" x14ac:dyDescent="0.25">
      <c r="A126" s="56" t="s">
        <v>309</v>
      </c>
      <c r="B126" s="36"/>
      <c r="C126" s="36"/>
      <c r="D126" s="36">
        <v>282254</v>
      </c>
      <c r="E126" s="36">
        <v>282254</v>
      </c>
    </row>
    <row r="127" spans="1:5" x14ac:dyDescent="0.25">
      <c r="A127" s="56" t="s">
        <v>310</v>
      </c>
      <c r="B127" s="36">
        <v>26450</v>
      </c>
      <c r="C127" s="36"/>
      <c r="D127" s="36"/>
      <c r="E127" s="36">
        <v>26450</v>
      </c>
    </row>
    <row r="128" spans="1:5" x14ac:dyDescent="0.25">
      <c r="A128" s="56" t="s">
        <v>311</v>
      </c>
      <c r="B128" s="36"/>
      <c r="C128" s="36">
        <v>103432</v>
      </c>
      <c r="D128" s="36"/>
      <c r="E128" s="36">
        <v>103432</v>
      </c>
    </row>
    <row r="129" spans="1:5" x14ac:dyDescent="0.25">
      <c r="A129" s="54" t="s">
        <v>216</v>
      </c>
      <c r="B129" s="55">
        <v>99007</v>
      </c>
      <c r="C129" s="55">
        <v>262750</v>
      </c>
      <c r="D129" s="55">
        <v>282254</v>
      </c>
      <c r="E129" s="55">
        <v>644011</v>
      </c>
    </row>
    <row r="130" spans="1:5" x14ac:dyDescent="0.25">
      <c r="A130" s="50" t="s">
        <v>216</v>
      </c>
      <c r="B130" s="51">
        <v>99007</v>
      </c>
      <c r="C130" s="51">
        <v>262750</v>
      </c>
      <c r="D130" s="51">
        <v>282254</v>
      </c>
      <c r="E130" s="51">
        <v>644011</v>
      </c>
    </row>
    <row r="131" spans="1:5" x14ac:dyDescent="0.25">
      <c r="A131" s="48" t="s">
        <v>217</v>
      </c>
      <c r="B131" s="49"/>
      <c r="C131" s="49"/>
      <c r="D131" s="49"/>
      <c r="E131" s="49"/>
    </row>
    <row r="132" spans="1:5" x14ac:dyDescent="0.25">
      <c r="A132" s="54" t="s">
        <v>117</v>
      </c>
      <c r="B132" s="55"/>
      <c r="C132" s="55"/>
      <c r="D132" s="55"/>
      <c r="E132" s="55"/>
    </row>
    <row r="133" spans="1:5" x14ac:dyDescent="0.25">
      <c r="A133" s="56" t="s">
        <v>117</v>
      </c>
      <c r="B133" s="36"/>
      <c r="C133" s="36"/>
      <c r="D133" s="36">
        <v>251827</v>
      </c>
      <c r="E133" s="36">
        <v>251827</v>
      </c>
    </row>
    <row r="134" spans="1:5" x14ac:dyDescent="0.25">
      <c r="A134" s="54" t="s">
        <v>312</v>
      </c>
      <c r="B134" s="55"/>
      <c r="C134" s="55"/>
      <c r="D134" s="55">
        <v>251827</v>
      </c>
      <c r="E134" s="55">
        <v>251827</v>
      </c>
    </row>
    <row r="135" spans="1:5" x14ac:dyDescent="0.25">
      <c r="A135" s="54" t="s">
        <v>218</v>
      </c>
      <c r="B135" s="55"/>
      <c r="C135" s="55"/>
      <c r="D135" s="55"/>
      <c r="E135" s="55"/>
    </row>
    <row r="136" spans="1:5" x14ac:dyDescent="0.25">
      <c r="A136" s="56" t="s">
        <v>218</v>
      </c>
      <c r="B136" s="36">
        <v>998</v>
      </c>
      <c r="C136" s="36"/>
      <c r="D136" s="36"/>
      <c r="E136" s="36">
        <v>998</v>
      </c>
    </row>
    <row r="137" spans="1:5" x14ac:dyDescent="0.25">
      <c r="A137" s="54" t="s">
        <v>313</v>
      </c>
      <c r="B137" s="55">
        <v>998</v>
      </c>
      <c r="C137" s="55"/>
      <c r="D137" s="55"/>
      <c r="E137" s="55">
        <v>998</v>
      </c>
    </row>
    <row r="138" spans="1:5" x14ac:dyDescent="0.25">
      <c r="A138" s="50" t="s">
        <v>219</v>
      </c>
      <c r="B138" s="51">
        <v>998</v>
      </c>
      <c r="C138" s="51"/>
      <c r="D138" s="51">
        <v>251827</v>
      </c>
      <c r="E138" s="51">
        <v>252825</v>
      </c>
    </row>
    <row r="139" spans="1:5" x14ac:dyDescent="0.25">
      <c r="A139" s="52" t="s">
        <v>194</v>
      </c>
      <c r="B139" s="53">
        <v>22034525</v>
      </c>
      <c r="C139" s="53">
        <v>46582899</v>
      </c>
      <c r="D139" s="53">
        <v>3012515</v>
      </c>
      <c r="E139" s="53">
        <v>71629939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10" ma:contentTypeDescription="Create a new document." ma:contentTypeScope="" ma:versionID="187e73e817f2a5e261547cf7592c324f">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32fefd58f58f2a581b6f362078a1b3f6"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69BD0-2DD8-4D89-A760-CD99265BCB97}">
  <ds:schemaRefs>
    <ds:schemaRef ds:uri="http://schemas.microsoft.com/office/2006/documentManagement/types"/>
    <ds:schemaRef ds:uri="6719592d-42f9-4331-a016-1868470944c5"/>
    <ds:schemaRef ds:uri="http://purl.org/dc/elements/1.1/"/>
    <ds:schemaRef ds:uri="http://schemas.microsoft.com/office/2006/metadata/properties"/>
    <ds:schemaRef ds:uri="df25a99a-1c69-45a9-93ff-ed73211d2714"/>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A8B2D67-8BBF-4653-A4C7-161293699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9592d-42f9-4331-a016-1868470944c5"/>
    <ds:schemaRef ds:uri="df25a99a-1c69-45a9-93ff-ed73211d27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1A80A-9EB1-434C-B25E-5278F3909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2020</vt:lpstr>
      <vt:lpstr>2021</vt:lpstr>
      <vt:lpstr>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Rødland, Hege</dc:creator>
  <cp:keywords/>
  <dc:description/>
  <cp:lastModifiedBy>Munawar, Sami</cp:lastModifiedBy>
  <cp:revision/>
  <dcterms:created xsi:type="dcterms:W3CDTF">2020-09-28T06:40:53Z</dcterms:created>
  <dcterms:modified xsi:type="dcterms:W3CDTF">2022-05-18T19:21:07Z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