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2/1. perioderapport 2022/Saksframlegg og vedlegg/"/>
    </mc:Choice>
  </mc:AlternateContent>
  <xr:revisionPtr revIDLastSave="1551" documentId="13_ncr:1_{80BCB1BD-42E2-4DD1-B71A-D1D844A59211}" xr6:coauthVersionLast="47" xr6:coauthVersionMax="47" xr10:uidLastSave="{D47F4D5A-4509-4426-8ABE-78C4413AA789}"/>
  <bookViews>
    <workbookView xWindow="1170" yWindow="1170" windowWidth="21600" windowHeight="11385" xr2:uid="{00000000-000D-0000-FFFF-FFFF00000000}"/>
  </bookViews>
  <sheets>
    <sheet name="Skjema" sheetId="2" r:id="rId1"/>
    <sheet name="Mal" sheetId="5" r:id="rId2"/>
    <sheet name="Lese inn" sheetId="6" r:id="rId3"/>
  </sheets>
  <definedNames>
    <definedName name="_xlnm._FilterDatabase" localSheetId="0" hidden="1">Skjema!$B$15:$J$63</definedName>
    <definedName name="budsjendr_1_0_2005_20050927" localSheetId="1">Mal!$A$1:$AB$2281</definedName>
    <definedName name="_xlnm.Print_Area" localSheetId="0">Skjema!$B$2:$J$63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" l="1"/>
  <c r="C42" i="5"/>
  <c r="D41" i="5"/>
  <c r="E41" i="5"/>
  <c r="F41" i="5"/>
  <c r="G41" i="5"/>
  <c r="N41" i="5"/>
  <c r="AA41" i="5"/>
  <c r="AB41" i="5"/>
  <c r="D42" i="5"/>
  <c r="E42" i="5"/>
  <c r="F42" i="5"/>
  <c r="G42" i="5"/>
  <c r="N42" i="5"/>
  <c r="AA42" i="5"/>
  <c r="AB42" i="5"/>
  <c r="D4" i="5"/>
  <c r="E4" i="5"/>
  <c r="F4" i="5"/>
  <c r="G4" i="5"/>
  <c r="N4" i="5"/>
  <c r="AA4" i="5"/>
  <c r="AB4" i="5"/>
  <c r="D5" i="5"/>
  <c r="E5" i="5"/>
  <c r="F5" i="5"/>
  <c r="G5" i="5"/>
  <c r="N5" i="5"/>
  <c r="AA5" i="5"/>
  <c r="AB5" i="5"/>
  <c r="D6" i="5"/>
  <c r="E6" i="5"/>
  <c r="F6" i="5"/>
  <c r="G6" i="5"/>
  <c r="N6" i="5"/>
  <c r="AA6" i="5"/>
  <c r="AB6" i="5"/>
  <c r="D7" i="5"/>
  <c r="E7" i="5"/>
  <c r="F7" i="5"/>
  <c r="G7" i="5"/>
  <c r="N7" i="5"/>
  <c r="AA7" i="5"/>
  <c r="AB7" i="5"/>
  <c r="D8" i="5"/>
  <c r="E8" i="5"/>
  <c r="F8" i="5"/>
  <c r="G8" i="5"/>
  <c r="N8" i="5"/>
  <c r="AA8" i="5"/>
  <c r="AB8" i="5"/>
  <c r="D9" i="5"/>
  <c r="E9" i="5"/>
  <c r="F9" i="5"/>
  <c r="G9" i="5"/>
  <c r="N9" i="5"/>
  <c r="AA9" i="5"/>
  <c r="AB9" i="5"/>
  <c r="D10" i="5"/>
  <c r="E10" i="5"/>
  <c r="F10" i="5"/>
  <c r="G10" i="5"/>
  <c r="N10" i="5"/>
  <c r="AA10" i="5"/>
  <c r="AB10" i="5"/>
  <c r="D11" i="5"/>
  <c r="E11" i="5"/>
  <c r="F11" i="5"/>
  <c r="G11" i="5"/>
  <c r="N11" i="5"/>
  <c r="AA11" i="5"/>
  <c r="AB11" i="5"/>
  <c r="D12" i="5"/>
  <c r="E12" i="5"/>
  <c r="F12" i="5"/>
  <c r="G12" i="5"/>
  <c r="N12" i="5"/>
  <c r="AA12" i="5"/>
  <c r="AB12" i="5"/>
  <c r="D13" i="5"/>
  <c r="E13" i="5"/>
  <c r="F13" i="5"/>
  <c r="G13" i="5"/>
  <c r="N13" i="5"/>
  <c r="AA13" i="5"/>
  <c r="AB13" i="5"/>
  <c r="D14" i="5"/>
  <c r="E14" i="5"/>
  <c r="F14" i="5"/>
  <c r="G14" i="5"/>
  <c r="N14" i="5"/>
  <c r="AA14" i="5"/>
  <c r="AB14" i="5"/>
  <c r="D15" i="5"/>
  <c r="E15" i="5"/>
  <c r="F15" i="5"/>
  <c r="G15" i="5"/>
  <c r="N15" i="5"/>
  <c r="AA15" i="5"/>
  <c r="AB15" i="5"/>
  <c r="D16" i="5"/>
  <c r="E16" i="5"/>
  <c r="F16" i="5"/>
  <c r="G16" i="5"/>
  <c r="N16" i="5"/>
  <c r="AA16" i="5"/>
  <c r="AB16" i="5"/>
  <c r="D17" i="5"/>
  <c r="E17" i="5"/>
  <c r="F17" i="5"/>
  <c r="G17" i="5"/>
  <c r="N17" i="5"/>
  <c r="AA17" i="5"/>
  <c r="AB17" i="5"/>
  <c r="D18" i="5"/>
  <c r="E18" i="5"/>
  <c r="F18" i="5"/>
  <c r="G18" i="5"/>
  <c r="N18" i="5"/>
  <c r="AA18" i="5"/>
  <c r="AB18" i="5"/>
  <c r="D19" i="5"/>
  <c r="E19" i="5"/>
  <c r="F19" i="5"/>
  <c r="G19" i="5"/>
  <c r="N19" i="5"/>
  <c r="AA19" i="5"/>
  <c r="AB19" i="5"/>
  <c r="D20" i="5"/>
  <c r="E20" i="5"/>
  <c r="F20" i="5"/>
  <c r="G20" i="5"/>
  <c r="N20" i="5"/>
  <c r="AA20" i="5"/>
  <c r="AB20" i="5"/>
  <c r="D21" i="5"/>
  <c r="E21" i="5"/>
  <c r="F21" i="5"/>
  <c r="G21" i="5"/>
  <c r="N21" i="5"/>
  <c r="AA21" i="5"/>
  <c r="AB21" i="5"/>
  <c r="D22" i="5"/>
  <c r="E22" i="5"/>
  <c r="F22" i="5"/>
  <c r="G22" i="5"/>
  <c r="N22" i="5"/>
  <c r="AA22" i="5"/>
  <c r="AB22" i="5"/>
  <c r="D23" i="5"/>
  <c r="E23" i="5"/>
  <c r="F23" i="5"/>
  <c r="G23" i="5"/>
  <c r="N23" i="5"/>
  <c r="AA23" i="5"/>
  <c r="AB23" i="5"/>
  <c r="D24" i="5"/>
  <c r="E24" i="5"/>
  <c r="F24" i="5"/>
  <c r="G24" i="5"/>
  <c r="N24" i="5"/>
  <c r="AA24" i="5"/>
  <c r="AB24" i="5"/>
  <c r="D25" i="5"/>
  <c r="E25" i="5"/>
  <c r="F25" i="5"/>
  <c r="G25" i="5"/>
  <c r="N25" i="5"/>
  <c r="AA25" i="5"/>
  <c r="AB25" i="5"/>
  <c r="D26" i="5"/>
  <c r="E26" i="5"/>
  <c r="F26" i="5"/>
  <c r="G26" i="5"/>
  <c r="N26" i="5"/>
  <c r="AA26" i="5"/>
  <c r="AB26" i="5"/>
  <c r="D27" i="5"/>
  <c r="E27" i="5"/>
  <c r="F27" i="5"/>
  <c r="G27" i="5"/>
  <c r="N27" i="5"/>
  <c r="AA27" i="5"/>
  <c r="AB27" i="5"/>
  <c r="D28" i="5"/>
  <c r="E28" i="5"/>
  <c r="F28" i="5"/>
  <c r="G28" i="5"/>
  <c r="N28" i="5"/>
  <c r="AA28" i="5"/>
  <c r="AB28" i="5"/>
  <c r="D29" i="5"/>
  <c r="E29" i="5"/>
  <c r="F29" i="5"/>
  <c r="G29" i="5"/>
  <c r="N29" i="5"/>
  <c r="AA29" i="5"/>
  <c r="AB29" i="5"/>
  <c r="D30" i="5"/>
  <c r="E30" i="5"/>
  <c r="F30" i="5"/>
  <c r="G30" i="5"/>
  <c r="N30" i="5"/>
  <c r="AA30" i="5"/>
  <c r="AB30" i="5"/>
  <c r="D31" i="5"/>
  <c r="E31" i="5"/>
  <c r="F31" i="5"/>
  <c r="G31" i="5"/>
  <c r="N31" i="5"/>
  <c r="AA31" i="5"/>
  <c r="AB31" i="5"/>
  <c r="D32" i="5"/>
  <c r="E32" i="5"/>
  <c r="F32" i="5"/>
  <c r="G32" i="5"/>
  <c r="N32" i="5"/>
  <c r="AA32" i="5"/>
  <c r="AB32" i="5"/>
  <c r="D33" i="5"/>
  <c r="E33" i="5"/>
  <c r="F33" i="5"/>
  <c r="G33" i="5"/>
  <c r="N33" i="5"/>
  <c r="AA33" i="5"/>
  <c r="AB33" i="5"/>
  <c r="D34" i="5"/>
  <c r="E34" i="5"/>
  <c r="F34" i="5"/>
  <c r="G34" i="5"/>
  <c r="N34" i="5"/>
  <c r="AA34" i="5"/>
  <c r="AB34" i="5"/>
  <c r="D35" i="5"/>
  <c r="E35" i="5"/>
  <c r="F35" i="5"/>
  <c r="G35" i="5"/>
  <c r="N35" i="5"/>
  <c r="AA35" i="5"/>
  <c r="AB35" i="5"/>
  <c r="D36" i="5"/>
  <c r="E36" i="5"/>
  <c r="F36" i="5"/>
  <c r="G36" i="5"/>
  <c r="N36" i="5"/>
  <c r="AA36" i="5"/>
  <c r="AB36" i="5"/>
  <c r="D37" i="5"/>
  <c r="E37" i="5"/>
  <c r="F37" i="5"/>
  <c r="G37" i="5"/>
  <c r="N37" i="5"/>
  <c r="AA37" i="5"/>
  <c r="AB37" i="5"/>
  <c r="D38" i="5"/>
  <c r="E38" i="5"/>
  <c r="F38" i="5"/>
  <c r="G38" i="5"/>
  <c r="N38" i="5"/>
  <c r="AA38" i="5"/>
  <c r="AB38" i="5"/>
  <c r="D39" i="5"/>
  <c r="E39" i="5"/>
  <c r="F39" i="5"/>
  <c r="G39" i="5"/>
  <c r="N39" i="5"/>
  <c r="AA39" i="5"/>
  <c r="AB39" i="5"/>
  <c r="D40" i="5"/>
  <c r="E40" i="5"/>
  <c r="F40" i="5"/>
  <c r="G40" i="5"/>
  <c r="N40" i="5"/>
  <c r="AA40" i="5"/>
  <c r="AB40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7" i="5"/>
  <c r="C8" i="5"/>
  <c r="C9" i="5"/>
  <c r="C10" i="5"/>
  <c r="C11" i="5"/>
  <c r="C12" i="5"/>
  <c r="C13" i="5"/>
  <c r="C14" i="5"/>
  <c r="C15" i="5"/>
  <c r="C16" i="5"/>
  <c r="C17" i="5"/>
  <c r="C18" i="5"/>
  <c r="C3" i="5"/>
  <c r="D3" i="5"/>
  <c r="E3" i="5"/>
  <c r="F3" i="5"/>
  <c r="G3" i="5"/>
  <c r="N3" i="5"/>
  <c r="AA3" i="5"/>
  <c r="AB3" i="5"/>
  <c r="C4" i="5"/>
  <c r="C5" i="5"/>
  <c r="C6" i="5"/>
  <c r="I59" i="2"/>
  <c r="I60" i="2" l="1"/>
  <c r="G63" i="2"/>
  <c r="J6" i="2" l="1"/>
  <c r="J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<sst xmlns="http://schemas.openxmlformats.org/spreadsheetml/2006/main" count="193" uniqueCount="103">
  <si>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</si>
  <si>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</si>
  <si>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</si>
  <si>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</si>
  <si>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</si>
  <si>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</si>
  <si>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</si>
  <si>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</si>
  <si>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</si>
  <si>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</si>
  <si>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</si>
  <si>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</si>
  <si>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</si>
  <si>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</si>
  <si>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</si>
  <si>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</si>
  <si>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</si>
  <si>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</si>
  <si>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</si>
  <si>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</si>
  <si>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</si>
  <si>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</si>
  <si>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</si>
  <si>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</si>
  <si>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</si>
  <si>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</si>
  <si>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</si>
  <si>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</si>
  <si>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</si>
  <si>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</si>
  <si>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</si>
  <si>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</si>
  <si>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</si>
  <si>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</si>
  <si>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</si>
  <si>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</si>
  <si>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</si>
  <si>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</si>
  <si>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</si>
  <si>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</si>
  <si>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</si>
  <si>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</si>
  <si>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</si>
  <si>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</si>
  <si>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</si>
  <si>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</si>
  <si>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</si>
  <si>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</si>
  <si>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</si>
  <si>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Endring</t>
  </si>
  <si>
    <t xml:space="preserve">  +/-</t>
  </si>
  <si>
    <t>FILNAVN</t>
  </si>
  <si>
    <t>Kontroll mal</t>
  </si>
  <si>
    <t>Kontroll skjema</t>
  </si>
  <si>
    <t>Sandnes kommune</t>
  </si>
  <si>
    <t>BJ 1.perioderapport drift</t>
  </si>
  <si>
    <t>Vedlegg 4 - Budsjettjsutering drift 1. perioderapport</t>
  </si>
  <si>
    <t>§2.1.1</t>
  </si>
  <si>
    <t>2022</t>
  </si>
  <si>
    <t xml:space="preserve">Gratis kjernetid for 1. klassinger fra august </t>
  </si>
  <si>
    <t>Covid-19 private barnehage, forskudd på tilskudd</t>
  </si>
  <si>
    <t>Læremidler</t>
  </si>
  <si>
    <t>E-helse</t>
  </si>
  <si>
    <t>Teststasjon/luftveislegevakt på Klepp 1. tertial</t>
  </si>
  <si>
    <t>Kommuneoverlegevakt korona 1. tertial</t>
  </si>
  <si>
    <t>Klimaomstilling, egeninnsats samarbeidsprosjekt</t>
  </si>
  <si>
    <t>Bymiljøpakken, reguleringsarbeid</t>
  </si>
  <si>
    <t>Naturskader etter storm januar 2022</t>
  </si>
  <si>
    <t>Overføring tilspillemiddelfondet</t>
  </si>
  <si>
    <t>Tilskudd til Nordsjørittet</t>
  </si>
  <si>
    <t>Flytting av årsverk fra Regnskap til Lønn, 2 årsverk</t>
  </si>
  <si>
    <t>Helårsvirkning av lønnsoppgjør tilskudd, Sandnes kirkelige fellesråd</t>
  </si>
  <si>
    <t>Strømkostnader, Sandnes kirkelige fellesråd</t>
  </si>
  <si>
    <t>Nytt oppdragshåndteringssystem 110-sentralene</t>
  </si>
  <si>
    <t>Frilager, økt tilskudd</t>
  </si>
  <si>
    <t>Strøm Eiendom</t>
  </si>
  <si>
    <t>Økt skatteanslag</t>
  </si>
  <si>
    <t>Redusert rammetilskudd</t>
  </si>
  <si>
    <t>Økt netto salg av konsesjonskraft</t>
  </si>
  <si>
    <t>Avsetning til konsesjonskraftfond</t>
  </si>
  <si>
    <t>Redusert eiendomsskatt</t>
  </si>
  <si>
    <t>Økte renteinntekter</t>
  </si>
  <si>
    <t>Covid-19 utgifter jan-april Kommune felles</t>
  </si>
  <si>
    <t>Covid-19 utgifter jan-april Organisasjon</t>
  </si>
  <si>
    <t>Covid-19 utgifter jan-april Økonomi</t>
  </si>
  <si>
    <t>Covid-19 utgifter jan-april Byutvikling og teknisk</t>
  </si>
  <si>
    <t>Covid-19 utgifter jan-april Kultur og næring</t>
  </si>
  <si>
    <t>Covid-19 utgifter jan-april Helse og velferd</t>
  </si>
  <si>
    <t>Covid-19 utgifter jan-april Oppvekst</t>
  </si>
  <si>
    <t>Egen budsjettjustering på disse.</t>
  </si>
  <si>
    <t>Økte strømutgifter - PIV</t>
  </si>
  <si>
    <t>Lønn - reversering bruk av fond til finansiering av 2 stillinger jamfør HØP 2020</t>
  </si>
  <si>
    <t>Kommune felles - forsikringer, økt premie</t>
  </si>
  <si>
    <t>Reversering av innsparingskrav BYTEK felles - bruk av fond</t>
  </si>
  <si>
    <t>Økt overføring fra drift til investering</t>
  </si>
  <si>
    <t>Bruk av fond til investeringsprosjekter</t>
  </si>
  <si>
    <t>71628 er covid.</t>
  </si>
  <si>
    <t>Forsand, drift av toalett</t>
  </si>
  <si>
    <t>Nytt oppdragshåndteringssystem 110-sentralene, fond 25701110</t>
  </si>
  <si>
    <t>Kommune felles - forsikringer, økt premie, fond 25701110</t>
  </si>
  <si>
    <t xml:space="preserve">Bruk av disposisjonsfond til ekstraordinært avdrag i investering </t>
  </si>
  <si>
    <t>Frilager, økt tilskudd, fond 25701110</t>
  </si>
  <si>
    <t>Forsand, drift av toalett, bruk av kraftfond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</si>
</sst>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3" fillId="0" borderId="20" xfId="0" applyNumberFormat="1" applyFont="1" applyBorder="1" applyAlignment="1"/>
    <xf numFmtId="0" fontId="14" fillId="0" borderId="21" xfId="1" applyFont="1" applyBorder="1" applyAlignment="1" applyProtection="1">
      <alignment shrinkToFit="1"/>
    </xf>
    <xf numFmtId="0" fontId="16" fillId="0" borderId="22" xfId="0" applyFont="1" applyBorder="1" applyAlignment="1"/>
    <xf numFmtId="0" fontId="15" fillId="0" borderId="20" xfId="0" applyFont="1" applyBorder="1"/>
    <xf numFmtId="0" fontId="11" fillId="2" borderId="23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4" xfId="0" applyFont="1" applyFill="1" applyBorder="1"/>
    <xf numFmtId="0" fontId="0" fillId="2" borderId="23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18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49" fontId="2" fillId="0" borderId="0" xfId="3" applyNumberFormat="1" applyFont="1"/>
    <xf numFmtId="0" fontId="3" fillId="2" borderId="2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68" fontId="0" fillId="0" borderId="0" xfId="3" applyNumberFormat="1" applyFont="1" applyFill="1"/>
    <xf numFmtId="168" fontId="3" fillId="0" borderId="12" xfId="3" applyNumberFormat="1" applyFont="1" applyBorder="1"/>
    <xf numFmtId="0" fontId="1" fillId="0" borderId="0" xfId="0" applyFont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" fillId="4" borderId="12" xfId="0" applyFont="1" applyFill="1" applyBorder="1"/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vertical="top" wrapText="1"/>
    </xf>
    <xf numFmtId="3" fontId="0" fillId="4" borderId="12" xfId="3" applyNumberFormat="1" applyFont="1" applyFill="1" applyBorder="1" applyAlignment="1">
      <alignment vertical="top"/>
    </xf>
    <xf numFmtId="3" fontId="1" fillId="4" borderId="12" xfId="3" applyNumberFormat="1" applyFill="1" applyBorder="1" applyAlignment="1">
      <alignment vertical="top"/>
    </xf>
    <xf numFmtId="0" fontId="1" fillId="0" borderId="0" xfId="0" applyFont="1" applyFill="1" applyBorder="1"/>
    <xf numFmtId="0" fontId="1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vertical="top" wrapText="1"/>
    </xf>
    <xf numFmtId="0" fontId="1" fillId="0" borderId="0" xfId="0" applyFont="1" applyFill="1"/>
    <xf numFmtId="3" fontId="1" fillId="0" borderId="12" xfId="0" applyNumberFormat="1" applyFont="1" applyFill="1" applyBorder="1" applyAlignment="1">
      <alignment vertical="top"/>
    </xf>
    <xf numFmtId="3" fontId="1" fillId="0" borderId="12" xfId="0" applyNumberFormat="1" applyFont="1" applyFill="1" applyBorder="1" applyAlignment="1">
      <alignment vertical="top" wrapText="1"/>
    </xf>
    <xf numFmtId="3" fontId="0" fillId="0" borderId="12" xfId="0" applyNumberFormat="1" applyFill="1" applyBorder="1" applyAlignment="1">
      <alignment vertical="top"/>
    </xf>
    <xf numFmtId="0" fontId="3" fillId="0" borderId="25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/>
    <xf numFmtId="0" fontId="6" fillId="0" borderId="12" xfId="0" applyFont="1" applyBorder="1" applyAlignment="1">
      <alignment horizontal="left"/>
    </xf>
    <xf numFmtId="166" fontId="8" fillId="0" borderId="12" xfId="0" applyNumberFormat="1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3"/>
  <sheetViews>
    <sheetView tabSelected="1" zoomScale="120" zoomScaleNormal="120" workbookViewId="0">
      <pane ySplit="14" topLeftCell="A15" activePane="bottomLeft" state="frozen"/>
      <selection pane="bottomLeft" activeCell="L19" sqref="L19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4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65" t="s">
        <v>58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89" t="s">
        <v>54</v>
      </c>
      <c r="D4" s="89"/>
      <c r="E4" s="89"/>
      <c r="F4" s="89"/>
      <c r="G4" s="55"/>
      <c r="H4" s="3" t="s">
        <v>30</v>
      </c>
      <c r="I4" s="27"/>
      <c r="J4" s="30"/>
    </row>
    <row r="5" spans="2:12" ht="18" customHeight="1" thickBot="1">
      <c r="B5" s="20" t="s">
        <v>31</v>
      </c>
      <c r="C5" s="90" t="s">
        <v>55</v>
      </c>
      <c r="D5" s="90"/>
      <c r="E5" s="90"/>
      <c r="F5" s="90"/>
      <c r="G5" s="55"/>
      <c r="H5" s="4" t="s">
        <v>32</v>
      </c>
      <c r="I5" s="28"/>
      <c r="J5" s="31"/>
    </row>
    <row r="6" spans="2:12" ht="18" customHeight="1" thickBot="1">
      <c r="B6" s="32" t="s">
        <v>51</v>
      </c>
      <c r="C6" s="90" t="s">
        <v>56</v>
      </c>
      <c r="D6" s="90"/>
      <c r="E6" s="90"/>
      <c r="F6" s="90"/>
      <c r="G6" s="55"/>
      <c r="H6" s="33"/>
      <c r="I6" s="43" t="s">
        <v>52</v>
      </c>
      <c r="J6" s="41">
        <f>SUM(Mal!N3:N1845)</f>
        <v>-71628000</v>
      </c>
      <c r="K6" t="s">
        <v>96</v>
      </c>
      <c r="L6" s="70"/>
    </row>
    <row r="7" spans="2:12" ht="17.25" customHeight="1" thickBot="1">
      <c r="B7" s="21" t="s">
        <v>33</v>
      </c>
      <c r="C7" s="91">
        <v>44715</v>
      </c>
      <c r="D7" s="91"/>
      <c r="E7" s="91"/>
      <c r="F7" s="91"/>
      <c r="I7" s="42" t="s">
        <v>53</v>
      </c>
      <c r="J7" s="40">
        <f>G63</f>
        <v>0</v>
      </c>
    </row>
    <row r="8" spans="2:12" ht="8.25" customHeight="1" thickBot="1">
      <c r="C8" s="1"/>
      <c r="D8" s="1"/>
      <c r="E8" s="1"/>
    </row>
    <row r="9" spans="2:12">
      <c r="B9" s="5" t="s">
        <v>34</v>
      </c>
      <c r="C9" s="6"/>
      <c r="D9" s="6"/>
      <c r="E9" s="6"/>
      <c r="F9" s="7"/>
      <c r="G9" s="56"/>
      <c r="H9" s="23"/>
      <c r="I9" s="23"/>
      <c r="J9" s="8"/>
    </row>
    <row r="10" spans="2:12">
      <c r="B10" s="9" t="s">
        <v>35</v>
      </c>
      <c r="C10" s="10"/>
      <c r="D10" s="10"/>
      <c r="E10" s="10"/>
      <c r="F10" s="11"/>
      <c r="G10" s="57"/>
      <c r="H10" s="24"/>
      <c r="I10" s="24"/>
      <c r="J10" s="12"/>
    </row>
    <row r="11" spans="2:12" ht="13.5" thickBot="1">
      <c r="B11" s="13" t="s">
        <v>36</v>
      </c>
      <c r="C11" s="14"/>
      <c r="D11" s="14"/>
      <c r="E11" s="14"/>
      <c r="F11" s="15"/>
      <c r="G11" s="58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59"/>
      <c r="H12" s="26"/>
      <c r="I12" s="26"/>
      <c r="J12" s="17"/>
    </row>
    <row r="13" spans="2:12">
      <c r="B13" s="34"/>
      <c r="C13" s="35"/>
      <c r="D13" s="35"/>
      <c r="E13" s="35"/>
      <c r="F13" s="35"/>
      <c r="G13" s="60" t="s">
        <v>49</v>
      </c>
      <c r="H13" s="35"/>
      <c r="I13" s="35"/>
      <c r="J13" s="36" t="s">
        <v>37</v>
      </c>
    </row>
    <row r="14" spans="2:12">
      <c r="B14" s="37" t="s">
        <v>38</v>
      </c>
      <c r="C14" s="38" t="s">
        <v>3</v>
      </c>
      <c r="D14" s="38" t="s">
        <v>39</v>
      </c>
      <c r="E14" s="38" t="s">
        <v>40</v>
      </c>
      <c r="F14" s="38" t="s">
        <v>41</v>
      </c>
      <c r="G14" s="61" t="s">
        <v>50</v>
      </c>
      <c r="H14" s="38" t="s">
        <v>42</v>
      </c>
      <c r="I14" s="38" t="s">
        <v>43</v>
      </c>
      <c r="J14" s="39" t="s">
        <v>44</v>
      </c>
    </row>
    <row r="15" spans="2:12">
      <c r="B15" s="48"/>
      <c r="C15" s="47"/>
      <c r="D15" s="47"/>
      <c r="E15" s="47"/>
      <c r="F15" s="66" t="s">
        <v>45</v>
      </c>
      <c r="G15" s="66"/>
      <c r="H15" s="44" t="s">
        <v>46</v>
      </c>
      <c r="I15" s="44" t="s">
        <v>47</v>
      </c>
      <c r="J15" s="46"/>
      <c r="K15" s="87"/>
    </row>
    <row r="16" spans="2:12">
      <c r="B16" s="52">
        <v>1</v>
      </c>
      <c r="C16" s="53">
        <v>1600</v>
      </c>
      <c r="D16" s="63">
        <v>1100</v>
      </c>
      <c r="E16" s="63">
        <v>2150</v>
      </c>
      <c r="F16" s="49"/>
      <c r="G16" s="49">
        <v>8000</v>
      </c>
      <c r="H16" s="54">
        <v>34</v>
      </c>
      <c r="I16" s="64" t="s">
        <v>57</v>
      </c>
      <c r="J16" s="80" t="s">
        <v>59</v>
      </c>
      <c r="K16" s="70"/>
      <c r="L16" s="62"/>
    </row>
    <row r="17" spans="2:12">
      <c r="B17" s="52">
        <v>2</v>
      </c>
      <c r="C17" s="53">
        <v>1370</v>
      </c>
      <c r="D17" s="63">
        <v>1110</v>
      </c>
      <c r="E17" s="63">
        <v>2010</v>
      </c>
      <c r="F17" s="49"/>
      <c r="G17" s="49">
        <v>7200</v>
      </c>
      <c r="H17" s="54">
        <v>34</v>
      </c>
      <c r="I17" s="64" t="s">
        <v>57</v>
      </c>
      <c r="J17" s="80" t="s">
        <v>60</v>
      </c>
      <c r="K17" s="70"/>
      <c r="L17" s="62"/>
    </row>
    <row r="18" spans="2:12">
      <c r="B18" s="52">
        <v>3</v>
      </c>
      <c r="C18" s="53">
        <v>1105</v>
      </c>
      <c r="D18" s="63">
        <v>1100</v>
      </c>
      <c r="E18" s="63">
        <v>2020</v>
      </c>
      <c r="F18" s="49"/>
      <c r="G18" s="49">
        <v>19000</v>
      </c>
      <c r="H18" s="54">
        <v>34</v>
      </c>
      <c r="I18" s="64" t="s">
        <v>57</v>
      </c>
      <c r="J18" s="80" t="s">
        <v>61</v>
      </c>
      <c r="K18" s="70"/>
      <c r="L18" s="62"/>
    </row>
    <row r="19" spans="2:12">
      <c r="B19" s="52">
        <v>4</v>
      </c>
      <c r="C19" s="53">
        <v>1196</v>
      </c>
      <c r="D19" s="63">
        <v>1120</v>
      </c>
      <c r="E19" s="63">
        <v>1200</v>
      </c>
      <c r="F19" s="49"/>
      <c r="G19" s="49">
        <v>4600</v>
      </c>
      <c r="H19" s="54">
        <v>4</v>
      </c>
      <c r="I19" s="64" t="s">
        <v>57</v>
      </c>
      <c r="J19" s="81" t="s">
        <v>62</v>
      </c>
      <c r="K19" s="79"/>
      <c r="L19" s="62"/>
    </row>
    <row r="20" spans="2:12">
      <c r="B20" s="52">
        <v>5</v>
      </c>
      <c r="C20" s="53">
        <v>1350</v>
      </c>
      <c r="D20" s="63">
        <v>3151</v>
      </c>
      <c r="E20" s="63">
        <v>2414</v>
      </c>
      <c r="F20" s="49"/>
      <c r="G20" s="49">
        <v>1776</v>
      </c>
      <c r="H20" s="54">
        <v>28</v>
      </c>
      <c r="I20" s="64" t="s">
        <v>57</v>
      </c>
      <c r="J20" s="81" t="s">
        <v>63</v>
      </c>
      <c r="K20" s="79"/>
      <c r="L20" s="62"/>
    </row>
    <row r="21" spans="2:12">
      <c r="B21" s="52">
        <v>6</v>
      </c>
      <c r="C21" s="53">
        <v>1450</v>
      </c>
      <c r="D21" s="63">
        <v>3151</v>
      </c>
      <c r="E21" s="63">
        <v>2412</v>
      </c>
      <c r="F21" s="49"/>
      <c r="G21" s="52">
        <v>337</v>
      </c>
      <c r="H21" s="54">
        <v>28</v>
      </c>
      <c r="I21" s="64" t="s">
        <v>57</v>
      </c>
      <c r="J21" s="81" t="s">
        <v>64</v>
      </c>
      <c r="K21" s="79"/>
      <c r="L21" s="62"/>
    </row>
    <row r="22" spans="2:12">
      <c r="B22" s="52">
        <v>7</v>
      </c>
      <c r="C22" s="53">
        <v>1370</v>
      </c>
      <c r="D22" s="63">
        <v>4200</v>
      </c>
      <c r="E22" s="63">
        <v>3602</v>
      </c>
      <c r="F22" s="49"/>
      <c r="G22" s="52">
        <v>1300</v>
      </c>
      <c r="H22" s="54">
        <v>17</v>
      </c>
      <c r="I22" s="64" t="s">
        <v>57</v>
      </c>
      <c r="J22" s="82" t="s">
        <v>65</v>
      </c>
      <c r="K22" s="79"/>
      <c r="L22" s="62"/>
    </row>
    <row r="23" spans="2:12">
      <c r="B23" s="52">
        <v>8</v>
      </c>
      <c r="C23" s="67">
        <v>1810</v>
      </c>
      <c r="D23" s="63">
        <v>4158</v>
      </c>
      <c r="E23" s="63">
        <v>3001</v>
      </c>
      <c r="F23" s="52"/>
      <c r="G23" s="52">
        <v>1000</v>
      </c>
      <c r="H23" s="54">
        <v>12</v>
      </c>
      <c r="I23" s="64" t="s">
        <v>57</v>
      </c>
      <c r="J23" s="82" t="s">
        <v>66</v>
      </c>
      <c r="K23" s="79"/>
      <c r="L23" s="62"/>
    </row>
    <row r="24" spans="2:12">
      <c r="B24" s="52">
        <v>9</v>
      </c>
      <c r="C24" s="67">
        <v>1299</v>
      </c>
      <c r="D24" s="63">
        <v>1140</v>
      </c>
      <c r="E24" s="63">
        <v>1200</v>
      </c>
      <c r="F24" s="52"/>
      <c r="G24" s="52">
        <v>4000</v>
      </c>
      <c r="H24" s="54">
        <v>34</v>
      </c>
      <c r="I24" s="64" t="s">
        <v>57</v>
      </c>
      <c r="J24" s="80" t="s">
        <v>93</v>
      </c>
      <c r="K24" s="79"/>
      <c r="L24" s="62"/>
    </row>
    <row r="25" spans="2:12">
      <c r="B25" s="52">
        <v>10</v>
      </c>
      <c r="C25" s="67">
        <v>1940</v>
      </c>
      <c r="D25" s="63">
        <v>9000</v>
      </c>
      <c r="E25" s="63">
        <v>1200</v>
      </c>
      <c r="F25" s="52"/>
      <c r="G25" s="52">
        <v>-4000</v>
      </c>
      <c r="H25" s="54">
        <v>34</v>
      </c>
      <c r="I25" s="64" t="s">
        <v>57</v>
      </c>
      <c r="J25" s="80" t="s">
        <v>93</v>
      </c>
      <c r="K25" s="79"/>
      <c r="L25" s="62"/>
    </row>
    <row r="26" spans="2:12">
      <c r="B26" s="52">
        <v>11</v>
      </c>
      <c r="C26" s="53">
        <v>1232</v>
      </c>
      <c r="D26" s="63">
        <v>4302</v>
      </c>
      <c r="E26" s="63">
        <v>3601</v>
      </c>
      <c r="F26" s="52"/>
      <c r="G26" s="52">
        <v>113</v>
      </c>
      <c r="H26" s="54">
        <v>28</v>
      </c>
      <c r="I26" s="64" t="s">
        <v>57</v>
      </c>
      <c r="J26" s="82" t="s">
        <v>67</v>
      </c>
      <c r="K26" s="79"/>
      <c r="L26" s="62"/>
    </row>
    <row r="27" spans="2:12">
      <c r="B27" s="52">
        <v>12</v>
      </c>
      <c r="C27" s="53">
        <v>1370</v>
      </c>
      <c r="D27" s="63">
        <v>4302</v>
      </c>
      <c r="E27" s="63">
        <v>3812</v>
      </c>
      <c r="F27" s="52"/>
      <c r="G27" s="52">
        <v>134</v>
      </c>
      <c r="H27" s="54">
        <v>28</v>
      </c>
      <c r="I27" s="64" t="s">
        <v>57</v>
      </c>
      <c r="J27" s="80" t="s">
        <v>67</v>
      </c>
      <c r="K27" s="79"/>
      <c r="L27" s="62"/>
    </row>
    <row r="28" spans="2:12">
      <c r="B28" s="52">
        <v>13</v>
      </c>
      <c r="C28" s="53">
        <v>1242</v>
      </c>
      <c r="D28" s="63">
        <v>4303</v>
      </c>
      <c r="E28" s="63">
        <v>3350</v>
      </c>
      <c r="F28" s="52"/>
      <c r="G28" s="52">
        <v>632</v>
      </c>
      <c r="H28" s="54">
        <v>28</v>
      </c>
      <c r="I28" s="64" t="s">
        <v>57</v>
      </c>
      <c r="J28" s="82" t="s">
        <v>67</v>
      </c>
      <c r="K28" s="79"/>
      <c r="L28" s="62"/>
    </row>
    <row r="29" spans="2:12">
      <c r="B29" s="52">
        <v>14</v>
      </c>
      <c r="C29" s="53">
        <v>1232</v>
      </c>
      <c r="D29" s="63">
        <v>4303</v>
      </c>
      <c r="E29" s="63">
        <v>3351</v>
      </c>
      <c r="F29" s="52"/>
      <c r="G29" s="52">
        <v>31</v>
      </c>
      <c r="H29" s="54">
        <v>28</v>
      </c>
      <c r="I29" s="64" t="s">
        <v>57</v>
      </c>
      <c r="J29" s="80" t="s">
        <v>67</v>
      </c>
      <c r="K29" s="79"/>
      <c r="L29" s="62"/>
    </row>
    <row r="30" spans="2:12">
      <c r="B30" s="52">
        <v>15</v>
      </c>
      <c r="C30" s="53">
        <v>1180</v>
      </c>
      <c r="D30" s="63">
        <v>4305</v>
      </c>
      <c r="E30" s="63">
        <v>3342</v>
      </c>
      <c r="F30" s="52"/>
      <c r="G30" s="52">
        <v>15000</v>
      </c>
      <c r="H30" s="54">
        <v>34</v>
      </c>
      <c r="I30" s="64" t="s">
        <v>57</v>
      </c>
      <c r="J30" s="80" t="s">
        <v>90</v>
      </c>
      <c r="K30" s="79"/>
      <c r="L30" s="62"/>
    </row>
    <row r="31" spans="2:12">
      <c r="B31" s="52">
        <v>16</v>
      </c>
      <c r="C31" s="53">
        <v>1540</v>
      </c>
      <c r="D31" s="63">
        <v>4302</v>
      </c>
      <c r="E31" s="63">
        <v>3811</v>
      </c>
      <c r="F31" s="52"/>
      <c r="G31" s="52">
        <v>1300</v>
      </c>
      <c r="H31" s="54">
        <v>34</v>
      </c>
      <c r="I31" s="64" t="s">
        <v>57</v>
      </c>
      <c r="J31" s="82" t="s">
        <v>68</v>
      </c>
      <c r="K31" s="79"/>
      <c r="L31" s="62"/>
    </row>
    <row r="32" spans="2:12">
      <c r="B32" s="52">
        <v>17</v>
      </c>
      <c r="C32" s="53">
        <v>1473</v>
      </c>
      <c r="D32" s="63">
        <v>4302</v>
      </c>
      <c r="E32" s="63">
        <v>3804</v>
      </c>
      <c r="F32" s="52"/>
      <c r="G32" s="52">
        <v>107</v>
      </c>
      <c r="H32" s="54">
        <v>12</v>
      </c>
      <c r="I32" s="64" t="s">
        <v>57</v>
      </c>
      <c r="J32" s="82" t="s">
        <v>69</v>
      </c>
      <c r="K32" s="79"/>
      <c r="L32" s="62"/>
    </row>
    <row r="33" spans="2:12">
      <c r="B33" s="52">
        <v>18</v>
      </c>
      <c r="C33" s="53">
        <v>1242</v>
      </c>
      <c r="D33" s="63">
        <v>4302</v>
      </c>
      <c r="E33" s="63">
        <v>3601</v>
      </c>
      <c r="F33" s="52"/>
      <c r="G33" s="52">
        <v>50</v>
      </c>
      <c r="H33" s="54">
        <v>34</v>
      </c>
      <c r="I33" s="64" t="s">
        <v>57</v>
      </c>
      <c r="J33" s="82" t="s">
        <v>97</v>
      </c>
      <c r="K33" s="79"/>
      <c r="L33" s="62"/>
    </row>
    <row r="34" spans="2:12">
      <c r="B34" s="52">
        <v>19</v>
      </c>
      <c r="C34" s="88">
        <v>1940</v>
      </c>
      <c r="D34" s="63">
        <v>9000</v>
      </c>
      <c r="E34" s="63">
        <v>3601</v>
      </c>
      <c r="F34" s="52"/>
      <c r="G34" s="52">
        <v>-50</v>
      </c>
      <c r="H34" s="54">
        <v>34</v>
      </c>
      <c r="I34" s="64" t="s">
        <v>57</v>
      </c>
      <c r="J34" s="82" t="s">
        <v>102</v>
      </c>
      <c r="K34" s="79"/>
      <c r="L34" s="62"/>
    </row>
    <row r="35" spans="2:12">
      <c r="B35" s="52">
        <v>20</v>
      </c>
      <c r="C35" s="67">
        <v>1940</v>
      </c>
      <c r="D35" s="63">
        <v>1441</v>
      </c>
      <c r="E35" s="63">
        <v>1203</v>
      </c>
      <c r="F35" s="52"/>
      <c r="G35" s="52">
        <v>1300</v>
      </c>
      <c r="H35" s="54">
        <v>34</v>
      </c>
      <c r="I35" s="64" t="s">
        <v>57</v>
      </c>
      <c r="J35" s="80" t="s">
        <v>91</v>
      </c>
      <c r="K35" s="70"/>
      <c r="L35" s="62"/>
    </row>
    <row r="36" spans="2:12">
      <c r="B36" s="52">
        <v>21</v>
      </c>
      <c r="C36" s="53">
        <v>1011</v>
      </c>
      <c r="D36" s="63">
        <v>1440</v>
      </c>
      <c r="E36" s="63">
        <v>1201</v>
      </c>
      <c r="F36" s="52"/>
      <c r="G36" s="52">
        <v>-1300</v>
      </c>
      <c r="H36" s="54">
        <v>1</v>
      </c>
      <c r="I36" s="64" t="s">
        <v>57</v>
      </c>
      <c r="J36" s="80" t="s">
        <v>70</v>
      </c>
      <c r="K36" s="70"/>
      <c r="L36" s="62"/>
    </row>
    <row r="37" spans="2:12">
      <c r="B37" s="52">
        <v>22</v>
      </c>
      <c r="C37" s="53">
        <v>1185</v>
      </c>
      <c r="D37" s="63">
        <v>1099</v>
      </c>
      <c r="E37" s="63">
        <v>1810</v>
      </c>
      <c r="F37" s="52"/>
      <c r="G37" s="52">
        <v>1480</v>
      </c>
      <c r="H37" s="54">
        <v>34</v>
      </c>
      <c r="I37" s="64" t="s">
        <v>57</v>
      </c>
      <c r="J37" s="83" t="s">
        <v>92</v>
      </c>
      <c r="K37" s="70"/>
      <c r="L37" s="62"/>
    </row>
    <row r="38" spans="2:12">
      <c r="B38" s="52">
        <v>23</v>
      </c>
      <c r="C38" s="53">
        <v>1940</v>
      </c>
      <c r="D38" s="63">
        <v>9000</v>
      </c>
      <c r="E38" s="63">
        <v>1810</v>
      </c>
      <c r="F38" s="52"/>
      <c r="G38" s="52">
        <v>-1480</v>
      </c>
      <c r="H38" s="54">
        <v>34</v>
      </c>
      <c r="I38" s="64" t="s">
        <v>57</v>
      </c>
      <c r="J38" s="83" t="s">
        <v>99</v>
      </c>
      <c r="K38" s="70"/>
      <c r="L38" s="62"/>
    </row>
    <row r="39" spans="2:12">
      <c r="B39" s="52">
        <v>24</v>
      </c>
      <c r="C39" s="53">
        <v>1470</v>
      </c>
      <c r="D39" s="63">
        <v>1099</v>
      </c>
      <c r="E39" s="63">
        <v>3900</v>
      </c>
      <c r="F39" s="52"/>
      <c r="G39" s="52">
        <v>1869</v>
      </c>
      <c r="H39" s="54">
        <v>34</v>
      </c>
      <c r="I39" s="64" t="s">
        <v>57</v>
      </c>
      <c r="J39" s="80" t="s">
        <v>71</v>
      </c>
      <c r="K39" s="70"/>
      <c r="L39" s="62"/>
    </row>
    <row r="40" spans="2:12">
      <c r="B40" s="52">
        <v>25</v>
      </c>
      <c r="C40" s="53">
        <v>1470</v>
      </c>
      <c r="D40" s="63">
        <v>1099</v>
      </c>
      <c r="E40" s="63">
        <v>3900</v>
      </c>
      <c r="F40" s="52"/>
      <c r="G40" s="52">
        <v>400</v>
      </c>
      <c r="H40" s="54">
        <v>34</v>
      </c>
      <c r="I40" s="64" t="s">
        <v>57</v>
      </c>
      <c r="J40" s="80" t="s">
        <v>72</v>
      </c>
      <c r="K40" s="79"/>
      <c r="L40" s="62"/>
    </row>
    <row r="41" spans="2:12">
      <c r="B41" s="52">
        <v>26</v>
      </c>
      <c r="C41" s="53">
        <v>1377</v>
      </c>
      <c r="D41" s="63">
        <v>1099</v>
      </c>
      <c r="E41" s="63">
        <v>3398</v>
      </c>
      <c r="F41" s="52"/>
      <c r="G41" s="52">
        <v>1436</v>
      </c>
      <c r="H41" s="54">
        <v>34</v>
      </c>
      <c r="I41" s="64" t="s">
        <v>57</v>
      </c>
      <c r="J41" s="80" t="s">
        <v>73</v>
      </c>
      <c r="K41" s="79"/>
      <c r="L41" s="62"/>
    </row>
    <row r="42" spans="2:12">
      <c r="B42" s="52">
        <v>27</v>
      </c>
      <c r="C42" s="53">
        <v>1940</v>
      </c>
      <c r="D42" s="63">
        <v>9000</v>
      </c>
      <c r="E42" s="63">
        <v>3398</v>
      </c>
      <c r="F42" s="52"/>
      <c r="G42" s="52">
        <v>-1436</v>
      </c>
      <c r="H42" s="54">
        <v>34</v>
      </c>
      <c r="I42" s="64" t="s">
        <v>57</v>
      </c>
      <c r="J42" s="80" t="s">
        <v>98</v>
      </c>
      <c r="K42" s="79"/>
      <c r="L42" s="62"/>
    </row>
    <row r="43" spans="2:12">
      <c r="B43" s="52">
        <v>28</v>
      </c>
      <c r="C43" s="53">
        <v>1470</v>
      </c>
      <c r="D43" s="63">
        <v>1099</v>
      </c>
      <c r="E43" s="63">
        <v>3600</v>
      </c>
      <c r="F43" s="52"/>
      <c r="G43" s="52">
        <v>400</v>
      </c>
      <c r="H43" s="54">
        <v>34</v>
      </c>
      <c r="I43" s="64" t="s">
        <v>57</v>
      </c>
      <c r="J43" s="80" t="s">
        <v>74</v>
      </c>
      <c r="K43" s="79"/>
      <c r="L43" s="62"/>
    </row>
    <row r="44" spans="2:12">
      <c r="B44" s="52">
        <v>29</v>
      </c>
      <c r="C44" s="53">
        <v>1940</v>
      </c>
      <c r="D44" s="63">
        <v>9000</v>
      </c>
      <c r="E44" s="63">
        <v>3600</v>
      </c>
      <c r="F44" s="52"/>
      <c r="G44" s="52">
        <v>-400</v>
      </c>
      <c r="H44" s="54">
        <v>34</v>
      </c>
      <c r="I44" s="64" t="s">
        <v>57</v>
      </c>
      <c r="J44" s="80" t="s">
        <v>101</v>
      </c>
      <c r="K44" s="79"/>
      <c r="L44" s="62"/>
    </row>
    <row r="45" spans="2:12">
      <c r="B45" s="52">
        <v>30</v>
      </c>
      <c r="C45" s="53">
        <v>1180</v>
      </c>
      <c r="D45" s="63">
        <v>104114</v>
      </c>
      <c r="E45" s="63">
        <v>1210</v>
      </c>
      <c r="F45" s="52"/>
      <c r="G45" s="52">
        <v>20000</v>
      </c>
      <c r="H45" s="54">
        <v>12</v>
      </c>
      <c r="I45" s="64" t="s">
        <v>57</v>
      </c>
      <c r="J45" s="80" t="s">
        <v>75</v>
      </c>
      <c r="K45" s="79"/>
      <c r="L45" s="62"/>
    </row>
    <row r="46" spans="2:12">
      <c r="B46" s="52">
        <v>31</v>
      </c>
      <c r="C46" s="53">
        <v>1870</v>
      </c>
      <c r="D46" s="63">
        <v>9000</v>
      </c>
      <c r="E46" s="63">
        <v>8000</v>
      </c>
      <c r="F46" s="52"/>
      <c r="G46" s="52">
        <v>-260000</v>
      </c>
      <c r="H46" s="54">
        <v>34</v>
      </c>
      <c r="I46" s="64" t="s">
        <v>57</v>
      </c>
      <c r="J46" s="84" t="s">
        <v>76</v>
      </c>
      <c r="K46" s="83"/>
      <c r="L46" s="62"/>
    </row>
    <row r="47" spans="2:12">
      <c r="B47" s="52">
        <v>32</v>
      </c>
      <c r="C47" s="53">
        <v>1800</v>
      </c>
      <c r="D47" s="63">
        <v>9000</v>
      </c>
      <c r="E47" s="63">
        <v>8400</v>
      </c>
      <c r="F47" s="52"/>
      <c r="G47" s="52">
        <v>120000</v>
      </c>
      <c r="H47" s="54">
        <v>34</v>
      </c>
      <c r="I47" s="64" t="s">
        <v>57</v>
      </c>
      <c r="J47" s="84" t="s">
        <v>77</v>
      </c>
      <c r="K47" s="83"/>
      <c r="L47" s="62"/>
    </row>
    <row r="48" spans="2:12">
      <c r="B48" s="52">
        <v>33</v>
      </c>
      <c r="C48" s="53">
        <v>1650</v>
      </c>
      <c r="D48" s="63">
        <v>9000</v>
      </c>
      <c r="E48" s="63">
        <v>3210</v>
      </c>
      <c r="F48" s="52"/>
      <c r="G48" s="52">
        <v>-100000</v>
      </c>
      <c r="H48" s="54">
        <v>12</v>
      </c>
      <c r="I48" s="64" t="s">
        <v>57</v>
      </c>
      <c r="J48" s="84" t="s">
        <v>78</v>
      </c>
      <c r="K48" s="83"/>
      <c r="L48" s="62"/>
    </row>
    <row r="49" spans="2:12">
      <c r="B49" s="52">
        <v>34</v>
      </c>
      <c r="C49" s="53">
        <v>1540</v>
      </c>
      <c r="D49" s="63">
        <v>9000</v>
      </c>
      <c r="E49" s="63">
        <v>8800</v>
      </c>
      <c r="F49" s="52"/>
      <c r="G49" s="52">
        <v>65000</v>
      </c>
      <c r="H49" s="54">
        <v>34</v>
      </c>
      <c r="I49" s="64" t="s">
        <v>57</v>
      </c>
      <c r="J49" s="85" t="s">
        <v>79</v>
      </c>
      <c r="K49" s="83"/>
      <c r="L49" s="62"/>
    </row>
    <row r="50" spans="2:12">
      <c r="B50" s="52">
        <v>35</v>
      </c>
      <c r="C50" s="53">
        <v>1874</v>
      </c>
      <c r="D50" s="63">
        <v>9000</v>
      </c>
      <c r="E50" s="63">
        <v>8000</v>
      </c>
      <c r="F50" s="52"/>
      <c r="G50" s="52">
        <v>11000</v>
      </c>
      <c r="H50" s="54">
        <v>32</v>
      </c>
      <c r="I50" s="64" t="s">
        <v>57</v>
      </c>
      <c r="J50" s="86" t="s">
        <v>80</v>
      </c>
      <c r="K50" s="83"/>
      <c r="L50" s="62"/>
    </row>
    <row r="51" spans="2:12">
      <c r="B51" s="52">
        <v>36</v>
      </c>
      <c r="C51" s="53">
        <v>1900</v>
      </c>
      <c r="D51" s="63">
        <v>9000</v>
      </c>
      <c r="E51" s="63">
        <v>8700</v>
      </c>
      <c r="F51" s="52"/>
      <c r="G51" s="52">
        <v>-12000</v>
      </c>
      <c r="H51" s="54">
        <v>34</v>
      </c>
      <c r="I51" s="64" t="s">
        <v>57</v>
      </c>
      <c r="J51" s="86" t="s">
        <v>81</v>
      </c>
      <c r="K51" s="83"/>
      <c r="L51" s="62"/>
    </row>
    <row r="52" spans="2:12">
      <c r="B52" s="52">
        <v>37</v>
      </c>
      <c r="C52" s="53">
        <v>1570</v>
      </c>
      <c r="D52" s="63">
        <v>9000</v>
      </c>
      <c r="E52" s="63">
        <v>8800</v>
      </c>
      <c r="F52" s="52"/>
      <c r="G52" s="52">
        <v>326792</v>
      </c>
      <c r="H52" s="54">
        <v>34</v>
      </c>
      <c r="I52" s="64" t="s">
        <v>57</v>
      </c>
      <c r="J52" s="86" t="s">
        <v>94</v>
      </c>
      <c r="K52" s="70"/>
      <c r="L52" s="62"/>
    </row>
    <row r="53" spans="2:12">
      <c r="B53" s="52">
        <v>38</v>
      </c>
      <c r="C53" s="53">
        <v>1940</v>
      </c>
      <c r="D53" s="63">
        <v>9000</v>
      </c>
      <c r="E53" s="63">
        <v>1200</v>
      </c>
      <c r="F53" s="52"/>
      <c r="G53" s="52">
        <v>-300000</v>
      </c>
      <c r="H53" s="54">
        <v>34</v>
      </c>
      <c r="I53" s="64" t="s">
        <v>57</v>
      </c>
      <c r="J53" s="84" t="s">
        <v>100</v>
      </c>
      <c r="K53" s="70"/>
      <c r="L53" s="62"/>
    </row>
    <row r="54" spans="2:12">
      <c r="B54" s="52">
        <v>39</v>
      </c>
      <c r="C54" s="53">
        <v>1940</v>
      </c>
      <c r="D54" s="63">
        <v>9000</v>
      </c>
      <c r="E54" s="63">
        <v>3332</v>
      </c>
      <c r="F54" s="52"/>
      <c r="G54" s="52">
        <v>-2219</v>
      </c>
      <c r="H54" s="54">
        <v>34</v>
      </c>
      <c r="I54" s="64" t="s">
        <v>57</v>
      </c>
      <c r="J54" s="84" t="s">
        <v>95</v>
      </c>
      <c r="K54" s="70"/>
      <c r="L54" s="62"/>
    </row>
    <row r="55" spans="2:12">
      <c r="B55" s="52">
        <v>40</v>
      </c>
      <c r="C55" s="53">
        <v>1950</v>
      </c>
      <c r="D55" s="63">
        <v>9000</v>
      </c>
      <c r="E55" s="63">
        <v>3332</v>
      </c>
      <c r="F55" s="52"/>
      <c r="G55" s="52">
        <v>-3000</v>
      </c>
      <c r="H55" s="54">
        <v>34</v>
      </c>
      <c r="I55" s="64" t="s">
        <v>57</v>
      </c>
      <c r="J55" s="84" t="s">
        <v>95</v>
      </c>
      <c r="K55" s="70"/>
      <c r="L55" s="62"/>
    </row>
    <row r="56" spans="2:12">
      <c r="B56" s="52">
        <v>41</v>
      </c>
      <c r="C56" s="72"/>
      <c r="D56" s="73"/>
      <c r="E56" s="73"/>
      <c r="F56" s="71"/>
      <c r="G56" s="71">
        <v>33954</v>
      </c>
      <c r="H56" s="74"/>
      <c r="I56" s="75" t="s">
        <v>57</v>
      </c>
      <c r="J56" s="76" t="s">
        <v>88</v>
      </c>
      <c r="K56" s="70" t="s">
        <v>89</v>
      </c>
      <c r="L56" s="62"/>
    </row>
    <row r="57" spans="2:12">
      <c r="B57" s="52">
        <v>42</v>
      </c>
      <c r="C57" s="72"/>
      <c r="D57" s="73"/>
      <c r="E57" s="73"/>
      <c r="F57" s="71"/>
      <c r="G57" s="71">
        <v>29206</v>
      </c>
      <c r="H57" s="74"/>
      <c r="I57" s="75" t="s">
        <v>57</v>
      </c>
      <c r="J57" s="76" t="s">
        <v>87</v>
      </c>
      <c r="L57" s="62"/>
    </row>
    <row r="58" spans="2:12">
      <c r="B58" s="52">
        <v>43</v>
      </c>
      <c r="C58" s="72"/>
      <c r="D58" s="73"/>
      <c r="E58" s="73"/>
      <c r="F58" s="71"/>
      <c r="G58" s="71">
        <v>644</v>
      </c>
      <c r="H58" s="74"/>
      <c r="I58" s="75" t="s">
        <v>57</v>
      </c>
      <c r="J58" s="76" t="s">
        <v>86</v>
      </c>
      <c r="L58" s="62"/>
    </row>
    <row r="59" spans="2:12">
      <c r="B59" s="52">
        <v>44</v>
      </c>
      <c r="C59" s="72"/>
      <c r="D59" s="73"/>
      <c r="E59" s="73"/>
      <c r="F59" s="71"/>
      <c r="G59" s="71">
        <v>897</v>
      </c>
      <c r="H59" s="74"/>
      <c r="I59" s="75" t="str">
        <f>I45</f>
        <v>§2.1.1</v>
      </c>
      <c r="J59" s="76" t="s">
        <v>85</v>
      </c>
      <c r="L59" s="62"/>
    </row>
    <row r="60" spans="2:12">
      <c r="B60" s="52">
        <v>45</v>
      </c>
      <c r="C60" s="72"/>
      <c r="D60" s="73"/>
      <c r="E60" s="73"/>
      <c r="F60" s="71"/>
      <c r="G60" s="77">
        <v>707</v>
      </c>
      <c r="H60" s="74"/>
      <c r="I60" s="75" t="str">
        <f>I46</f>
        <v>§2.1.1</v>
      </c>
      <c r="J60" s="76" t="s">
        <v>84</v>
      </c>
      <c r="L60" s="62"/>
    </row>
    <row r="61" spans="2:12">
      <c r="B61" s="52">
        <v>46</v>
      </c>
      <c r="C61" s="72"/>
      <c r="D61" s="73"/>
      <c r="E61" s="73"/>
      <c r="F61" s="71"/>
      <c r="G61" s="77">
        <v>5968</v>
      </c>
      <c r="H61" s="74"/>
      <c r="I61" s="75" t="s">
        <v>57</v>
      </c>
      <c r="J61" s="76" t="s">
        <v>83</v>
      </c>
      <c r="L61" s="62"/>
    </row>
    <row r="62" spans="2:12">
      <c r="B62" s="52">
        <v>47</v>
      </c>
      <c r="C62" s="72"/>
      <c r="D62" s="73"/>
      <c r="E62" s="73"/>
      <c r="F62" s="71"/>
      <c r="G62" s="78">
        <v>252</v>
      </c>
      <c r="H62" s="74"/>
      <c r="I62" s="75" t="s">
        <v>57</v>
      </c>
      <c r="J62" s="76" t="s">
        <v>82</v>
      </c>
      <c r="L62" s="62"/>
    </row>
    <row r="63" spans="2:12">
      <c r="B63" s="50" t="s">
        <v>48</v>
      </c>
      <c r="C63" s="49"/>
      <c r="D63" s="49"/>
      <c r="E63" s="49"/>
      <c r="F63" s="49"/>
      <c r="G63" s="69">
        <f>SUM(G16:G62)</f>
        <v>0</v>
      </c>
      <c r="H63" s="45"/>
      <c r="I63" s="45"/>
      <c r="J63" s="49"/>
      <c r="L63" s="62"/>
    </row>
  </sheetData>
  <autoFilter ref="B15:J63" xr:uid="{00000000-0009-0000-0000-000000000000}"/>
  <mergeCells count="4">
    <mergeCell ref="C4:F4"/>
    <mergeCell ref="C5:F5"/>
    <mergeCell ref="C6:F6"/>
    <mergeCell ref="C7:F7"/>
  </mergeCells>
  <phoneticPr fontId="0" type="noConversion"/>
  <pageMargins left="0.59055118110236227" right="0.23622047244094491" top="0.35433070866141736" bottom="0.31496062992125984" header="0.23622047244094491" footer="0.27559055118110237"/>
  <pageSetup paperSize="8" scale="86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4D4C-7450-40AA-944F-3BB68A3A1ABE}">
  <sheetPr>
    <pageSetUpPr fitToPage="1"/>
  </sheetPr>
  <dimension ref="A1:AB48"/>
  <sheetViews>
    <sheetView zoomScale="145" zoomScaleNormal="145" workbookViewId="0">
      <selection activeCell="L30" sqref="L30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24.4257812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43.710937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 t="str">
        <f>Skjema!$G$2</f>
        <v>2022</v>
      </c>
      <c r="D3">
        <f>Skjema!C16</f>
        <v>1600</v>
      </c>
      <c r="E3">
        <f>Skjema!D16</f>
        <v>1100</v>
      </c>
      <c r="F3">
        <f>Skjema!E16</f>
        <v>2150</v>
      </c>
      <c r="G3">
        <f>Skjema!F16</f>
        <v>0</v>
      </c>
      <c r="N3" s="68">
        <f>Skjema!G16*1000</f>
        <v>8000000</v>
      </c>
      <c r="AA3" t="str">
        <f>Skjema!$C$6</f>
        <v>Vedlegg 4 - Budsjettjsutering drift 1. perioderapport</v>
      </c>
      <c r="AB3">
        <f>Skjema!H16</f>
        <v>34</v>
      </c>
    </row>
    <row r="4" spans="1:28" ht="14.25" customHeight="1">
      <c r="A4">
        <v>1</v>
      </c>
      <c r="B4">
        <v>0</v>
      </c>
      <c r="C4" t="str">
        <f>Skjema!$G$2</f>
        <v>2022</v>
      </c>
      <c r="D4">
        <f>Skjema!C17</f>
        <v>1370</v>
      </c>
      <c r="E4">
        <f>Skjema!D17</f>
        <v>1110</v>
      </c>
      <c r="F4">
        <f>Skjema!E17</f>
        <v>2010</v>
      </c>
      <c r="G4">
        <f>Skjema!F17</f>
        <v>0</v>
      </c>
      <c r="N4" s="68">
        <f>Skjema!G17*1000</f>
        <v>7200000</v>
      </c>
      <c r="AA4" t="str">
        <f>Skjema!$C$6</f>
        <v>Vedlegg 4 - Budsjettjsutering drift 1. perioderapport</v>
      </c>
      <c r="AB4">
        <f>Skjema!H17</f>
        <v>34</v>
      </c>
    </row>
    <row r="5" spans="1:28" ht="14.25" customHeight="1">
      <c r="A5">
        <v>1</v>
      </c>
      <c r="B5">
        <v>0</v>
      </c>
      <c r="C5" t="str">
        <f>Skjema!$G$2</f>
        <v>2022</v>
      </c>
      <c r="D5">
        <f>Skjema!C18</f>
        <v>1105</v>
      </c>
      <c r="E5">
        <f>Skjema!D18</f>
        <v>1100</v>
      </c>
      <c r="F5">
        <f>Skjema!E18</f>
        <v>2020</v>
      </c>
      <c r="G5">
        <f>Skjema!F18</f>
        <v>0</v>
      </c>
      <c r="N5" s="68">
        <f>Skjema!G18*1000</f>
        <v>19000000</v>
      </c>
      <c r="AA5" t="str">
        <f>Skjema!$C$6</f>
        <v>Vedlegg 4 - Budsjettjsutering drift 1. perioderapport</v>
      </c>
      <c r="AB5">
        <f>Skjema!H18</f>
        <v>34</v>
      </c>
    </row>
    <row r="6" spans="1:28" ht="14.25" customHeight="1">
      <c r="A6">
        <v>1</v>
      </c>
      <c r="B6">
        <v>0</v>
      </c>
      <c r="C6" t="str">
        <f>Skjema!$G$2</f>
        <v>2022</v>
      </c>
      <c r="D6">
        <f>Skjema!C19</f>
        <v>1196</v>
      </c>
      <c r="E6">
        <f>Skjema!D19</f>
        <v>1120</v>
      </c>
      <c r="F6">
        <f>Skjema!E19</f>
        <v>1200</v>
      </c>
      <c r="G6">
        <f>Skjema!F19</f>
        <v>0</v>
      </c>
      <c r="N6" s="68">
        <f>Skjema!G19*1000</f>
        <v>4600000</v>
      </c>
      <c r="AA6" t="str">
        <f>Skjema!$C$6</f>
        <v>Vedlegg 4 - Budsjettjsutering drift 1. perioderapport</v>
      </c>
      <c r="AB6">
        <f>Skjema!H19</f>
        <v>4</v>
      </c>
    </row>
    <row r="7" spans="1:28" ht="14.25" customHeight="1">
      <c r="A7">
        <v>1</v>
      </c>
      <c r="B7">
        <v>0</v>
      </c>
      <c r="C7" t="str">
        <f>Skjema!$G$2</f>
        <v>2022</v>
      </c>
      <c r="D7">
        <f>Skjema!C20</f>
        <v>1350</v>
      </c>
      <c r="E7">
        <f>Skjema!D20</f>
        <v>3151</v>
      </c>
      <c r="F7">
        <f>Skjema!E20</f>
        <v>2414</v>
      </c>
      <c r="G7">
        <f>Skjema!F20</f>
        <v>0</v>
      </c>
      <c r="N7" s="68">
        <f>Skjema!G20*1000</f>
        <v>1776000</v>
      </c>
      <c r="AA7" t="str">
        <f>Skjema!$C$6</f>
        <v>Vedlegg 4 - Budsjettjsutering drift 1. perioderapport</v>
      </c>
      <c r="AB7">
        <f>Skjema!H20</f>
        <v>28</v>
      </c>
    </row>
    <row r="8" spans="1:28" ht="14.25" customHeight="1">
      <c r="A8">
        <v>1</v>
      </c>
      <c r="B8">
        <v>0</v>
      </c>
      <c r="C8" t="str">
        <f>Skjema!$G$2</f>
        <v>2022</v>
      </c>
      <c r="D8">
        <f>Skjema!C21</f>
        <v>1450</v>
      </c>
      <c r="E8">
        <f>Skjema!D21</f>
        <v>3151</v>
      </c>
      <c r="F8">
        <f>Skjema!E21</f>
        <v>2412</v>
      </c>
      <c r="G8">
        <f>Skjema!F21</f>
        <v>0</v>
      </c>
      <c r="N8" s="68">
        <f>Skjema!G21*1000</f>
        <v>337000</v>
      </c>
      <c r="AA8" t="str">
        <f>Skjema!$C$6</f>
        <v>Vedlegg 4 - Budsjettjsutering drift 1. perioderapport</v>
      </c>
      <c r="AB8">
        <f>Skjema!H21</f>
        <v>28</v>
      </c>
    </row>
    <row r="9" spans="1:28" ht="14.25" customHeight="1">
      <c r="A9">
        <v>1</v>
      </c>
      <c r="B9">
        <v>0</v>
      </c>
      <c r="C9" t="str">
        <f>Skjema!$G$2</f>
        <v>2022</v>
      </c>
      <c r="D9">
        <f>Skjema!C22</f>
        <v>1370</v>
      </c>
      <c r="E9">
        <f>Skjema!D22</f>
        <v>4200</v>
      </c>
      <c r="F9">
        <f>Skjema!E22</f>
        <v>3602</v>
      </c>
      <c r="G9">
        <f>Skjema!F22</f>
        <v>0</v>
      </c>
      <c r="N9" s="68">
        <f>Skjema!G22*1000</f>
        <v>1300000</v>
      </c>
      <c r="AA9" t="str">
        <f>Skjema!$C$6</f>
        <v>Vedlegg 4 - Budsjettjsutering drift 1. perioderapport</v>
      </c>
      <c r="AB9">
        <f>Skjema!H22</f>
        <v>17</v>
      </c>
    </row>
    <row r="10" spans="1:28" ht="14.25" customHeight="1">
      <c r="A10">
        <v>1</v>
      </c>
      <c r="B10">
        <v>0</v>
      </c>
      <c r="C10" t="str">
        <f>Skjema!$G$2</f>
        <v>2022</v>
      </c>
      <c r="D10">
        <f>Skjema!C23</f>
        <v>1810</v>
      </c>
      <c r="E10">
        <f>Skjema!D23</f>
        <v>4158</v>
      </c>
      <c r="F10">
        <f>Skjema!E23</f>
        <v>3001</v>
      </c>
      <c r="G10">
        <f>Skjema!F23</f>
        <v>0</v>
      </c>
      <c r="N10" s="68">
        <f>Skjema!G23*1000</f>
        <v>1000000</v>
      </c>
      <c r="AA10" t="str">
        <f>Skjema!$C$6</f>
        <v>Vedlegg 4 - Budsjettjsutering drift 1. perioderapport</v>
      </c>
      <c r="AB10">
        <f>Skjema!H23</f>
        <v>12</v>
      </c>
    </row>
    <row r="11" spans="1:28" ht="14.25" customHeight="1">
      <c r="A11">
        <v>1</v>
      </c>
      <c r="B11">
        <v>0</v>
      </c>
      <c r="C11" t="str">
        <f>Skjema!$G$2</f>
        <v>2022</v>
      </c>
      <c r="D11">
        <f>Skjema!C24</f>
        <v>1299</v>
      </c>
      <c r="E11">
        <f>Skjema!D24</f>
        <v>1140</v>
      </c>
      <c r="F11">
        <f>Skjema!E24</f>
        <v>1200</v>
      </c>
      <c r="G11">
        <f>Skjema!F24</f>
        <v>0</v>
      </c>
      <c r="N11" s="68">
        <f>Skjema!G24*1000</f>
        <v>4000000</v>
      </c>
      <c r="AA11" t="str">
        <f>Skjema!$C$6</f>
        <v>Vedlegg 4 - Budsjettjsutering drift 1. perioderapport</v>
      </c>
      <c r="AB11">
        <f>Skjema!H24</f>
        <v>34</v>
      </c>
    </row>
    <row r="12" spans="1:28" ht="14.25" customHeight="1">
      <c r="A12">
        <v>1</v>
      </c>
      <c r="B12">
        <v>0</v>
      </c>
      <c r="C12" t="str">
        <f>Skjema!$G$2</f>
        <v>2022</v>
      </c>
      <c r="D12">
        <f>Skjema!C25</f>
        <v>1940</v>
      </c>
      <c r="E12">
        <f>Skjema!D25</f>
        <v>9000</v>
      </c>
      <c r="F12">
        <f>Skjema!E25</f>
        <v>1200</v>
      </c>
      <c r="G12">
        <f>Skjema!F25</f>
        <v>0</v>
      </c>
      <c r="N12" s="68">
        <f>Skjema!G25*1000</f>
        <v>-4000000</v>
      </c>
      <c r="AA12" t="str">
        <f>Skjema!$C$6</f>
        <v>Vedlegg 4 - Budsjettjsutering drift 1. perioderapport</v>
      </c>
      <c r="AB12">
        <f>Skjema!H25</f>
        <v>34</v>
      </c>
    </row>
    <row r="13" spans="1:28" ht="14.25" customHeight="1">
      <c r="A13">
        <v>1</v>
      </c>
      <c r="B13">
        <v>0</v>
      </c>
      <c r="C13" t="str">
        <f>Skjema!$G$2</f>
        <v>2022</v>
      </c>
      <c r="D13">
        <f>Skjema!C26</f>
        <v>1232</v>
      </c>
      <c r="E13">
        <f>Skjema!D26</f>
        <v>4302</v>
      </c>
      <c r="F13">
        <f>Skjema!E26</f>
        <v>3601</v>
      </c>
      <c r="G13">
        <f>Skjema!F26</f>
        <v>0</v>
      </c>
      <c r="N13" s="68">
        <f>Skjema!G26*1000</f>
        <v>113000</v>
      </c>
      <c r="AA13" t="str">
        <f>Skjema!$C$6</f>
        <v>Vedlegg 4 - Budsjettjsutering drift 1. perioderapport</v>
      </c>
      <c r="AB13">
        <f>Skjema!H26</f>
        <v>28</v>
      </c>
    </row>
    <row r="14" spans="1:28" ht="14.25" customHeight="1">
      <c r="A14">
        <v>1</v>
      </c>
      <c r="B14">
        <v>0</v>
      </c>
      <c r="C14" t="str">
        <f>Skjema!$G$2</f>
        <v>2022</v>
      </c>
      <c r="D14">
        <f>Skjema!C27</f>
        <v>1370</v>
      </c>
      <c r="E14">
        <f>Skjema!D27</f>
        <v>4302</v>
      </c>
      <c r="F14">
        <f>Skjema!E27</f>
        <v>3812</v>
      </c>
      <c r="G14">
        <f>Skjema!F27</f>
        <v>0</v>
      </c>
      <c r="N14" s="68">
        <f>Skjema!G27*1000</f>
        <v>134000</v>
      </c>
      <c r="AA14" t="str">
        <f>Skjema!$C$6</f>
        <v>Vedlegg 4 - Budsjettjsutering drift 1. perioderapport</v>
      </c>
      <c r="AB14">
        <f>Skjema!H27</f>
        <v>28</v>
      </c>
    </row>
    <row r="15" spans="1:28" ht="14.25" customHeight="1">
      <c r="A15">
        <v>1</v>
      </c>
      <c r="B15">
        <v>0</v>
      </c>
      <c r="C15" t="str">
        <f>Skjema!$G$2</f>
        <v>2022</v>
      </c>
      <c r="D15">
        <f>Skjema!C28</f>
        <v>1242</v>
      </c>
      <c r="E15">
        <f>Skjema!D28</f>
        <v>4303</v>
      </c>
      <c r="F15">
        <f>Skjema!E28</f>
        <v>3350</v>
      </c>
      <c r="G15">
        <f>Skjema!F28</f>
        <v>0</v>
      </c>
      <c r="N15" s="68">
        <f>Skjema!G28*1000</f>
        <v>632000</v>
      </c>
      <c r="AA15" t="str">
        <f>Skjema!$C$6</f>
        <v>Vedlegg 4 - Budsjettjsutering drift 1. perioderapport</v>
      </c>
      <c r="AB15">
        <f>Skjema!H28</f>
        <v>28</v>
      </c>
    </row>
    <row r="16" spans="1:28" ht="14.25" customHeight="1">
      <c r="A16">
        <v>1</v>
      </c>
      <c r="B16">
        <v>0</v>
      </c>
      <c r="C16" t="str">
        <f>Skjema!$G$2</f>
        <v>2022</v>
      </c>
      <c r="D16">
        <f>Skjema!C29</f>
        <v>1232</v>
      </c>
      <c r="E16">
        <f>Skjema!D29</f>
        <v>4303</v>
      </c>
      <c r="F16">
        <f>Skjema!E29</f>
        <v>3351</v>
      </c>
      <c r="G16">
        <f>Skjema!F29</f>
        <v>0</v>
      </c>
      <c r="N16" s="68">
        <f>Skjema!G29*1000</f>
        <v>31000</v>
      </c>
      <c r="AA16" t="str">
        <f>Skjema!$C$6</f>
        <v>Vedlegg 4 - Budsjettjsutering drift 1. perioderapport</v>
      </c>
      <c r="AB16">
        <f>Skjema!H29</f>
        <v>28</v>
      </c>
    </row>
    <row r="17" spans="1:28" ht="14.25" customHeight="1">
      <c r="A17">
        <v>1</v>
      </c>
      <c r="B17">
        <v>0</v>
      </c>
      <c r="C17" t="str">
        <f>Skjema!$G$2</f>
        <v>2022</v>
      </c>
      <c r="D17">
        <f>Skjema!C30</f>
        <v>1180</v>
      </c>
      <c r="E17">
        <f>Skjema!D30</f>
        <v>4305</v>
      </c>
      <c r="F17">
        <f>Skjema!E30</f>
        <v>3342</v>
      </c>
      <c r="G17">
        <f>Skjema!F30</f>
        <v>0</v>
      </c>
      <c r="N17" s="68">
        <f>Skjema!G30*1000</f>
        <v>15000000</v>
      </c>
      <c r="AA17" t="str">
        <f>Skjema!$C$6</f>
        <v>Vedlegg 4 - Budsjettjsutering drift 1. perioderapport</v>
      </c>
      <c r="AB17">
        <f>Skjema!H30</f>
        <v>34</v>
      </c>
    </row>
    <row r="18" spans="1:28">
      <c r="A18">
        <v>1</v>
      </c>
      <c r="B18">
        <v>0</v>
      </c>
      <c r="C18" t="str">
        <f>Skjema!$G$2</f>
        <v>2022</v>
      </c>
      <c r="D18">
        <f>Skjema!C31</f>
        <v>1540</v>
      </c>
      <c r="E18">
        <f>Skjema!D31</f>
        <v>4302</v>
      </c>
      <c r="F18">
        <f>Skjema!E31</f>
        <v>3811</v>
      </c>
      <c r="G18">
        <f>Skjema!F31</f>
        <v>0</v>
      </c>
      <c r="N18" s="68">
        <f>Skjema!G31*1000</f>
        <v>1300000</v>
      </c>
      <c r="AA18" t="str">
        <f>Skjema!$C$6</f>
        <v>Vedlegg 4 - Budsjettjsutering drift 1. perioderapport</v>
      </c>
      <c r="AB18">
        <f>Skjema!H31</f>
        <v>34</v>
      </c>
    </row>
    <row r="19" spans="1:28">
      <c r="A19">
        <v>1</v>
      </c>
      <c r="B19">
        <v>0</v>
      </c>
      <c r="C19" t="str">
        <f>Skjema!$G$2</f>
        <v>2022</v>
      </c>
      <c r="D19">
        <f>Skjema!C32</f>
        <v>1473</v>
      </c>
      <c r="E19">
        <f>Skjema!D32</f>
        <v>4302</v>
      </c>
      <c r="F19">
        <f>Skjema!E32</f>
        <v>3804</v>
      </c>
      <c r="G19">
        <f>Skjema!F32</f>
        <v>0</v>
      </c>
      <c r="N19" s="68">
        <f>Skjema!G32*1000</f>
        <v>107000</v>
      </c>
      <c r="AA19" t="str">
        <f>Skjema!$C$6</f>
        <v>Vedlegg 4 - Budsjettjsutering drift 1. perioderapport</v>
      </c>
      <c r="AB19">
        <f>Skjema!H32</f>
        <v>12</v>
      </c>
    </row>
    <row r="20" spans="1:28">
      <c r="A20">
        <v>1</v>
      </c>
      <c r="B20">
        <v>0</v>
      </c>
      <c r="C20" t="str">
        <f>Skjema!$G$2</f>
        <v>2022</v>
      </c>
      <c r="D20">
        <f>Skjema!C33</f>
        <v>1242</v>
      </c>
      <c r="E20">
        <f>Skjema!D33</f>
        <v>4302</v>
      </c>
      <c r="F20">
        <f>Skjema!E33</f>
        <v>3601</v>
      </c>
      <c r="G20">
        <f>Skjema!F33</f>
        <v>0</v>
      </c>
      <c r="N20" s="68">
        <f>Skjema!G33*1000</f>
        <v>50000</v>
      </c>
      <c r="AA20" t="str">
        <f>Skjema!$C$6</f>
        <v>Vedlegg 4 - Budsjettjsutering drift 1. perioderapport</v>
      </c>
      <c r="AB20">
        <f>Skjema!H33</f>
        <v>34</v>
      </c>
    </row>
    <row r="21" spans="1:28">
      <c r="A21">
        <v>1</v>
      </c>
      <c r="B21">
        <v>0</v>
      </c>
      <c r="C21" t="str">
        <f>Skjema!$G$2</f>
        <v>2022</v>
      </c>
      <c r="D21">
        <f>Skjema!C34</f>
        <v>1940</v>
      </c>
      <c r="E21">
        <f>Skjema!D34</f>
        <v>9000</v>
      </c>
      <c r="F21">
        <f>Skjema!E34</f>
        <v>3601</v>
      </c>
      <c r="G21">
        <f>Skjema!F34</f>
        <v>0</v>
      </c>
      <c r="N21" s="68">
        <f>Skjema!G34*1000</f>
        <v>-50000</v>
      </c>
      <c r="AA21" t="str">
        <f>Skjema!$C$6</f>
        <v>Vedlegg 4 - Budsjettjsutering drift 1. perioderapport</v>
      </c>
      <c r="AB21">
        <f>Skjema!H34</f>
        <v>34</v>
      </c>
    </row>
    <row r="22" spans="1:28">
      <c r="A22">
        <v>1</v>
      </c>
      <c r="B22">
        <v>0</v>
      </c>
      <c r="C22" t="str">
        <f>Skjema!$G$2</f>
        <v>2022</v>
      </c>
      <c r="D22">
        <f>Skjema!C35</f>
        <v>1940</v>
      </c>
      <c r="E22">
        <f>Skjema!D35</f>
        <v>1441</v>
      </c>
      <c r="F22">
        <f>Skjema!E35</f>
        <v>1203</v>
      </c>
      <c r="G22">
        <f>Skjema!F35</f>
        <v>0</v>
      </c>
      <c r="N22" s="68">
        <f>Skjema!G35*1000</f>
        <v>1300000</v>
      </c>
      <c r="AA22" t="str">
        <f>Skjema!$C$6</f>
        <v>Vedlegg 4 - Budsjettjsutering drift 1. perioderapport</v>
      </c>
      <c r="AB22">
        <f>Skjema!H35</f>
        <v>34</v>
      </c>
    </row>
    <row r="23" spans="1:28">
      <c r="A23">
        <v>1</v>
      </c>
      <c r="B23">
        <v>0</v>
      </c>
      <c r="C23" t="str">
        <f>Skjema!$G$2</f>
        <v>2022</v>
      </c>
      <c r="D23">
        <f>Skjema!C36</f>
        <v>1011</v>
      </c>
      <c r="E23">
        <f>Skjema!D36</f>
        <v>1440</v>
      </c>
      <c r="F23">
        <f>Skjema!E36</f>
        <v>1201</v>
      </c>
      <c r="G23">
        <f>Skjema!F36</f>
        <v>0</v>
      </c>
      <c r="N23" s="68">
        <f>Skjema!G36*1000</f>
        <v>-1300000</v>
      </c>
      <c r="AA23" t="str">
        <f>Skjema!$C$6</f>
        <v>Vedlegg 4 - Budsjettjsutering drift 1. perioderapport</v>
      </c>
      <c r="AB23">
        <f>Skjema!H36</f>
        <v>1</v>
      </c>
    </row>
    <row r="24" spans="1:28">
      <c r="A24">
        <v>1</v>
      </c>
      <c r="B24">
        <v>0</v>
      </c>
      <c r="C24" t="str">
        <f>Skjema!$G$2</f>
        <v>2022</v>
      </c>
      <c r="D24">
        <f>Skjema!C37</f>
        <v>1185</v>
      </c>
      <c r="E24">
        <f>Skjema!D37</f>
        <v>1099</v>
      </c>
      <c r="F24">
        <f>Skjema!E37</f>
        <v>1810</v>
      </c>
      <c r="G24">
        <f>Skjema!F37</f>
        <v>0</v>
      </c>
      <c r="N24" s="68">
        <f>Skjema!G37*1000</f>
        <v>1480000</v>
      </c>
      <c r="AA24" t="str">
        <f>Skjema!$C$6</f>
        <v>Vedlegg 4 - Budsjettjsutering drift 1. perioderapport</v>
      </c>
      <c r="AB24">
        <f>Skjema!H37</f>
        <v>34</v>
      </c>
    </row>
    <row r="25" spans="1:28">
      <c r="A25">
        <v>1</v>
      </c>
      <c r="B25">
        <v>0</v>
      </c>
      <c r="C25" t="str">
        <f>Skjema!$G$2</f>
        <v>2022</v>
      </c>
      <c r="D25">
        <f>Skjema!C38</f>
        <v>1940</v>
      </c>
      <c r="E25">
        <f>Skjema!D38</f>
        <v>9000</v>
      </c>
      <c r="F25">
        <f>Skjema!E38</f>
        <v>1810</v>
      </c>
      <c r="G25">
        <f>Skjema!F38</f>
        <v>0</v>
      </c>
      <c r="N25" s="68">
        <f>Skjema!G38*1000</f>
        <v>-1480000</v>
      </c>
      <c r="AA25" t="str">
        <f>Skjema!$C$6</f>
        <v>Vedlegg 4 - Budsjettjsutering drift 1. perioderapport</v>
      </c>
      <c r="AB25">
        <f>Skjema!H38</f>
        <v>34</v>
      </c>
    </row>
    <row r="26" spans="1:28">
      <c r="A26">
        <v>1</v>
      </c>
      <c r="B26">
        <v>0</v>
      </c>
      <c r="C26" t="str">
        <f>Skjema!$G$2</f>
        <v>2022</v>
      </c>
      <c r="D26">
        <f>Skjema!C39</f>
        <v>1470</v>
      </c>
      <c r="E26">
        <f>Skjema!D39</f>
        <v>1099</v>
      </c>
      <c r="F26">
        <f>Skjema!E39</f>
        <v>3900</v>
      </c>
      <c r="G26">
        <f>Skjema!F39</f>
        <v>0</v>
      </c>
      <c r="N26" s="68">
        <f>Skjema!G39*1000</f>
        <v>1869000</v>
      </c>
      <c r="AA26" t="str">
        <f>Skjema!$C$6</f>
        <v>Vedlegg 4 - Budsjettjsutering drift 1. perioderapport</v>
      </c>
      <c r="AB26">
        <f>Skjema!H39</f>
        <v>34</v>
      </c>
    </row>
    <row r="27" spans="1:28">
      <c r="A27">
        <v>1</v>
      </c>
      <c r="B27">
        <v>0</v>
      </c>
      <c r="C27" t="str">
        <f>Skjema!$G$2</f>
        <v>2022</v>
      </c>
      <c r="D27">
        <f>Skjema!C40</f>
        <v>1470</v>
      </c>
      <c r="E27">
        <f>Skjema!D40</f>
        <v>1099</v>
      </c>
      <c r="F27">
        <f>Skjema!E40</f>
        <v>3900</v>
      </c>
      <c r="G27">
        <f>Skjema!F40</f>
        <v>0</v>
      </c>
      <c r="N27" s="68">
        <f>Skjema!G40*1000</f>
        <v>400000</v>
      </c>
      <c r="AA27" t="str">
        <f>Skjema!$C$6</f>
        <v>Vedlegg 4 - Budsjettjsutering drift 1. perioderapport</v>
      </c>
      <c r="AB27">
        <f>Skjema!H40</f>
        <v>34</v>
      </c>
    </row>
    <row r="28" spans="1:28">
      <c r="A28">
        <v>1</v>
      </c>
      <c r="B28">
        <v>0</v>
      </c>
      <c r="C28" t="str">
        <f>Skjema!$G$2</f>
        <v>2022</v>
      </c>
      <c r="D28">
        <f>Skjema!C41</f>
        <v>1377</v>
      </c>
      <c r="E28">
        <f>Skjema!D41</f>
        <v>1099</v>
      </c>
      <c r="F28">
        <f>Skjema!E41</f>
        <v>3398</v>
      </c>
      <c r="G28">
        <f>Skjema!F41</f>
        <v>0</v>
      </c>
      <c r="N28" s="68">
        <f>Skjema!G41*1000</f>
        <v>1436000</v>
      </c>
      <c r="AA28" t="str">
        <f>Skjema!$C$6</f>
        <v>Vedlegg 4 - Budsjettjsutering drift 1. perioderapport</v>
      </c>
      <c r="AB28">
        <f>Skjema!H41</f>
        <v>34</v>
      </c>
    </row>
    <row r="29" spans="1:28">
      <c r="A29">
        <v>1</v>
      </c>
      <c r="B29">
        <v>0</v>
      </c>
      <c r="C29" t="str">
        <f>Skjema!$G$2</f>
        <v>2022</v>
      </c>
      <c r="D29">
        <f>Skjema!C42</f>
        <v>1940</v>
      </c>
      <c r="E29">
        <f>Skjema!D42</f>
        <v>9000</v>
      </c>
      <c r="F29">
        <f>Skjema!E42</f>
        <v>3398</v>
      </c>
      <c r="G29">
        <f>Skjema!F42</f>
        <v>0</v>
      </c>
      <c r="N29" s="68">
        <f>Skjema!G42*1000</f>
        <v>-1436000</v>
      </c>
      <c r="AA29" t="str">
        <f>Skjema!$C$6</f>
        <v>Vedlegg 4 - Budsjettjsutering drift 1. perioderapport</v>
      </c>
      <c r="AB29">
        <f>Skjema!H42</f>
        <v>34</v>
      </c>
    </row>
    <row r="30" spans="1:28">
      <c r="A30">
        <v>1</v>
      </c>
      <c r="B30">
        <v>0</v>
      </c>
      <c r="C30" t="str">
        <f>Skjema!$G$2</f>
        <v>2022</v>
      </c>
      <c r="D30">
        <f>Skjema!C43</f>
        <v>1470</v>
      </c>
      <c r="E30">
        <f>Skjema!D43</f>
        <v>1099</v>
      </c>
      <c r="F30">
        <f>Skjema!E43</f>
        <v>3600</v>
      </c>
      <c r="G30">
        <f>Skjema!F43</f>
        <v>0</v>
      </c>
      <c r="N30" s="68">
        <f>Skjema!G43*1000</f>
        <v>400000</v>
      </c>
      <c r="AA30" t="str">
        <f>Skjema!$C$6</f>
        <v>Vedlegg 4 - Budsjettjsutering drift 1. perioderapport</v>
      </c>
      <c r="AB30">
        <f>Skjema!H43</f>
        <v>34</v>
      </c>
    </row>
    <row r="31" spans="1:28">
      <c r="A31">
        <v>1</v>
      </c>
      <c r="B31">
        <v>0</v>
      </c>
      <c r="C31" t="str">
        <f>Skjema!$G$2</f>
        <v>2022</v>
      </c>
      <c r="D31">
        <f>Skjema!C44</f>
        <v>1940</v>
      </c>
      <c r="E31">
        <f>Skjema!D44</f>
        <v>9000</v>
      </c>
      <c r="F31">
        <f>Skjema!E44</f>
        <v>3600</v>
      </c>
      <c r="G31">
        <f>Skjema!F44</f>
        <v>0</v>
      </c>
      <c r="N31" s="68">
        <f>Skjema!G44*1000</f>
        <v>-400000</v>
      </c>
      <c r="AA31" t="str">
        <f>Skjema!$C$6</f>
        <v>Vedlegg 4 - Budsjettjsutering drift 1. perioderapport</v>
      </c>
      <c r="AB31">
        <f>Skjema!H44</f>
        <v>34</v>
      </c>
    </row>
    <row r="32" spans="1:28">
      <c r="A32">
        <v>1</v>
      </c>
      <c r="B32">
        <v>0</v>
      </c>
      <c r="C32" t="str">
        <f>Skjema!$G$2</f>
        <v>2022</v>
      </c>
      <c r="D32">
        <f>Skjema!C45</f>
        <v>1180</v>
      </c>
      <c r="E32">
        <f>Skjema!D45</f>
        <v>104114</v>
      </c>
      <c r="F32">
        <f>Skjema!E45</f>
        <v>1210</v>
      </c>
      <c r="G32">
        <f>Skjema!F45</f>
        <v>0</v>
      </c>
      <c r="N32" s="68">
        <f>Skjema!G45*1000</f>
        <v>20000000</v>
      </c>
      <c r="AA32" t="str">
        <f>Skjema!$C$6</f>
        <v>Vedlegg 4 - Budsjettjsutering drift 1. perioderapport</v>
      </c>
      <c r="AB32">
        <f>Skjema!H45</f>
        <v>12</v>
      </c>
    </row>
    <row r="33" spans="1:28">
      <c r="A33">
        <v>1</v>
      </c>
      <c r="B33">
        <v>0</v>
      </c>
      <c r="C33" t="str">
        <f>Skjema!$G$2</f>
        <v>2022</v>
      </c>
      <c r="D33">
        <f>Skjema!C46</f>
        <v>1870</v>
      </c>
      <c r="E33">
        <f>Skjema!D46</f>
        <v>9000</v>
      </c>
      <c r="F33">
        <f>Skjema!E46</f>
        <v>8000</v>
      </c>
      <c r="G33">
        <f>Skjema!F46</f>
        <v>0</v>
      </c>
      <c r="N33" s="68">
        <f>Skjema!G46*1000</f>
        <v>-260000000</v>
      </c>
      <c r="AA33" t="str">
        <f>Skjema!$C$6</f>
        <v>Vedlegg 4 - Budsjettjsutering drift 1. perioderapport</v>
      </c>
      <c r="AB33">
        <f>Skjema!H46</f>
        <v>34</v>
      </c>
    </row>
    <row r="34" spans="1:28">
      <c r="A34">
        <v>1</v>
      </c>
      <c r="B34">
        <v>0</v>
      </c>
      <c r="C34" t="str">
        <f>Skjema!$G$2</f>
        <v>2022</v>
      </c>
      <c r="D34">
        <f>Skjema!C47</f>
        <v>1800</v>
      </c>
      <c r="E34">
        <f>Skjema!D47</f>
        <v>9000</v>
      </c>
      <c r="F34">
        <f>Skjema!E47</f>
        <v>8400</v>
      </c>
      <c r="G34">
        <f>Skjema!F47</f>
        <v>0</v>
      </c>
      <c r="N34" s="68">
        <f>Skjema!G47*1000</f>
        <v>120000000</v>
      </c>
      <c r="AA34" t="str">
        <f>Skjema!$C$6</f>
        <v>Vedlegg 4 - Budsjettjsutering drift 1. perioderapport</v>
      </c>
      <c r="AB34">
        <f>Skjema!H47</f>
        <v>34</v>
      </c>
    </row>
    <row r="35" spans="1:28">
      <c r="A35">
        <v>1</v>
      </c>
      <c r="B35">
        <v>0</v>
      </c>
      <c r="C35" t="str">
        <f>Skjema!$G$2</f>
        <v>2022</v>
      </c>
      <c r="D35">
        <f>Skjema!C48</f>
        <v>1650</v>
      </c>
      <c r="E35">
        <f>Skjema!D48</f>
        <v>9000</v>
      </c>
      <c r="F35">
        <f>Skjema!E48</f>
        <v>3210</v>
      </c>
      <c r="G35">
        <f>Skjema!F48</f>
        <v>0</v>
      </c>
      <c r="N35" s="68">
        <f>Skjema!G48*1000</f>
        <v>-100000000</v>
      </c>
      <c r="AA35" t="str">
        <f>Skjema!$C$6</f>
        <v>Vedlegg 4 - Budsjettjsutering drift 1. perioderapport</v>
      </c>
      <c r="AB35">
        <f>Skjema!H48</f>
        <v>12</v>
      </c>
    </row>
    <row r="36" spans="1:28">
      <c r="A36">
        <v>1</v>
      </c>
      <c r="B36">
        <v>0</v>
      </c>
      <c r="C36" t="str">
        <f>Skjema!$G$2</f>
        <v>2022</v>
      </c>
      <c r="D36">
        <f>Skjema!C49</f>
        <v>1540</v>
      </c>
      <c r="E36">
        <f>Skjema!D49</f>
        <v>9000</v>
      </c>
      <c r="F36">
        <f>Skjema!E49</f>
        <v>8800</v>
      </c>
      <c r="G36">
        <f>Skjema!F49</f>
        <v>0</v>
      </c>
      <c r="N36" s="68">
        <f>Skjema!G49*1000</f>
        <v>65000000</v>
      </c>
      <c r="AA36" t="str">
        <f>Skjema!$C$6</f>
        <v>Vedlegg 4 - Budsjettjsutering drift 1. perioderapport</v>
      </c>
      <c r="AB36">
        <f>Skjema!H49</f>
        <v>34</v>
      </c>
    </row>
    <row r="37" spans="1:28">
      <c r="A37">
        <v>1</v>
      </c>
      <c r="B37">
        <v>0</v>
      </c>
      <c r="C37" t="str">
        <f>Skjema!$G$2</f>
        <v>2022</v>
      </c>
      <c r="D37">
        <f>Skjema!C50</f>
        <v>1874</v>
      </c>
      <c r="E37">
        <f>Skjema!D50</f>
        <v>9000</v>
      </c>
      <c r="F37">
        <f>Skjema!E50</f>
        <v>8000</v>
      </c>
      <c r="G37">
        <f>Skjema!F50</f>
        <v>0</v>
      </c>
      <c r="N37" s="68">
        <f>Skjema!G50*1000</f>
        <v>11000000</v>
      </c>
      <c r="AA37" t="str">
        <f>Skjema!$C$6</f>
        <v>Vedlegg 4 - Budsjettjsutering drift 1. perioderapport</v>
      </c>
      <c r="AB37">
        <f>Skjema!H50</f>
        <v>32</v>
      </c>
    </row>
    <row r="38" spans="1:28">
      <c r="A38">
        <v>1</v>
      </c>
      <c r="B38">
        <v>0</v>
      </c>
      <c r="C38" t="str">
        <f>Skjema!$G$2</f>
        <v>2022</v>
      </c>
      <c r="D38">
        <f>Skjema!C51</f>
        <v>1900</v>
      </c>
      <c r="E38">
        <f>Skjema!D51</f>
        <v>9000</v>
      </c>
      <c r="F38">
        <f>Skjema!E51</f>
        <v>8700</v>
      </c>
      <c r="G38">
        <f>Skjema!F51</f>
        <v>0</v>
      </c>
      <c r="N38" s="68">
        <f>Skjema!G51*1000</f>
        <v>-12000000</v>
      </c>
      <c r="AA38" t="str">
        <f>Skjema!$C$6</f>
        <v>Vedlegg 4 - Budsjettjsutering drift 1. perioderapport</v>
      </c>
      <c r="AB38">
        <f>Skjema!H51</f>
        <v>34</v>
      </c>
    </row>
    <row r="39" spans="1:28">
      <c r="A39">
        <v>1</v>
      </c>
      <c r="B39">
        <v>0</v>
      </c>
      <c r="C39" t="str">
        <f>Skjema!$G$2</f>
        <v>2022</v>
      </c>
      <c r="D39">
        <f>Skjema!C52</f>
        <v>1570</v>
      </c>
      <c r="E39">
        <f>Skjema!D52</f>
        <v>9000</v>
      </c>
      <c r="F39">
        <f>Skjema!E52</f>
        <v>8800</v>
      </c>
      <c r="G39">
        <f>Skjema!F52</f>
        <v>0</v>
      </c>
      <c r="N39" s="68">
        <f>Skjema!G52*1000</f>
        <v>326792000</v>
      </c>
      <c r="AA39" t="str">
        <f>Skjema!$C$6</f>
        <v>Vedlegg 4 - Budsjettjsutering drift 1. perioderapport</v>
      </c>
      <c r="AB39">
        <f>Skjema!H52</f>
        <v>34</v>
      </c>
    </row>
    <row r="40" spans="1:28">
      <c r="A40">
        <v>1</v>
      </c>
      <c r="B40">
        <v>0</v>
      </c>
      <c r="C40" t="str">
        <f>Skjema!$G$2</f>
        <v>2022</v>
      </c>
      <c r="D40">
        <f>Skjema!C53</f>
        <v>1940</v>
      </c>
      <c r="E40">
        <f>Skjema!D53</f>
        <v>9000</v>
      </c>
      <c r="F40">
        <f>Skjema!E53</f>
        <v>1200</v>
      </c>
      <c r="G40">
        <f>Skjema!F53</f>
        <v>0</v>
      </c>
      <c r="N40" s="68">
        <f>Skjema!G53*1000</f>
        <v>-300000000</v>
      </c>
      <c r="AA40" t="str">
        <f>Skjema!$C$6</f>
        <v>Vedlegg 4 - Budsjettjsutering drift 1. perioderapport</v>
      </c>
      <c r="AB40">
        <f>Skjema!H53</f>
        <v>34</v>
      </c>
    </row>
    <row r="41" spans="1:28">
      <c r="A41">
        <v>1</v>
      </c>
      <c r="B41">
        <v>0</v>
      </c>
      <c r="C41" t="str">
        <f>Skjema!$G$2</f>
        <v>2022</v>
      </c>
      <c r="D41">
        <f>Skjema!C54</f>
        <v>1940</v>
      </c>
      <c r="E41">
        <f>Skjema!D54</f>
        <v>9000</v>
      </c>
      <c r="F41">
        <f>Skjema!E54</f>
        <v>3332</v>
      </c>
      <c r="G41">
        <f>Skjema!F54</f>
        <v>0</v>
      </c>
      <c r="N41" s="51">
        <f>Skjema!G54*1000</f>
        <v>-2219000</v>
      </c>
      <c r="AA41" t="str">
        <f>Skjema!$C$6</f>
        <v>Vedlegg 4 - Budsjettjsutering drift 1. perioderapport</v>
      </c>
      <c r="AB41">
        <f>Skjema!H54</f>
        <v>34</v>
      </c>
    </row>
    <row r="42" spans="1:28">
      <c r="A42">
        <v>1</v>
      </c>
      <c r="B42">
        <v>0</v>
      </c>
      <c r="C42" t="str">
        <f>Skjema!$G$2</f>
        <v>2022</v>
      </c>
      <c r="D42">
        <f>Skjema!C55</f>
        <v>1950</v>
      </c>
      <c r="E42">
        <f>Skjema!D55</f>
        <v>9000</v>
      </c>
      <c r="F42">
        <f>Skjema!E55</f>
        <v>3332</v>
      </c>
      <c r="G42">
        <f>Skjema!F55</f>
        <v>0</v>
      </c>
      <c r="N42" s="51">
        <f>Skjema!G55*1000</f>
        <v>-3000000</v>
      </c>
      <c r="AA42" t="str">
        <f>Skjema!$C$6</f>
        <v>Vedlegg 4 - Budsjettjsutering drift 1. perioderapport</v>
      </c>
      <c r="AB42">
        <f>Skjema!H55</f>
        <v>34</v>
      </c>
    </row>
    <row r="43" spans="1:28">
      <c r="N43" s="51"/>
    </row>
    <row r="44" spans="1:28">
      <c r="N44" s="51"/>
    </row>
    <row r="45" spans="1:28">
      <c r="N45" s="51"/>
    </row>
    <row r="46" spans="1:28">
      <c r="N46" s="51"/>
    </row>
    <row r="47" spans="1:28">
      <c r="N47" s="51"/>
    </row>
    <row r="48" spans="1:28">
      <c r="N48" s="51"/>
    </row>
  </sheetData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5EEA-A55B-4F1F-98EC-BD4B67ED895B}">
  <dimension ref="A1:Y40"/>
  <sheetViews>
    <sheetView zoomScale="115" zoomScaleNormal="115" workbookViewId="0">
      <selection activeCell="K1" sqref="K1:K1048576"/>
    </sheetView>
  </sheetViews>
  <sheetFormatPr baseColWidth="10" defaultRowHeight="12.75"/>
  <cols>
    <col min="1" max="1" width="5" bestFit="1" customWidth="1"/>
    <col min="2" max="2" width="7" bestFit="1" customWidth="1"/>
    <col min="3" max="3" width="5" bestFit="1" customWidth="1"/>
    <col min="4" max="7" width="3.42578125" customWidth="1"/>
    <col min="8" max="8" width="10.5703125" customWidth="1"/>
    <col min="9" max="10" width="3.140625" customWidth="1"/>
    <col min="11" max="11" width="10.5703125" bestFit="1" customWidth="1"/>
    <col min="12" max="20" width="3.140625" customWidth="1"/>
    <col min="21" max="21" width="43.7109375" bestFit="1" customWidth="1"/>
    <col min="24" max="24" width="43.7109375" bestFit="1" customWidth="1"/>
    <col min="25" max="25" width="3" bestFit="1" customWidth="1"/>
  </cols>
  <sheetData>
    <row r="1" spans="1:25">
      <c r="A1">
        <v>1600</v>
      </c>
      <c r="B1">
        <v>1100</v>
      </c>
      <c r="C1">
        <v>2150</v>
      </c>
      <c r="D1">
        <v>0</v>
      </c>
      <c r="K1">
        <v>8000000</v>
      </c>
      <c r="X1" t="s">
        <v>56</v>
      </c>
      <c r="Y1">
        <v>34</v>
      </c>
    </row>
    <row r="2" spans="1:25">
      <c r="A2">
        <v>1370</v>
      </c>
      <c r="B2">
        <v>1110</v>
      </c>
      <c r="C2">
        <v>2010</v>
      </c>
      <c r="D2">
        <v>0</v>
      </c>
      <c r="K2">
        <v>7200000</v>
      </c>
      <c r="X2" t="s">
        <v>56</v>
      </c>
      <c r="Y2">
        <v>34</v>
      </c>
    </row>
    <row r="3" spans="1:25">
      <c r="A3">
        <v>1105</v>
      </c>
      <c r="B3">
        <v>1100</v>
      </c>
      <c r="C3">
        <v>2020</v>
      </c>
      <c r="D3">
        <v>0</v>
      </c>
      <c r="K3">
        <v>19000000</v>
      </c>
      <c r="X3" t="s">
        <v>56</v>
      </c>
      <c r="Y3">
        <v>34</v>
      </c>
    </row>
    <row r="4" spans="1:25">
      <c r="A4">
        <v>1196</v>
      </c>
      <c r="B4">
        <v>1120</v>
      </c>
      <c r="C4">
        <v>1200</v>
      </c>
      <c r="D4">
        <v>0</v>
      </c>
      <c r="K4">
        <v>4600000</v>
      </c>
      <c r="X4" t="s">
        <v>56</v>
      </c>
      <c r="Y4">
        <v>4</v>
      </c>
    </row>
    <row r="5" spans="1:25">
      <c r="A5">
        <v>1350</v>
      </c>
      <c r="B5">
        <v>3151</v>
      </c>
      <c r="C5">
        <v>2414</v>
      </c>
      <c r="D5">
        <v>0</v>
      </c>
      <c r="K5">
        <v>1776000</v>
      </c>
      <c r="X5" t="s">
        <v>56</v>
      </c>
      <c r="Y5">
        <v>28</v>
      </c>
    </row>
    <row r="6" spans="1:25">
      <c r="A6">
        <v>1450</v>
      </c>
      <c r="B6">
        <v>3151</v>
      </c>
      <c r="C6">
        <v>2412</v>
      </c>
      <c r="D6">
        <v>0</v>
      </c>
      <c r="K6">
        <v>337000</v>
      </c>
      <c r="X6" t="s">
        <v>56</v>
      </c>
      <c r="Y6">
        <v>28</v>
      </c>
    </row>
    <row r="7" spans="1:25">
      <c r="A7">
        <v>1370</v>
      </c>
      <c r="B7">
        <v>4200</v>
      </c>
      <c r="C7">
        <v>3602</v>
      </c>
      <c r="D7">
        <v>0</v>
      </c>
      <c r="K7">
        <v>1300000</v>
      </c>
      <c r="X7" t="s">
        <v>56</v>
      </c>
      <c r="Y7">
        <v>17</v>
      </c>
    </row>
    <row r="8" spans="1:25">
      <c r="A8">
        <v>1810</v>
      </c>
      <c r="B8">
        <v>4158</v>
      </c>
      <c r="C8">
        <v>3001</v>
      </c>
      <c r="D8">
        <v>0</v>
      </c>
      <c r="K8">
        <v>1000000</v>
      </c>
      <c r="X8" t="s">
        <v>56</v>
      </c>
      <c r="Y8">
        <v>12</v>
      </c>
    </row>
    <row r="9" spans="1:25">
      <c r="A9">
        <v>1299</v>
      </c>
      <c r="B9">
        <v>1140</v>
      </c>
      <c r="C9">
        <v>1200</v>
      </c>
      <c r="D9">
        <v>0</v>
      </c>
      <c r="K9">
        <v>4000000</v>
      </c>
      <c r="X9" t="s">
        <v>56</v>
      </c>
      <c r="Y9">
        <v>34</v>
      </c>
    </row>
    <row r="10" spans="1:25">
      <c r="A10">
        <v>1940</v>
      </c>
      <c r="B10">
        <v>9000</v>
      </c>
      <c r="C10">
        <v>1200</v>
      </c>
      <c r="D10">
        <v>0</v>
      </c>
      <c r="K10">
        <v>-4000000</v>
      </c>
      <c r="X10" t="s">
        <v>56</v>
      </c>
      <c r="Y10">
        <v>34</v>
      </c>
    </row>
    <row r="11" spans="1:25">
      <c r="A11">
        <v>1232</v>
      </c>
      <c r="B11">
        <v>4302</v>
      </c>
      <c r="C11">
        <v>3601</v>
      </c>
      <c r="D11">
        <v>0</v>
      </c>
      <c r="K11">
        <v>113000</v>
      </c>
      <c r="X11" t="s">
        <v>56</v>
      </c>
      <c r="Y11">
        <v>28</v>
      </c>
    </row>
    <row r="12" spans="1:25">
      <c r="A12">
        <v>1370</v>
      </c>
      <c r="B12">
        <v>4302</v>
      </c>
      <c r="C12">
        <v>3812</v>
      </c>
      <c r="D12">
        <v>0</v>
      </c>
      <c r="K12">
        <v>134000</v>
      </c>
      <c r="X12" t="s">
        <v>56</v>
      </c>
      <c r="Y12">
        <v>28</v>
      </c>
    </row>
    <row r="13" spans="1:25">
      <c r="A13">
        <v>1242</v>
      </c>
      <c r="B13">
        <v>4303</v>
      </c>
      <c r="C13">
        <v>3350</v>
      </c>
      <c r="D13">
        <v>0</v>
      </c>
      <c r="K13">
        <v>632000</v>
      </c>
      <c r="X13" t="s">
        <v>56</v>
      </c>
      <c r="Y13">
        <v>28</v>
      </c>
    </row>
    <row r="14" spans="1:25">
      <c r="A14">
        <v>1232</v>
      </c>
      <c r="B14">
        <v>4303</v>
      </c>
      <c r="C14">
        <v>3351</v>
      </c>
      <c r="D14">
        <v>0</v>
      </c>
      <c r="K14">
        <v>31000</v>
      </c>
      <c r="X14" t="s">
        <v>56</v>
      </c>
      <c r="Y14">
        <v>28</v>
      </c>
    </row>
    <row r="15" spans="1:25">
      <c r="A15">
        <v>1180</v>
      </c>
      <c r="B15">
        <v>4305</v>
      </c>
      <c r="C15">
        <v>3342</v>
      </c>
      <c r="D15">
        <v>0</v>
      </c>
      <c r="K15">
        <v>15000000</v>
      </c>
      <c r="X15" t="s">
        <v>56</v>
      </c>
      <c r="Y15">
        <v>34</v>
      </c>
    </row>
    <row r="16" spans="1:25">
      <c r="A16">
        <v>1540</v>
      </c>
      <c r="B16">
        <v>4302</v>
      </c>
      <c r="C16">
        <v>3811</v>
      </c>
      <c r="D16">
        <v>0</v>
      </c>
      <c r="K16">
        <v>1300000</v>
      </c>
      <c r="X16" t="s">
        <v>56</v>
      </c>
      <c r="Y16">
        <v>34</v>
      </c>
    </row>
    <row r="17" spans="1:25">
      <c r="A17">
        <v>1473</v>
      </c>
      <c r="B17">
        <v>4302</v>
      </c>
      <c r="C17">
        <v>3804</v>
      </c>
      <c r="D17">
        <v>0</v>
      </c>
      <c r="K17">
        <v>107000</v>
      </c>
      <c r="X17" t="s">
        <v>56</v>
      </c>
      <c r="Y17">
        <v>12</v>
      </c>
    </row>
    <row r="18" spans="1:25">
      <c r="A18">
        <v>1242</v>
      </c>
      <c r="B18">
        <v>4302</v>
      </c>
      <c r="C18">
        <v>3601</v>
      </c>
      <c r="D18">
        <v>0</v>
      </c>
      <c r="K18">
        <v>50000</v>
      </c>
      <c r="X18" t="s">
        <v>56</v>
      </c>
      <c r="Y18">
        <v>34</v>
      </c>
    </row>
    <row r="19" spans="1:25">
      <c r="A19">
        <v>1940</v>
      </c>
      <c r="B19">
        <v>9000</v>
      </c>
      <c r="C19">
        <v>3601</v>
      </c>
      <c r="D19">
        <v>0</v>
      </c>
      <c r="K19">
        <v>-50000</v>
      </c>
      <c r="X19" t="s">
        <v>56</v>
      </c>
      <c r="Y19">
        <v>34</v>
      </c>
    </row>
    <row r="20" spans="1:25">
      <c r="A20">
        <v>1940</v>
      </c>
      <c r="B20">
        <v>1441</v>
      </c>
      <c r="C20">
        <v>1203</v>
      </c>
      <c r="D20">
        <v>0</v>
      </c>
      <c r="K20">
        <v>1300000</v>
      </c>
      <c r="X20" t="s">
        <v>56</v>
      </c>
      <c r="Y20">
        <v>34</v>
      </c>
    </row>
    <row r="21" spans="1:25">
      <c r="A21">
        <v>1011</v>
      </c>
      <c r="B21">
        <v>1440</v>
      </c>
      <c r="C21">
        <v>1201</v>
      </c>
      <c r="D21">
        <v>0</v>
      </c>
      <c r="K21">
        <v>-1300000</v>
      </c>
      <c r="X21" t="s">
        <v>56</v>
      </c>
      <c r="Y21">
        <v>1</v>
      </c>
    </row>
    <row r="22" spans="1:25">
      <c r="A22">
        <v>1185</v>
      </c>
      <c r="B22">
        <v>1099</v>
      </c>
      <c r="C22">
        <v>1810</v>
      </c>
      <c r="D22">
        <v>0</v>
      </c>
      <c r="K22">
        <v>1480000</v>
      </c>
      <c r="X22" t="s">
        <v>56</v>
      </c>
      <c r="Y22">
        <v>34</v>
      </c>
    </row>
    <row r="23" spans="1:25">
      <c r="A23">
        <v>1940</v>
      </c>
      <c r="B23">
        <v>9000</v>
      </c>
      <c r="C23">
        <v>1810</v>
      </c>
      <c r="D23">
        <v>0</v>
      </c>
      <c r="K23">
        <v>-1480000</v>
      </c>
      <c r="X23" t="s">
        <v>56</v>
      </c>
      <c r="Y23">
        <v>34</v>
      </c>
    </row>
    <row r="24" spans="1:25">
      <c r="A24">
        <v>1470</v>
      </c>
      <c r="B24">
        <v>1099</v>
      </c>
      <c r="C24">
        <v>3900</v>
      </c>
      <c r="D24">
        <v>0</v>
      </c>
      <c r="K24">
        <v>1869000</v>
      </c>
      <c r="X24" t="s">
        <v>56</v>
      </c>
      <c r="Y24">
        <v>34</v>
      </c>
    </row>
    <row r="25" spans="1:25">
      <c r="A25">
        <v>1470</v>
      </c>
      <c r="B25">
        <v>1099</v>
      </c>
      <c r="C25">
        <v>3900</v>
      </c>
      <c r="D25">
        <v>0</v>
      </c>
      <c r="K25">
        <v>400000</v>
      </c>
      <c r="X25" t="s">
        <v>56</v>
      </c>
      <c r="Y25">
        <v>34</v>
      </c>
    </row>
    <row r="26" spans="1:25">
      <c r="A26">
        <v>1377</v>
      </c>
      <c r="B26">
        <v>1099</v>
      </c>
      <c r="C26">
        <v>3398</v>
      </c>
      <c r="D26">
        <v>0</v>
      </c>
      <c r="K26">
        <v>1436000</v>
      </c>
      <c r="X26" t="s">
        <v>56</v>
      </c>
      <c r="Y26">
        <v>34</v>
      </c>
    </row>
    <row r="27" spans="1:25">
      <c r="A27">
        <v>1940</v>
      </c>
      <c r="B27">
        <v>9000</v>
      </c>
      <c r="C27">
        <v>3398</v>
      </c>
      <c r="D27">
        <v>0</v>
      </c>
      <c r="K27">
        <v>-1436000</v>
      </c>
      <c r="X27" t="s">
        <v>56</v>
      </c>
      <c r="Y27">
        <v>34</v>
      </c>
    </row>
    <row r="28" spans="1:25">
      <c r="A28">
        <v>1470</v>
      </c>
      <c r="B28">
        <v>1099</v>
      </c>
      <c r="C28">
        <v>3600</v>
      </c>
      <c r="D28">
        <v>0</v>
      </c>
      <c r="K28">
        <v>400000</v>
      </c>
      <c r="X28" t="s">
        <v>56</v>
      </c>
      <c r="Y28">
        <v>34</v>
      </c>
    </row>
    <row r="29" spans="1:25">
      <c r="A29">
        <v>1940</v>
      </c>
      <c r="B29">
        <v>9000</v>
      </c>
      <c r="C29">
        <v>3600</v>
      </c>
      <c r="D29">
        <v>0</v>
      </c>
      <c r="K29">
        <v>-400000</v>
      </c>
      <c r="X29" t="s">
        <v>56</v>
      </c>
      <c r="Y29">
        <v>34</v>
      </c>
    </row>
    <row r="30" spans="1:25">
      <c r="A30">
        <v>1180</v>
      </c>
      <c r="B30">
        <v>104114</v>
      </c>
      <c r="C30">
        <v>1210</v>
      </c>
      <c r="D30">
        <v>0</v>
      </c>
      <c r="K30">
        <v>20000000</v>
      </c>
      <c r="X30" t="s">
        <v>56</v>
      </c>
      <c r="Y30">
        <v>12</v>
      </c>
    </row>
    <row r="31" spans="1:25">
      <c r="A31">
        <v>1870</v>
      </c>
      <c r="B31">
        <v>9000</v>
      </c>
      <c r="C31">
        <v>8000</v>
      </c>
      <c r="D31">
        <v>0</v>
      </c>
      <c r="K31">
        <v>-260000000</v>
      </c>
      <c r="X31" t="s">
        <v>56</v>
      </c>
      <c r="Y31">
        <v>34</v>
      </c>
    </row>
    <row r="32" spans="1:25">
      <c r="A32">
        <v>1800</v>
      </c>
      <c r="B32">
        <v>9000</v>
      </c>
      <c r="C32">
        <v>8400</v>
      </c>
      <c r="D32">
        <v>0</v>
      </c>
      <c r="K32">
        <v>120000000</v>
      </c>
      <c r="X32" t="s">
        <v>56</v>
      </c>
      <c r="Y32">
        <v>34</v>
      </c>
    </row>
    <row r="33" spans="1:25">
      <c r="A33">
        <v>1650</v>
      </c>
      <c r="B33">
        <v>9000</v>
      </c>
      <c r="C33">
        <v>3210</v>
      </c>
      <c r="D33">
        <v>0</v>
      </c>
      <c r="K33">
        <v>-100000000</v>
      </c>
      <c r="X33" t="s">
        <v>56</v>
      </c>
      <c r="Y33">
        <v>12</v>
      </c>
    </row>
    <row r="34" spans="1:25">
      <c r="A34">
        <v>1540</v>
      </c>
      <c r="B34">
        <v>9000</v>
      </c>
      <c r="C34">
        <v>8800</v>
      </c>
      <c r="D34">
        <v>0</v>
      </c>
      <c r="K34">
        <v>65000000</v>
      </c>
      <c r="X34" t="s">
        <v>56</v>
      </c>
      <c r="Y34">
        <v>34</v>
      </c>
    </row>
    <row r="35" spans="1:25">
      <c r="A35">
        <v>1874</v>
      </c>
      <c r="B35">
        <v>9000</v>
      </c>
      <c r="C35">
        <v>8000</v>
      </c>
      <c r="D35">
        <v>0</v>
      </c>
      <c r="K35">
        <v>11000000</v>
      </c>
      <c r="X35" t="s">
        <v>56</v>
      </c>
      <c r="Y35">
        <v>32</v>
      </c>
    </row>
    <row r="36" spans="1:25">
      <c r="A36">
        <v>1900</v>
      </c>
      <c r="B36">
        <v>9000</v>
      </c>
      <c r="C36">
        <v>8700</v>
      </c>
      <c r="D36">
        <v>0</v>
      </c>
      <c r="K36">
        <v>-12000000</v>
      </c>
      <c r="X36" t="s">
        <v>56</v>
      </c>
      <c r="Y36">
        <v>34</v>
      </c>
    </row>
    <row r="37" spans="1:25">
      <c r="A37">
        <v>1570</v>
      </c>
      <c r="B37">
        <v>9000</v>
      </c>
      <c r="C37">
        <v>8800</v>
      </c>
      <c r="D37">
        <v>0</v>
      </c>
      <c r="K37">
        <v>326792000</v>
      </c>
      <c r="X37" t="s">
        <v>56</v>
      </c>
      <c r="Y37">
        <v>34</v>
      </c>
    </row>
    <row r="38" spans="1:25">
      <c r="A38">
        <v>1940</v>
      </c>
      <c r="B38">
        <v>9000</v>
      </c>
      <c r="C38">
        <v>1200</v>
      </c>
      <c r="D38">
        <v>0</v>
      </c>
      <c r="K38">
        <v>-300000000</v>
      </c>
      <c r="X38" t="s">
        <v>56</v>
      </c>
      <c r="Y38">
        <v>34</v>
      </c>
    </row>
    <row r="39" spans="1:25">
      <c r="A39">
        <v>1940</v>
      </c>
      <c r="B39">
        <v>9000</v>
      </c>
      <c r="C39">
        <v>3332</v>
      </c>
      <c r="D39">
        <v>0</v>
      </c>
      <c r="K39">
        <v>-2219000</v>
      </c>
      <c r="X39" t="s">
        <v>56</v>
      </c>
      <c r="Y39">
        <v>34</v>
      </c>
    </row>
    <row r="40" spans="1:25">
      <c r="A40">
        <v>1950</v>
      </c>
      <c r="B40">
        <v>9000</v>
      </c>
      <c r="C40">
        <v>3332</v>
      </c>
      <c r="D40">
        <v>0</v>
      </c>
      <c r="K40">
        <v>-3000000</v>
      </c>
      <c r="X40" t="s">
        <v>56</v>
      </c>
      <c r="Y40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719592d-42f9-4331-a016-1868470944c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E8022-92D9-4E2B-B8DC-E943045B8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Lese inn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Rødland, Hege</cp:lastModifiedBy>
  <cp:lastPrinted>2016-09-09T08:01:42Z</cp:lastPrinted>
  <dcterms:created xsi:type="dcterms:W3CDTF">2005-09-27T07:32:28Z</dcterms:created>
  <dcterms:modified xsi:type="dcterms:W3CDTF">2022-06-02T06:09:58Z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