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andneskommune.sharepoint.com/sites/Rapportering2019/Shared Documents/Rapportering 2021/2. Perioderapport 2021/Saksframlegg og vedlegg/"/>
    </mc:Choice>
  </mc:AlternateContent>
  <xr:revisionPtr revIDLastSave="141" documentId="13_ncr:1_{D86D43CF-A974-461F-B378-893D48C508F0}" xr6:coauthVersionLast="47" xr6:coauthVersionMax="47" xr10:uidLastSave="{0E737515-1046-48A6-A366-877F40E25865}"/>
  <bookViews>
    <workbookView xWindow="-120" yWindow="-120" windowWidth="51840" windowHeight="21240" activeTab="1" xr2:uid="{00000000-000D-0000-FFFF-FFFF00000000}"/>
  </bookViews>
  <sheets>
    <sheet name="Oversikt per tjenesteområde" sheetId="2" r:id="rId1"/>
    <sheet name="Pønsjeliste" sheetId="1" r:id="rId2"/>
    <sheet name="Ark1" sheetId="4" state="hidden" r:id="rId3"/>
    <sheet name="Fleksi" sheetId="3" state="hidden" r:id="rId4"/>
  </sheets>
  <definedNames>
    <definedName name="_xlnm._FilterDatabase" localSheetId="1" hidden="1">Pønsjeliste!$P$3:$U$3</definedName>
  </definedNames>
  <calcPr calcId="191028"/>
  <pivotCaches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1" l="1"/>
  <c r="T28" i="1" s="1"/>
  <c r="O40" i="1"/>
  <c r="T40" i="1" s="1"/>
  <c r="O57" i="1"/>
  <c r="T57" i="1" s="1"/>
  <c r="O105" i="1"/>
  <c r="T105" i="1" s="1"/>
  <c r="O797" i="1"/>
  <c r="T797" i="1" s="1"/>
  <c r="O815" i="1"/>
  <c r="T815" i="1" s="1"/>
  <c r="O817" i="1"/>
  <c r="T817" i="1" s="1"/>
  <c r="O886" i="1"/>
  <c r="T886" i="1" s="1"/>
  <c r="O893" i="1"/>
  <c r="T893" i="1" s="1"/>
  <c r="O894" i="1"/>
  <c r="T894" i="1" s="1"/>
  <c r="O895" i="1"/>
  <c r="T895" i="1" s="1"/>
  <c r="O956" i="1"/>
  <c r="T956" i="1" s="1"/>
  <c r="O962" i="1"/>
  <c r="T962" i="1" s="1"/>
  <c r="M4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P5" i="1" l="1"/>
  <c r="Q5" i="1"/>
  <c r="R5" i="1"/>
  <c r="S5" i="1"/>
  <c r="P6" i="1"/>
  <c r="Q6" i="1"/>
  <c r="R6" i="1"/>
  <c r="S6" i="1"/>
  <c r="P7" i="1"/>
  <c r="Q7" i="1"/>
  <c r="R7" i="1"/>
  <c r="S7" i="1"/>
  <c r="P8" i="1"/>
  <c r="Q8" i="1"/>
  <c r="R8" i="1"/>
  <c r="S8" i="1"/>
  <c r="P9" i="1"/>
  <c r="Q9" i="1"/>
  <c r="R9" i="1"/>
  <c r="S9" i="1"/>
  <c r="P10" i="1"/>
  <c r="Q10" i="1"/>
  <c r="R10" i="1"/>
  <c r="S10" i="1"/>
  <c r="P11" i="1"/>
  <c r="Q11" i="1"/>
  <c r="R11" i="1"/>
  <c r="S11" i="1"/>
  <c r="P12" i="1"/>
  <c r="Q12" i="1"/>
  <c r="R12" i="1"/>
  <c r="S12" i="1"/>
  <c r="P13" i="1"/>
  <c r="Q13" i="1"/>
  <c r="R13" i="1"/>
  <c r="S13" i="1"/>
  <c r="P14" i="1"/>
  <c r="Q14" i="1"/>
  <c r="R14" i="1"/>
  <c r="S14" i="1"/>
  <c r="P15" i="1"/>
  <c r="Q15" i="1"/>
  <c r="R15" i="1"/>
  <c r="S15" i="1"/>
  <c r="P16" i="1"/>
  <c r="Q16" i="1"/>
  <c r="R16" i="1"/>
  <c r="S16" i="1"/>
  <c r="P17" i="1"/>
  <c r="Q17" i="1"/>
  <c r="R17" i="1"/>
  <c r="S17" i="1"/>
  <c r="P18" i="1"/>
  <c r="Q18" i="1"/>
  <c r="R18" i="1"/>
  <c r="S18" i="1"/>
  <c r="P19" i="1"/>
  <c r="Q19" i="1"/>
  <c r="R19" i="1"/>
  <c r="S19" i="1"/>
  <c r="P20" i="1"/>
  <c r="Q20" i="1"/>
  <c r="R20" i="1"/>
  <c r="S20" i="1"/>
  <c r="P21" i="1"/>
  <c r="Q21" i="1"/>
  <c r="R21" i="1"/>
  <c r="S21" i="1"/>
  <c r="P22" i="1"/>
  <c r="Q22" i="1"/>
  <c r="R22" i="1"/>
  <c r="S22" i="1"/>
  <c r="P23" i="1"/>
  <c r="Q23" i="1"/>
  <c r="R23" i="1"/>
  <c r="S23" i="1"/>
  <c r="P24" i="1"/>
  <c r="Q24" i="1"/>
  <c r="R24" i="1"/>
  <c r="S24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0" i="1"/>
  <c r="Q30" i="1"/>
  <c r="R30" i="1"/>
  <c r="S30" i="1"/>
  <c r="P31" i="1"/>
  <c r="Q31" i="1"/>
  <c r="R31" i="1"/>
  <c r="S31" i="1"/>
  <c r="P32" i="1"/>
  <c r="Q32" i="1"/>
  <c r="R32" i="1"/>
  <c r="S32" i="1"/>
  <c r="P33" i="1"/>
  <c r="Q33" i="1"/>
  <c r="R33" i="1"/>
  <c r="S33" i="1"/>
  <c r="P34" i="1"/>
  <c r="Q34" i="1"/>
  <c r="R34" i="1"/>
  <c r="S34" i="1"/>
  <c r="P35" i="1"/>
  <c r="Q35" i="1"/>
  <c r="R35" i="1"/>
  <c r="S35" i="1"/>
  <c r="P36" i="1"/>
  <c r="Q36" i="1"/>
  <c r="R36" i="1"/>
  <c r="S36" i="1"/>
  <c r="P37" i="1"/>
  <c r="Q37" i="1"/>
  <c r="R37" i="1"/>
  <c r="S37" i="1"/>
  <c r="P38" i="1"/>
  <c r="Q38" i="1"/>
  <c r="R38" i="1"/>
  <c r="S38" i="1"/>
  <c r="P39" i="1"/>
  <c r="Q39" i="1"/>
  <c r="R39" i="1"/>
  <c r="S39" i="1"/>
  <c r="P40" i="1"/>
  <c r="Q40" i="1"/>
  <c r="R40" i="1"/>
  <c r="S40" i="1"/>
  <c r="P41" i="1"/>
  <c r="Q41" i="1"/>
  <c r="R41" i="1"/>
  <c r="S41" i="1"/>
  <c r="P42" i="1"/>
  <c r="Q42" i="1"/>
  <c r="R42" i="1"/>
  <c r="S42" i="1"/>
  <c r="P43" i="1"/>
  <c r="Q43" i="1"/>
  <c r="R43" i="1"/>
  <c r="S43" i="1"/>
  <c r="P44" i="1"/>
  <c r="Q44" i="1"/>
  <c r="R44" i="1"/>
  <c r="S44" i="1"/>
  <c r="P45" i="1"/>
  <c r="Q45" i="1"/>
  <c r="R45" i="1"/>
  <c r="S45" i="1"/>
  <c r="P46" i="1"/>
  <c r="Q46" i="1"/>
  <c r="R46" i="1"/>
  <c r="S46" i="1"/>
  <c r="P47" i="1"/>
  <c r="Q47" i="1"/>
  <c r="R47" i="1"/>
  <c r="S47" i="1"/>
  <c r="P48" i="1"/>
  <c r="Q48" i="1"/>
  <c r="R48" i="1"/>
  <c r="S48" i="1"/>
  <c r="P49" i="1"/>
  <c r="Q49" i="1"/>
  <c r="R49" i="1"/>
  <c r="S49" i="1"/>
  <c r="P50" i="1"/>
  <c r="Q50" i="1"/>
  <c r="R50" i="1"/>
  <c r="S50" i="1"/>
  <c r="P51" i="1"/>
  <c r="Q51" i="1"/>
  <c r="R51" i="1"/>
  <c r="S51" i="1"/>
  <c r="P52" i="1"/>
  <c r="Q52" i="1"/>
  <c r="R52" i="1"/>
  <c r="S52" i="1"/>
  <c r="P53" i="1"/>
  <c r="Q53" i="1"/>
  <c r="R53" i="1"/>
  <c r="S53" i="1"/>
  <c r="P54" i="1"/>
  <c r="Q54" i="1"/>
  <c r="R54" i="1"/>
  <c r="S54" i="1"/>
  <c r="P55" i="1"/>
  <c r="Q55" i="1"/>
  <c r="R55" i="1"/>
  <c r="S55" i="1"/>
  <c r="P56" i="1"/>
  <c r="Q56" i="1"/>
  <c r="R56" i="1"/>
  <c r="S56" i="1"/>
  <c r="P57" i="1"/>
  <c r="Q57" i="1"/>
  <c r="R57" i="1"/>
  <c r="S57" i="1"/>
  <c r="P58" i="1"/>
  <c r="Q58" i="1"/>
  <c r="R58" i="1"/>
  <c r="S58" i="1"/>
  <c r="P59" i="1"/>
  <c r="Q59" i="1"/>
  <c r="R59" i="1"/>
  <c r="S59" i="1"/>
  <c r="P60" i="1"/>
  <c r="Q60" i="1"/>
  <c r="R60" i="1"/>
  <c r="S60" i="1"/>
  <c r="P61" i="1"/>
  <c r="Q61" i="1"/>
  <c r="R61" i="1"/>
  <c r="S61" i="1"/>
  <c r="P62" i="1"/>
  <c r="Q62" i="1"/>
  <c r="R62" i="1"/>
  <c r="S62" i="1"/>
  <c r="P63" i="1"/>
  <c r="Q63" i="1"/>
  <c r="R63" i="1"/>
  <c r="S63" i="1"/>
  <c r="P64" i="1"/>
  <c r="Q64" i="1"/>
  <c r="R64" i="1"/>
  <c r="S64" i="1"/>
  <c r="P65" i="1"/>
  <c r="Q65" i="1"/>
  <c r="R65" i="1"/>
  <c r="S65" i="1"/>
  <c r="P66" i="1"/>
  <c r="Q66" i="1"/>
  <c r="R66" i="1"/>
  <c r="S66" i="1"/>
  <c r="P67" i="1"/>
  <c r="Q67" i="1"/>
  <c r="R67" i="1"/>
  <c r="S67" i="1"/>
  <c r="P68" i="1"/>
  <c r="Q68" i="1"/>
  <c r="R68" i="1"/>
  <c r="S68" i="1"/>
  <c r="P69" i="1"/>
  <c r="Q69" i="1"/>
  <c r="R69" i="1"/>
  <c r="S69" i="1"/>
  <c r="P70" i="1"/>
  <c r="Q70" i="1"/>
  <c r="R70" i="1"/>
  <c r="S70" i="1"/>
  <c r="P71" i="1"/>
  <c r="Q71" i="1"/>
  <c r="R71" i="1"/>
  <c r="S71" i="1"/>
  <c r="P72" i="1"/>
  <c r="Q72" i="1"/>
  <c r="R72" i="1"/>
  <c r="S72" i="1"/>
  <c r="P73" i="1"/>
  <c r="Q73" i="1"/>
  <c r="R73" i="1"/>
  <c r="S73" i="1"/>
  <c r="P74" i="1"/>
  <c r="Q74" i="1"/>
  <c r="R74" i="1"/>
  <c r="S74" i="1"/>
  <c r="P75" i="1"/>
  <c r="Q75" i="1"/>
  <c r="R75" i="1"/>
  <c r="S75" i="1"/>
  <c r="P76" i="1"/>
  <c r="Q76" i="1"/>
  <c r="R76" i="1"/>
  <c r="S76" i="1"/>
  <c r="P77" i="1"/>
  <c r="Q77" i="1"/>
  <c r="R77" i="1"/>
  <c r="S77" i="1"/>
  <c r="P78" i="1"/>
  <c r="Q78" i="1"/>
  <c r="R78" i="1"/>
  <c r="S78" i="1"/>
  <c r="P79" i="1"/>
  <c r="Q79" i="1"/>
  <c r="R79" i="1"/>
  <c r="S79" i="1"/>
  <c r="P80" i="1"/>
  <c r="Q80" i="1"/>
  <c r="R80" i="1"/>
  <c r="S80" i="1"/>
  <c r="P81" i="1"/>
  <c r="Q81" i="1"/>
  <c r="R81" i="1"/>
  <c r="S81" i="1"/>
  <c r="P82" i="1"/>
  <c r="Q82" i="1"/>
  <c r="R82" i="1"/>
  <c r="S82" i="1"/>
  <c r="P83" i="1"/>
  <c r="Q83" i="1"/>
  <c r="R83" i="1"/>
  <c r="S83" i="1"/>
  <c r="P84" i="1"/>
  <c r="Q84" i="1"/>
  <c r="R84" i="1"/>
  <c r="S84" i="1"/>
  <c r="P85" i="1"/>
  <c r="Q85" i="1"/>
  <c r="R85" i="1"/>
  <c r="S85" i="1"/>
  <c r="P86" i="1"/>
  <c r="Q86" i="1"/>
  <c r="R86" i="1"/>
  <c r="S86" i="1"/>
  <c r="P87" i="1"/>
  <c r="Q87" i="1"/>
  <c r="R87" i="1"/>
  <c r="S87" i="1"/>
  <c r="P88" i="1"/>
  <c r="Q88" i="1"/>
  <c r="R88" i="1"/>
  <c r="S88" i="1"/>
  <c r="P89" i="1"/>
  <c r="Q89" i="1"/>
  <c r="R89" i="1"/>
  <c r="S89" i="1"/>
  <c r="P90" i="1"/>
  <c r="Q90" i="1"/>
  <c r="R90" i="1"/>
  <c r="S90" i="1"/>
  <c r="P91" i="1"/>
  <c r="Q91" i="1"/>
  <c r="R91" i="1"/>
  <c r="S91" i="1"/>
  <c r="P92" i="1"/>
  <c r="Q92" i="1"/>
  <c r="R92" i="1"/>
  <c r="S92" i="1"/>
  <c r="P93" i="1"/>
  <c r="Q93" i="1"/>
  <c r="R93" i="1"/>
  <c r="S93" i="1"/>
  <c r="P94" i="1"/>
  <c r="Q94" i="1"/>
  <c r="R94" i="1"/>
  <c r="S94" i="1"/>
  <c r="P95" i="1"/>
  <c r="Q95" i="1"/>
  <c r="R95" i="1"/>
  <c r="S95" i="1"/>
  <c r="P96" i="1"/>
  <c r="Q96" i="1"/>
  <c r="R96" i="1"/>
  <c r="S96" i="1"/>
  <c r="P97" i="1"/>
  <c r="Q97" i="1"/>
  <c r="R97" i="1"/>
  <c r="S97" i="1"/>
  <c r="P98" i="1"/>
  <c r="Q98" i="1"/>
  <c r="R98" i="1"/>
  <c r="S98" i="1"/>
  <c r="P99" i="1"/>
  <c r="Q99" i="1"/>
  <c r="R99" i="1"/>
  <c r="S99" i="1"/>
  <c r="P100" i="1"/>
  <c r="Q100" i="1"/>
  <c r="R100" i="1"/>
  <c r="S100" i="1"/>
  <c r="P101" i="1"/>
  <c r="Q101" i="1"/>
  <c r="R101" i="1"/>
  <c r="S101" i="1"/>
  <c r="P102" i="1"/>
  <c r="Q102" i="1"/>
  <c r="R102" i="1"/>
  <c r="S102" i="1"/>
  <c r="P103" i="1"/>
  <c r="Q103" i="1"/>
  <c r="R103" i="1"/>
  <c r="S103" i="1"/>
  <c r="P104" i="1"/>
  <c r="Q104" i="1"/>
  <c r="R104" i="1"/>
  <c r="S104" i="1"/>
  <c r="P105" i="1"/>
  <c r="Q105" i="1"/>
  <c r="R105" i="1"/>
  <c r="S105" i="1"/>
  <c r="P106" i="1"/>
  <c r="Q106" i="1"/>
  <c r="R106" i="1"/>
  <c r="S106" i="1"/>
  <c r="P107" i="1"/>
  <c r="Q107" i="1"/>
  <c r="R107" i="1"/>
  <c r="S107" i="1"/>
  <c r="P108" i="1"/>
  <c r="Q108" i="1"/>
  <c r="R108" i="1"/>
  <c r="S108" i="1"/>
  <c r="P109" i="1"/>
  <c r="Q109" i="1"/>
  <c r="R109" i="1"/>
  <c r="S109" i="1"/>
  <c r="P110" i="1"/>
  <c r="Q110" i="1"/>
  <c r="R110" i="1"/>
  <c r="S110" i="1"/>
  <c r="P111" i="1"/>
  <c r="Q111" i="1"/>
  <c r="R111" i="1"/>
  <c r="S111" i="1"/>
  <c r="P112" i="1"/>
  <c r="Q112" i="1"/>
  <c r="R112" i="1"/>
  <c r="S112" i="1"/>
  <c r="P113" i="1"/>
  <c r="Q113" i="1"/>
  <c r="R113" i="1"/>
  <c r="S113" i="1"/>
  <c r="P114" i="1"/>
  <c r="Q114" i="1"/>
  <c r="R114" i="1"/>
  <c r="S114" i="1"/>
  <c r="P115" i="1"/>
  <c r="Q115" i="1"/>
  <c r="R115" i="1"/>
  <c r="S115" i="1"/>
  <c r="P116" i="1"/>
  <c r="Q116" i="1"/>
  <c r="R116" i="1"/>
  <c r="S116" i="1"/>
  <c r="P117" i="1"/>
  <c r="Q117" i="1"/>
  <c r="R117" i="1"/>
  <c r="S117" i="1"/>
  <c r="P118" i="1"/>
  <c r="Q118" i="1"/>
  <c r="R118" i="1"/>
  <c r="S118" i="1"/>
  <c r="P119" i="1"/>
  <c r="Q119" i="1"/>
  <c r="R119" i="1"/>
  <c r="S119" i="1"/>
  <c r="P120" i="1"/>
  <c r="Q120" i="1"/>
  <c r="R120" i="1"/>
  <c r="S120" i="1"/>
  <c r="P121" i="1"/>
  <c r="Q121" i="1"/>
  <c r="R121" i="1"/>
  <c r="S121" i="1"/>
  <c r="P122" i="1"/>
  <c r="Q122" i="1"/>
  <c r="R122" i="1"/>
  <c r="S122" i="1"/>
  <c r="P123" i="1"/>
  <c r="Q123" i="1"/>
  <c r="R123" i="1"/>
  <c r="S123" i="1"/>
  <c r="P124" i="1"/>
  <c r="Q124" i="1"/>
  <c r="R124" i="1"/>
  <c r="S124" i="1"/>
  <c r="P125" i="1"/>
  <c r="Q125" i="1"/>
  <c r="R125" i="1"/>
  <c r="S125" i="1"/>
  <c r="P126" i="1"/>
  <c r="Q126" i="1"/>
  <c r="R126" i="1"/>
  <c r="S126" i="1"/>
  <c r="P127" i="1"/>
  <c r="Q127" i="1"/>
  <c r="R127" i="1"/>
  <c r="S127" i="1"/>
  <c r="P128" i="1"/>
  <c r="Q128" i="1"/>
  <c r="R128" i="1"/>
  <c r="S128" i="1"/>
  <c r="P129" i="1"/>
  <c r="Q129" i="1"/>
  <c r="R129" i="1"/>
  <c r="S129" i="1"/>
  <c r="P130" i="1"/>
  <c r="Q130" i="1"/>
  <c r="R130" i="1"/>
  <c r="S130" i="1"/>
  <c r="P131" i="1"/>
  <c r="Q131" i="1"/>
  <c r="R131" i="1"/>
  <c r="S131" i="1"/>
  <c r="P132" i="1"/>
  <c r="Q132" i="1"/>
  <c r="R132" i="1"/>
  <c r="S132" i="1"/>
  <c r="P133" i="1"/>
  <c r="Q133" i="1"/>
  <c r="R133" i="1"/>
  <c r="S133" i="1"/>
  <c r="P134" i="1"/>
  <c r="Q134" i="1"/>
  <c r="R134" i="1"/>
  <c r="S134" i="1"/>
  <c r="P135" i="1"/>
  <c r="Q135" i="1"/>
  <c r="R135" i="1"/>
  <c r="S135" i="1"/>
  <c r="P136" i="1"/>
  <c r="Q136" i="1"/>
  <c r="R136" i="1"/>
  <c r="S136" i="1"/>
  <c r="P137" i="1"/>
  <c r="Q137" i="1"/>
  <c r="R137" i="1"/>
  <c r="S137" i="1"/>
  <c r="P138" i="1"/>
  <c r="Q138" i="1"/>
  <c r="R138" i="1"/>
  <c r="S138" i="1"/>
  <c r="P139" i="1"/>
  <c r="Q139" i="1"/>
  <c r="R139" i="1"/>
  <c r="S139" i="1"/>
  <c r="P140" i="1"/>
  <c r="Q140" i="1"/>
  <c r="R140" i="1"/>
  <c r="S140" i="1"/>
  <c r="P141" i="1"/>
  <c r="Q141" i="1"/>
  <c r="R141" i="1"/>
  <c r="S141" i="1"/>
  <c r="P142" i="1"/>
  <c r="Q142" i="1"/>
  <c r="R142" i="1"/>
  <c r="S142" i="1"/>
  <c r="P143" i="1"/>
  <c r="Q143" i="1"/>
  <c r="R143" i="1"/>
  <c r="S143" i="1"/>
  <c r="P144" i="1"/>
  <c r="Q144" i="1"/>
  <c r="R144" i="1"/>
  <c r="S144" i="1"/>
  <c r="P145" i="1"/>
  <c r="Q145" i="1"/>
  <c r="R145" i="1"/>
  <c r="S145" i="1"/>
  <c r="P146" i="1"/>
  <c r="Q146" i="1"/>
  <c r="R146" i="1"/>
  <c r="S146" i="1"/>
  <c r="P147" i="1"/>
  <c r="Q147" i="1"/>
  <c r="R147" i="1"/>
  <c r="S147" i="1"/>
  <c r="P148" i="1"/>
  <c r="Q148" i="1"/>
  <c r="R148" i="1"/>
  <c r="S148" i="1"/>
  <c r="P149" i="1"/>
  <c r="Q149" i="1"/>
  <c r="R149" i="1"/>
  <c r="S149" i="1"/>
  <c r="P150" i="1"/>
  <c r="Q150" i="1"/>
  <c r="R150" i="1"/>
  <c r="S150" i="1"/>
  <c r="P151" i="1"/>
  <c r="Q151" i="1"/>
  <c r="R151" i="1"/>
  <c r="S151" i="1"/>
  <c r="P152" i="1"/>
  <c r="Q152" i="1"/>
  <c r="R152" i="1"/>
  <c r="S152" i="1"/>
  <c r="P153" i="1"/>
  <c r="Q153" i="1"/>
  <c r="R153" i="1"/>
  <c r="S153" i="1"/>
  <c r="P154" i="1"/>
  <c r="Q154" i="1"/>
  <c r="R154" i="1"/>
  <c r="S154" i="1"/>
  <c r="P155" i="1"/>
  <c r="Q155" i="1"/>
  <c r="R155" i="1"/>
  <c r="S155" i="1"/>
  <c r="P156" i="1"/>
  <c r="Q156" i="1"/>
  <c r="R156" i="1"/>
  <c r="S156" i="1"/>
  <c r="P157" i="1"/>
  <c r="Q157" i="1"/>
  <c r="R157" i="1"/>
  <c r="S157" i="1"/>
  <c r="P158" i="1"/>
  <c r="Q158" i="1"/>
  <c r="R158" i="1"/>
  <c r="S158" i="1"/>
  <c r="P159" i="1"/>
  <c r="Q159" i="1"/>
  <c r="R159" i="1"/>
  <c r="S159" i="1"/>
  <c r="P160" i="1"/>
  <c r="Q160" i="1"/>
  <c r="R160" i="1"/>
  <c r="S160" i="1"/>
  <c r="P161" i="1"/>
  <c r="Q161" i="1"/>
  <c r="R161" i="1"/>
  <c r="S161" i="1"/>
  <c r="P162" i="1"/>
  <c r="Q162" i="1"/>
  <c r="R162" i="1"/>
  <c r="S162" i="1"/>
  <c r="P163" i="1"/>
  <c r="Q163" i="1"/>
  <c r="R163" i="1"/>
  <c r="S163" i="1"/>
  <c r="P164" i="1"/>
  <c r="Q164" i="1"/>
  <c r="R164" i="1"/>
  <c r="S164" i="1"/>
  <c r="P165" i="1"/>
  <c r="Q165" i="1"/>
  <c r="R165" i="1"/>
  <c r="S165" i="1"/>
  <c r="P166" i="1"/>
  <c r="Q166" i="1"/>
  <c r="R166" i="1"/>
  <c r="S166" i="1"/>
  <c r="P167" i="1"/>
  <c r="Q167" i="1"/>
  <c r="R167" i="1"/>
  <c r="S167" i="1"/>
  <c r="P168" i="1"/>
  <c r="Q168" i="1"/>
  <c r="R168" i="1"/>
  <c r="S168" i="1"/>
  <c r="P169" i="1"/>
  <c r="Q169" i="1"/>
  <c r="R169" i="1"/>
  <c r="S169" i="1"/>
  <c r="P170" i="1"/>
  <c r="Q170" i="1"/>
  <c r="R170" i="1"/>
  <c r="S170" i="1"/>
  <c r="P171" i="1"/>
  <c r="Q171" i="1"/>
  <c r="R171" i="1"/>
  <c r="S171" i="1"/>
  <c r="P172" i="1"/>
  <c r="Q172" i="1"/>
  <c r="R172" i="1"/>
  <c r="S172" i="1"/>
  <c r="P173" i="1"/>
  <c r="Q173" i="1"/>
  <c r="R173" i="1"/>
  <c r="S173" i="1"/>
  <c r="P174" i="1"/>
  <c r="Q174" i="1"/>
  <c r="R174" i="1"/>
  <c r="S174" i="1"/>
  <c r="P175" i="1"/>
  <c r="Q175" i="1"/>
  <c r="R175" i="1"/>
  <c r="S175" i="1"/>
  <c r="P176" i="1"/>
  <c r="Q176" i="1"/>
  <c r="R176" i="1"/>
  <c r="S176" i="1"/>
  <c r="P177" i="1"/>
  <c r="Q177" i="1"/>
  <c r="R177" i="1"/>
  <c r="S177" i="1"/>
  <c r="P178" i="1"/>
  <c r="Q178" i="1"/>
  <c r="R178" i="1"/>
  <c r="S178" i="1"/>
  <c r="P179" i="1"/>
  <c r="Q179" i="1"/>
  <c r="R179" i="1"/>
  <c r="S179" i="1"/>
  <c r="P180" i="1"/>
  <c r="Q180" i="1"/>
  <c r="R180" i="1"/>
  <c r="S180" i="1"/>
  <c r="P181" i="1"/>
  <c r="Q181" i="1"/>
  <c r="R181" i="1"/>
  <c r="S181" i="1"/>
  <c r="P182" i="1"/>
  <c r="Q182" i="1"/>
  <c r="R182" i="1"/>
  <c r="S182" i="1"/>
  <c r="P183" i="1"/>
  <c r="Q183" i="1"/>
  <c r="R183" i="1"/>
  <c r="S183" i="1"/>
  <c r="P184" i="1"/>
  <c r="Q184" i="1"/>
  <c r="R184" i="1"/>
  <c r="S184" i="1"/>
  <c r="P185" i="1"/>
  <c r="Q185" i="1"/>
  <c r="R185" i="1"/>
  <c r="S185" i="1"/>
  <c r="P186" i="1"/>
  <c r="Q186" i="1"/>
  <c r="R186" i="1"/>
  <c r="S186" i="1"/>
  <c r="P187" i="1"/>
  <c r="Q187" i="1"/>
  <c r="R187" i="1"/>
  <c r="S187" i="1"/>
  <c r="P188" i="1"/>
  <c r="Q188" i="1"/>
  <c r="R188" i="1"/>
  <c r="S188" i="1"/>
  <c r="P189" i="1"/>
  <c r="Q189" i="1"/>
  <c r="R189" i="1"/>
  <c r="S189" i="1"/>
  <c r="P190" i="1"/>
  <c r="Q190" i="1"/>
  <c r="R190" i="1"/>
  <c r="S190" i="1"/>
  <c r="P191" i="1"/>
  <c r="Q191" i="1"/>
  <c r="R191" i="1"/>
  <c r="S191" i="1"/>
  <c r="P192" i="1"/>
  <c r="Q192" i="1"/>
  <c r="R192" i="1"/>
  <c r="S192" i="1"/>
  <c r="P193" i="1"/>
  <c r="Q193" i="1"/>
  <c r="R193" i="1"/>
  <c r="S193" i="1"/>
  <c r="P194" i="1"/>
  <c r="Q194" i="1"/>
  <c r="R194" i="1"/>
  <c r="S194" i="1"/>
  <c r="P195" i="1"/>
  <c r="Q195" i="1"/>
  <c r="R195" i="1"/>
  <c r="S195" i="1"/>
  <c r="P196" i="1"/>
  <c r="Q196" i="1"/>
  <c r="R196" i="1"/>
  <c r="S196" i="1"/>
  <c r="P197" i="1"/>
  <c r="Q197" i="1"/>
  <c r="R197" i="1"/>
  <c r="S197" i="1"/>
  <c r="P198" i="1"/>
  <c r="Q198" i="1"/>
  <c r="R198" i="1"/>
  <c r="S198" i="1"/>
  <c r="P199" i="1"/>
  <c r="Q199" i="1"/>
  <c r="R199" i="1"/>
  <c r="S199" i="1"/>
  <c r="P200" i="1"/>
  <c r="Q200" i="1"/>
  <c r="R200" i="1"/>
  <c r="S200" i="1"/>
  <c r="P201" i="1"/>
  <c r="Q201" i="1"/>
  <c r="R201" i="1"/>
  <c r="S201" i="1"/>
  <c r="P202" i="1"/>
  <c r="Q202" i="1"/>
  <c r="R202" i="1"/>
  <c r="S202" i="1"/>
  <c r="P203" i="1"/>
  <c r="Q203" i="1"/>
  <c r="R203" i="1"/>
  <c r="S203" i="1"/>
  <c r="P204" i="1"/>
  <c r="Q204" i="1"/>
  <c r="R204" i="1"/>
  <c r="S204" i="1"/>
  <c r="P205" i="1"/>
  <c r="Q205" i="1"/>
  <c r="R205" i="1"/>
  <c r="S205" i="1"/>
  <c r="P206" i="1"/>
  <c r="Q206" i="1"/>
  <c r="R206" i="1"/>
  <c r="S206" i="1"/>
  <c r="P207" i="1"/>
  <c r="Q207" i="1"/>
  <c r="R207" i="1"/>
  <c r="S207" i="1"/>
  <c r="P208" i="1"/>
  <c r="Q208" i="1"/>
  <c r="R208" i="1"/>
  <c r="S208" i="1"/>
  <c r="P209" i="1"/>
  <c r="Q209" i="1"/>
  <c r="R209" i="1"/>
  <c r="S209" i="1"/>
  <c r="P210" i="1"/>
  <c r="Q210" i="1"/>
  <c r="R210" i="1"/>
  <c r="S210" i="1"/>
  <c r="P211" i="1"/>
  <c r="Q211" i="1"/>
  <c r="R211" i="1"/>
  <c r="S211" i="1"/>
  <c r="P212" i="1"/>
  <c r="Q212" i="1"/>
  <c r="R212" i="1"/>
  <c r="S212" i="1"/>
  <c r="P213" i="1"/>
  <c r="Q213" i="1"/>
  <c r="R213" i="1"/>
  <c r="S213" i="1"/>
  <c r="P214" i="1"/>
  <c r="Q214" i="1"/>
  <c r="R214" i="1"/>
  <c r="S214" i="1"/>
  <c r="P215" i="1"/>
  <c r="Q215" i="1"/>
  <c r="R215" i="1"/>
  <c r="S215" i="1"/>
  <c r="P216" i="1"/>
  <c r="Q216" i="1"/>
  <c r="R216" i="1"/>
  <c r="S216" i="1"/>
  <c r="P217" i="1"/>
  <c r="Q217" i="1"/>
  <c r="R217" i="1"/>
  <c r="S217" i="1"/>
  <c r="P218" i="1"/>
  <c r="Q218" i="1"/>
  <c r="R218" i="1"/>
  <c r="S218" i="1"/>
  <c r="P219" i="1"/>
  <c r="Q219" i="1"/>
  <c r="R219" i="1"/>
  <c r="S219" i="1"/>
  <c r="P220" i="1"/>
  <c r="Q220" i="1"/>
  <c r="R220" i="1"/>
  <c r="S220" i="1"/>
  <c r="P221" i="1"/>
  <c r="Q221" i="1"/>
  <c r="R221" i="1"/>
  <c r="S221" i="1"/>
  <c r="P222" i="1"/>
  <c r="Q222" i="1"/>
  <c r="R222" i="1"/>
  <c r="S222" i="1"/>
  <c r="P223" i="1"/>
  <c r="Q223" i="1"/>
  <c r="R223" i="1"/>
  <c r="S223" i="1"/>
  <c r="P224" i="1"/>
  <c r="Q224" i="1"/>
  <c r="R224" i="1"/>
  <c r="S224" i="1"/>
  <c r="P225" i="1"/>
  <c r="Q225" i="1"/>
  <c r="R225" i="1"/>
  <c r="S225" i="1"/>
  <c r="P226" i="1"/>
  <c r="Q226" i="1"/>
  <c r="R226" i="1"/>
  <c r="S226" i="1"/>
  <c r="P227" i="1"/>
  <c r="Q227" i="1"/>
  <c r="R227" i="1"/>
  <c r="S227" i="1"/>
  <c r="P228" i="1"/>
  <c r="Q228" i="1"/>
  <c r="R228" i="1"/>
  <c r="S228" i="1"/>
  <c r="P229" i="1"/>
  <c r="Q229" i="1"/>
  <c r="R229" i="1"/>
  <c r="S229" i="1"/>
  <c r="P230" i="1"/>
  <c r="Q230" i="1"/>
  <c r="R230" i="1"/>
  <c r="S230" i="1"/>
  <c r="P231" i="1"/>
  <c r="Q231" i="1"/>
  <c r="R231" i="1"/>
  <c r="S231" i="1"/>
  <c r="P232" i="1"/>
  <c r="Q232" i="1"/>
  <c r="R232" i="1"/>
  <c r="S232" i="1"/>
  <c r="P233" i="1"/>
  <c r="Q233" i="1"/>
  <c r="R233" i="1"/>
  <c r="S233" i="1"/>
  <c r="P234" i="1"/>
  <c r="Q234" i="1"/>
  <c r="R234" i="1"/>
  <c r="S234" i="1"/>
  <c r="P235" i="1"/>
  <c r="Q235" i="1"/>
  <c r="R235" i="1"/>
  <c r="S235" i="1"/>
  <c r="P236" i="1"/>
  <c r="Q236" i="1"/>
  <c r="R236" i="1"/>
  <c r="S236" i="1"/>
  <c r="P237" i="1"/>
  <c r="Q237" i="1"/>
  <c r="R237" i="1"/>
  <c r="S237" i="1"/>
  <c r="P238" i="1"/>
  <c r="Q238" i="1"/>
  <c r="R238" i="1"/>
  <c r="S238" i="1"/>
  <c r="P239" i="1"/>
  <c r="Q239" i="1"/>
  <c r="R239" i="1"/>
  <c r="S239" i="1"/>
  <c r="P240" i="1"/>
  <c r="Q240" i="1"/>
  <c r="R240" i="1"/>
  <c r="S240" i="1"/>
  <c r="P241" i="1"/>
  <c r="Q241" i="1"/>
  <c r="R241" i="1"/>
  <c r="S241" i="1"/>
  <c r="P242" i="1"/>
  <c r="Q242" i="1"/>
  <c r="R242" i="1"/>
  <c r="S242" i="1"/>
  <c r="P243" i="1"/>
  <c r="Q243" i="1"/>
  <c r="R243" i="1"/>
  <c r="S243" i="1"/>
  <c r="P244" i="1"/>
  <c r="Q244" i="1"/>
  <c r="R244" i="1"/>
  <c r="S244" i="1"/>
  <c r="P245" i="1"/>
  <c r="Q245" i="1"/>
  <c r="R245" i="1"/>
  <c r="S245" i="1"/>
  <c r="P246" i="1"/>
  <c r="Q246" i="1"/>
  <c r="R246" i="1"/>
  <c r="S246" i="1"/>
  <c r="P247" i="1"/>
  <c r="Q247" i="1"/>
  <c r="R247" i="1"/>
  <c r="S247" i="1"/>
  <c r="P248" i="1"/>
  <c r="Q248" i="1"/>
  <c r="R248" i="1"/>
  <c r="S248" i="1"/>
  <c r="P249" i="1"/>
  <c r="Q249" i="1"/>
  <c r="R249" i="1"/>
  <c r="S249" i="1"/>
  <c r="P250" i="1"/>
  <c r="Q250" i="1"/>
  <c r="R250" i="1"/>
  <c r="S250" i="1"/>
  <c r="P251" i="1"/>
  <c r="Q251" i="1"/>
  <c r="R251" i="1"/>
  <c r="S251" i="1"/>
  <c r="P252" i="1"/>
  <c r="Q252" i="1"/>
  <c r="R252" i="1"/>
  <c r="S252" i="1"/>
  <c r="P253" i="1"/>
  <c r="Q253" i="1"/>
  <c r="R253" i="1"/>
  <c r="S253" i="1"/>
  <c r="P254" i="1"/>
  <c r="Q254" i="1"/>
  <c r="R254" i="1"/>
  <c r="S254" i="1"/>
  <c r="P255" i="1"/>
  <c r="Q255" i="1"/>
  <c r="R255" i="1"/>
  <c r="S255" i="1"/>
  <c r="P256" i="1"/>
  <c r="Q256" i="1"/>
  <c r="R256" i="1"/>
  <c r="S256" i="1"/>
  <c r="P257" i="1"/>
  <c r="Q257" i="1"/>
  <c r="R257" i="1"/>
  <c r="S257" i="1"/>
  <c r="P258" i="1"/>
  <c r="Q258" i="1"/>
  <c r="R258" i="1"/>
  <c r="S258" i="1"/>
  <c r="P259" i="1"/>
  <c r="Q259" i="1"/>
  <c r="R259" i="1"/>
  <c r="S259" i="1"/>
  <c r="P260" i="1"/>
  <c r="Q260" i="1"/>
  <c r="R260" i="1"/>
  <c r="S260" i="1"/>
  <c r="P261" i="1"/>
  <c r="Q261" i="1"/>
  <c r="R261" i="1"/>
  <c r="S261" i="1"/>
  <c r="P262" i="1"/>
  <c r="Q262" i="1"/>
  <c r="R262" i="1"/>
  <c r="S262" i="1"/>
  <c r="P263" i="1"/>
  <c r="Q263" i="1"/>
  <c r="R263" i="1"/>
  <c r="S263" i="1"/>
  <c r="P264" i="1"/>
  <c r="Q264" i="1"/>
  <c r="R264" i="1"/>
  <c r="S264" i="1"/>
  <c r="P265" i="1"/>
  <c r="Q265" i="1"/>
  <c r="R265" i="1"/>
  <c r="S265" i="1"/>
  <c r="P266" i="1"/>
  <c r="Q266" i="1"/>
  <c r="R266" i="1"/>
  <c r="S266" i="1"/>
  <c r="P267" i="1"/>
  <c r="Q267" i="1"/>
  <c r="R267" i="1"/>
  <c r="S267" i="1"/>
  <c r="P268" i="1"/>
  <c r="Q268" i="1"/>
  <c r="R268" i="1"/>
  <c r="S268" i="1"/>
  <c r="P269" i="1"/>
  <c r="Q269" i="1"/>
  <c r="R269" i="1"/>
  <c r="S269" i="1"/>
  <c r="P270" i="1"/>
  <c r="Q270" i="1"/>
  <c r="R270" i="1"/>
  <c r="S270" i="1"/>
  <c r="P271" i="1"/>
  <c r="Q271" i="1"/>
  <c r="R271" i="1"/>
  <c r="S271" i="1"/>
  <c r="P272" i="1"/>
  <c r="Q272" i="1"/>
  <c r="R272" i="1"/>
  <c r="S272" i="1"/>
  <c r="P273" i="1"/>
  <c r="Q273" i="1"/>
  <c r="R273" i="1"/>
  <c r="S273" i="1"/>
  <c r="P274" i="1"/>
  <c r="Q274" i="1"/>
  <c r="R274" i="1"/>
  <c r="S274" i="1"/>
  <c r="P275" i="1"/>
  <c r="Q275" i="1"/>
  <c r="R275" i="1"/>
  <c r="S275" i="1"/>
  <c r="P276" i="1"/>
  <c r="Q276" i="1"/>
  <c r="R276" i="1"/>
  <c r="S276" i="1"/>
  <c r="P277" i="1"/>
  <c r="Q277" i="1"/>
  <c r="R277" i="1"/>
  <c r="S277" i="1"/>
  <c r="P278" i="1"/>
  <c r="Q278" i="1"/>
  <c r="R278" i="1"/>
  <c r="S278" i="1"/>
  <c r="P279" i="1"/>
  <c r="Q279" i="1"/>
  <c r="R279" i="1"/>
  <c r="S279" i="1"/>
  <c r="P280" i="1"/>
  <c r="Q280" i="1"/>
  <c r="R280" i="1"/>
  <c r="S280" i="1"/>
  <c r="P281" i="1"/>
  <c r="Q281" i="1"/>
  <c r="R281" i="1"/>
  <c r="S281" i="1"/>
  <c r="P282" i="1"/>
  <c r="Q282" i="1"/>
  <c r="R282" i="1"/>
  <c r="S282" i="1"/>
  <c r="P283" i="1"/>
  <c r="Q283" i="1"/>
  <c r="R283" i="1"/>
  <c r="S283" i="1"/>
  <c r="P284" i="1"/>
  <c r="Q284" i="1"/>
  <c r="R284" i="1"/>
  <c r="S284" i="1"/>
  <c r="P285" i="1"/>
  <c r="Q285" i="1"/>
  <c r="R285" i="1"/>
  <c r="S285" i="1"/>
  <c r="P286" i="1"/>
  <c r="Q286" i="1"/>
  <c r="R286" i="1"/>
  <c r="S286" i="1"/>
  <c r="P287" i="1"/>
  <c r="Q287" i="1"/>
  <c r="R287" i="1"/>
  <c r="S287" i="1"/>
  <c r="P288" i="1"/>
  <c r="Q288" i="1"/>
  <c r="R288" i="1"/>
  <c r="S288" i="1"/>
  <c r="P289" i="1"/>
  <c r="Q289" i="1"/>
  <c r="R289" i="1"/>
  <c r="S289" i="1"/>
  <c r="P290" i="1"/>
  <c r="Q290" i="1"/>
  <c r="R290" i="1"/>
  <c r="S290" i="1"/>
  <c r="P291" i="1"/>
  <c r="Q291" i="1"/>
  <c r="R291" i="1"/>
  <c r="S291" i="1"/>
  <c r="P292" i="1"/>
  <c r="Q292" i="1"/>
  <c r="R292" i="1"/>
  <c r="S292" i="1"/>
  <c r="P293" i="1"/>
  <c r="Q293" i="1"/>
  <c r="R293" i="1"/>
  <c r="S293" i="1"/>
  <c r="P294" i="1"/>
  <c r="Q294" i="1"/>
  <c r="R294" i="1"/>
  <c r="S294" i="1"/>
  <c r="P295" i="1"/>
  <c r="Q295" i="1"/>
  <c r="R295" i="1"/>
  <c r="S295" i="1"/>
  <c r="P296" i="1"/>
  <c r="Q296" i="1"/>
  <c r="R296" i="1"/>
  <c r="S296" i="1"/>
  <c r="P297" i="1"/>
  <c r="Q297" i="1"/>
  <c r="R297" i="1"/>
  <c r="S297" i="1"/>
  <c r="P298" i="1"/>
  <c r="Q298" i="1"/>
  <c r="R298" i="1"/>
  <c r="S298" i="1"/>
  <c r="P299" i="1"/>
  <c r="Q299" i="1"/>
  <c r="R299" i="1"/>
  <c r="S299" i="1"/>
  <c r="P300" i="1"/>
  <c r="Q300" i="1"/>
  <c r="R300" i="1"/>
  <c r="S300" i="1"/>
  <c r="P301" i="1"/>
  <c r="Q301" i="1"/>
  <c r="R301" i="1"/>
  <c r="S301" i="1"/>
  <c r="P302" i="1"/>
  <c r="Q302" i="1"/>
  <c r="R302" i="1"/>
  <c r="S302" i="1"/>
  <c r="P303" i="1"/>
  <c r="Q303" i="1"/>
  <c r="R303" i="1"/>
  <c r="S303" i="1"/>
  <c r="P304" i="1"/>
  <c r="Q304" i="1"/>
  <c r="R304" i="1"/>
  <c r="S304" i="1"/>
  <c r="P305" i="1"/>
  <c r="Q305" i="1"/>
  <c r="R305" i="1"/>
  <c r="S305" i="1"/>
  <c r="P306" i="1"/>
  <c r="Q306" i="1"/>
  <c r="R306" i="1"/>
  <c r="S306" i="1"/>
  <c r="P307" i="1"/>
  <c r="Q307" i="1"/>
  <c r="R307" i="1"/>
  <c r="S307" i="1"/>
  <c r="P308" i="1"/>
  <c r="Q308" i="1"/>
  <c r="R308" i="1"/>
  <c r="S308" i="1"/>
  <c r="P309" i="1"/>
  <c r="Q309" i="1"/>
  <c r="R309" i="1"/>
  <c r="S309" i="1"/>
  <c r="P310" i="1"/>
  <c r="Q310" i="1"/>
  <c r="R310" i="1"/>
  <c r="S310" i="1"/>
  <c r="P311" i="1"/>
  <c r="Q311" i="1"/>
  <c r="R311" i="1"/>
  <c r="S311" i="1"/>
  <c r="P312" i="1"/>
  <c r="Q312" i="1"/>
  <c r="R312" i="1"/>
  <c r="S312" i="1"/>
  <c r="P313" i="1"/>
  <c r="Q313" i="1"/>
  <c r="R313" i="1"/>
  <c r="S313" i="1"/>
  <c r="P314" i="1"/>
  <c r="Q314" i="1"/>
  <c r="R314" i="1"/>
  <c r="S314" i="1"/>
  <c r="P315" i="1"/>
  <c r="Q315" i="1"/>
  <c r="R315" i="1"/>
  <c r="S315" i="1"/>
  <c r="P316" i="1"/>
  <c r="Q316" i="1"/>
  <c r="R316" i="1"/>
  <c r="S316" i="1"/>
  <c r="P317" i="1"/>
  <c r="Q317" i="1"/>
  <c r="R317" i="1"/>
  <c r="S317" i="1"/>
  <c r="P318" i="1"/>
  <c r="Q318" i="1"/>
  <c r="R318" i="1"/>
  <c r="S318" i="1"/>
  <c r="P319" i="1"/>
  <c r="Q319" i="1"/>
  <c r="R319" i="1"/>
  <c r="S319" i="1"/>
  <c r="P320" i="1"/>
  <c r="Q320" i="1"/>
  <c r="R320" i="1"/>
  <c r="S320" i="1"/>
  <c r="P321" i="1"/>
  <c r="Q321" i="1"/>
  <c r="R321" i="1"/>
  <c r="S321" i="1"/>
  <c r="P322" i="1"/>
  <c r="Q322" i="1"/>
  <c r="R322" i="1"/>
  <c r="S322" i="1"/>
  <c r="P323" i="1"/>
  <c r="Q323" i="1"/>
  <c r="R323" i="1"/>
  <c r="S323" i="1"/>
  <c r="P324" i="1"/>
  <c r="Q324" i="1"/>
  <c r="R324" i="1"/>
  <c r="S324" i="1"/>
  <c r="P325" i="1"/>
  <c r="Q325" i="1"/>
  <c r="R325" i="1"/>
  <c r="S325" i="1"/>
  <c r="P326" i="1"/>
  <c r="Q326" i="1"/>
  <c r="R326" i="1"/>
  <c r="S326" i="1"/>
  <c r="P327" i="1"/>
  <c r="Q327" i="1"/>
  <c r="R327" i="1"/>
  <c r="S327" i="1"/>
  <c r="P328" i="1"/>
  <c r="Q328" i="1"/>
  <c r="R328" i="1"/>
  <c r="S328" i="1"/>
  <c r="P329" i="1"/>
  <c r="Q329" i="1"/>
  <c r="R329" i="1"/>
  <c r="S329" i="1"/>
  <c r="P330" i="1"/>
  <c r="Q330" i="1"/>
  <c r="R330" i="1"/>
  <c r="S330" i="1"/>
  <c r="P331" i="1"/>
  <c r="Q331" i="1"/>
  <c r="R331" i="1"/>
  <c r="S331" i="1"/>
  <c r="P332" i="1"/>
  <c r="Q332" i="1"/>
  <c r="R332" i="1"/>
  <c r="S332" i="1"/>
  <c r="P333" i="1"/>
  <c r="Q333" i="1"/>
  <c r="R333" i="1"/>
  <c r="S333" i="1"/>
  <c r="P334" i="1"/>
  <c r="Q334" i="1"/>
  <c r="R334" i="1"/>
  <c r="S334" i="1"/>
  <c r="P335" i="1"/>
  <c r="Q335" i="1"/>
  <c r="R335" i="1"/>
  <c r="S335" i="1"/>
  <c r="P336" i="1"/>
  <c r="Q336" i="1"/>
  <c r="R336" i="1"/>
  <c r="S336" i="1"/>
  <c r="P337" i="1"/>
  <c r="Q337" i="1"/>
  <c r="R337" i="1"/>
  <c r="S337" i="1"/>
  <c r="P338" i="1"/>
  <c r="Q338" i="1"/>
  <c r="R338" i="1"/>
  <c r="S338" i="1"/>
  <c r="P339" i="1"/>
  <c r="Q339" i="1"/>
  <c r="R339" i="1"/>
  <c r="S339" i="1"/>
  <c r="P340" i="1"/>
  <c r="Q340" i="1"/>
  <c r="R340" i="1"/>
  <c r="S340" i="1"/>
  <c r="P341" i="1"/>
  <c r="Q341" i="1"/>
  <c r="R341" i="1"/>
  <c r="S341" i="1"/>
  <c r="P342" i="1"/>
  <c r="Q342" i="1"/>
  <c r="R342" i="1"/>
  <c r="S342" i="1"/>
  <c r="P343" i="1"/>
  <c r="Q343" i="1"/>
  <c r="R343" i="1"/>
  <c r="S343" i="1"/>
  <c r="P344" i="1"/>
  <c r="Q344" i="1"/>
  <c r="R344" i="1"/>
  <c r="S344" i="1"/>
  <c r="P345" i="1"/>
  <c r="Q345" i="1"/>
  <c r="R345" i="1"/>
  <c r="S345" i="1"/>
  <c r="P346" i="1"/>
  <c r="Q346" i="1"/>
  <c r="R346" i="1"/>
  <c r="S346" i="1"/>
  <c r="P347" i="1"/>
  <c r="Q347" i="1"/>
  <c r="R347" i="1"/>
  <c r="S347" i="1"/>
  <c r="P348" i="1"/>
  <c r="Q348" i="1"/>
  <c r="R348" i="1"/>
  <c r="S348" i="1"/>
  <c r="P349" i="1"/>
  <c r="Q349" i="1"/>
  <c r="R349" i="1"/>
  <c r="S349" i="1"/>
  <c r="P350" i="1"/>
  <c r="Q350" i="1"/>
  <c r="R350" i="1"/>
  <c r="S350" i="1"/>
  <c r="P351" i="1"/>
  <c r="Q351" i="1"/>
  <c r="R351" i="1"/>
  <c r="S351" i="1"/>
  <c r="P352" i="1"/>
  <c r="Q352" i="1"/>
  <c r="R352" i="1"/>
  <c r="S352" i="1"/>
  <c r="P353" i="1"/>
  <c r="Q353" i="1"/>
  <c r="R353" i="1"/>
  <c r="S353" i="1"/>
  <c r="P354" i="1"/>
  <c r="Q354" i="1"/>
  <c r="R354" i="1"/>
  <c r="S354" i="1"/>
  <c r="P355" i="1"/>
  <c r="Q355" i="1"/>
  <c r="R355" i="1"/>
  <c r="S355" i="1"/>
  <c r="P356" i="1"/>
  <c r="Q356" i="1"/>
  <c r="R356" i="1"/>
  <c r="S356" i="1"/>
  <c r="P357" i="1"/>
  <c r="Q357" i="1"/>
  <c r="R357" i="1"/>
  <c r="S357" i="1"/>
  <c r="P358" i="1"/>
  <c r="Q358" i="1"/>
  <c r="R358" i="1"/>
  <c r="S358" i="1"/>
  <c r="P359" i="1"/>
  <c r="Q359" i="1"/>
  <c r="R359" i="1"/>
  <c r="S359" i="1"/>
  <c r="P360" i="1"/>
  <c r="Q360" i="1"/>
  <c r="R360" i="1"/>
  <c r="S360" i="1"/>
  <c r="P361" i="1"/>
  <c r="Q361" i="1"/>
  <c r="R361" i="1"/>
  <c r="S361" i="1"/>
  <c r="P362" i="1"/>
  <c r="Q362" i="1"/>
  <c r="R362" i="1"/>
  <c r="S362" i="1"/>
  <c r="P363" i="1"/>
  <c r="Q363" i="1"/>
  <c r="R363" i="1"/>
  <c r="S363" i="1"/>
  <c r="P364" i="1"/>
  <c r="Q364" i="1"/>
  <c r="R364" i="1"/>
  <c r="S364" i="1"/>
  <c r="P365" i="1"/>
  <c r="Q365" i="1"/>
  <c r="R365" i="1"/>
  <c r="S365" i="1"/>
  <c r="P366" i="1"/>
  <c r="Q366" i="1"/>
  <c r="R366" i="1"/>
  <c r="S366" i="1"/>
  <c r="P367" i="1"/>
  <c r="Q367" i="1"/>
  <c r="R367" i="1"/>
  <c r="S367" i="1"/>
  <c r="P368" i="1"/>
  <c r="Q368" i="1"/>
  <c r="R368" i="1"/>
  <c r="S368" i="1"/>
  <c r="P369" i="1"/>
  <c r="Q369" i="1"/>
  <c r="R369" i="1"/>
  <c r="S369" i="1"/>
  <c r="P370" i="1"/>
  <c r="Q370" i="1"/>
  <c r="R370" i="1"/>
  <c r="S370" i="1"/>
  <c r="P371" i="1"/>
  <c r="Q371" i="1"/>
  <c r="R371" i="1"/>
  <c r="S371" i="1"/>
  <c r="P372" i="1"/>
  <c r="Q372" i="1"/>
  <c r="R372" i="1"/>
  <c r="S372" i="1"/>
  <c r="P373" i="1"/>
  <c r="Q373" i="1"/>
  <c r="R373" i="1"/>
  <c r="S373" i="1"/>
  <c r="P374" i="1"/>
  <c r="Q374" i="1"/>
  <c r="R374" i="1"/>
  <c r="S374" i="1"/>
  <c r="P375" i="1"/>
  <c r="Q375" i="1"/>
  <c r="R375" i="1"/>
  <c r="S375" i="1"/>
  <c r="P376" i="1"/>
  <c r="Q376" i="1"/>
  <c r="R376" i="1"/>
  <c r="S376" i="1"/>
  <c r="P377" i="1"/>
  <c r="Q377" i="1"/>
  <c r="R377" i="1"/>
  <c r="S377" i="1"/>
  <c r="P378" i="1"/>
  <c r="Q378" i="1"/>
  <c r="R378" i="1"/>
  <c r="S378" i="1"/>
  <c r="P379" i="1"/>
  <c r="Q379" i="1"/>
  <c r="R379" i="1"/>
  <c r="S379" i="1"/>
  <c r="P380" i="1"/>
  <c r="Q380" i="1"/>
  <c r="R380" i="1"/>
  <c r="S380" i="1"/>
  <c r="P381" i="1"/>
  <c r="Q381" i="1"/>
  <c r="R381" i="1"/>
  <c r="S381" i="1"/>
  <c r="P382" i="1"/>
  <c r="Q382" i="1"/>
  <c r="R382" i="1"/>
  <c r="S382" i="1"/>
  <c r="P383" i="1"/>
  <c r="Q383" i="1"/>
  <c r="R383" i="1"/>
  <c r="S383" i="1"/>
  <c r="P384" i="1"/>
  <c r="Q384" i="1"/>
  <c r="R384" i="1"/>
  <c r="S384" i="1"/>
  <c r="P385" i="1"/>
  <c r="Q385" i="1"/>
  <c r="R385" i="1"/>
  <c r="S385" i="1"/>
  <c r="P386" i="1"/>
  <c r="Q386" i="1"/>
  <c r="R386" i="1"/>
  <c r="S386" i="1"/>
  <c r="P387" i="1"/>
  <c r="Q387" i="1"/>
  <c r="R387" i="1"/>
  <c r="S387" i="1"/>
  <c r="P388" i="1"/>
  <c r="Q388" i="1"/>
  <c r="R388" i="1"/>
  <c r="S388" i="1"/>
  <c r="P389" i="1"/>
  <c r="Q389" i="1"/>
  <c r="R389" i="1"/>
  <c r="S389" i="1"/>
  <c r="P390" i="1"/>
  <c r="Q390" i="1"/>
  <c r="R390" i="1"/>
  <c r="S390" i="1"/>
  <c r="P391" i="1"/>
  <c r="Q391" i="1"/>
  <c r="R391" i="1"/>
  <c r="S391" i="1"/>
  <c r="P392" i="1"/>
  <c r="Q392" i="1"/>
  <c r="R392" i="1"/>
  <c r="S392" i="1"/>
  <c r="P393" i="1"/>
  <c r="Q393" i="1"/>
  <c r="R393" i="1"/>
  <c r="S393" i="1"/>
  <c r="P394" i="1"/>
  <c r="Q394" i="1"/>
  <c r="R394" i="1"/>
  <c r="S394" i="1"/>
  <c r="P395" i="1"/>
  <c r="Q395" i="1"/>
  <c r="R395" i="1"/>
  <c r="S395" i="1"/>
  <c r="P396" i="1"/>
  <c r="Q396" i="1"/>
  <c r="R396" i="1"/>
  <c r="S396" i="1"/>
  <c r="P397" i="1"/>
  <c r="Q397" i="1"/>
  <c r="R397" i="1"/>
  <c r="S397" i="1"/>
  <c r="P398" i="1"/>
  <c r="Q398" i="1"/>
  <c r="R398" i="1"/>
  <c r="S398" i="1"/>
  <c r="P399" i="1"/>
  <c r="Q399" i="1"/>
  <c r="R399" i="1"/>
  <c r="S399" i="1"/>
  <c r="P400" i="1"/>
  <c r="Q400" i="1"/>
  <c r="R400" i="1"/>
  <c r="S400" i="1"/>
  <c r="P401" i="1"/>
  <c r="Q401" i="1"/>
  <c r="R401" i="1"/>
  <c r="S401" i="1"/>
  <c r="P402" i="1"/>
  <c r="Q402" i="1"/>
  <c r="R402" i="1"/>
  <c r="S402" i="1"/>
  <c r="P403" i="1"/>
  <c r="Q403" i="1"/>
  <c r="R403" i="1"/>
  <c r="S403" i="1"/>
  <c r="P404" i="1"/>
  <c r="Q404" i="1"/>
  <c r="R404" i="1"/>
  <c r="S404" i="1"/>
  <c r="P405" i="1"/>
  <c r="Q405" i="1"/>
  <c r="R405" i="1"/>
  <c r="S405" i="1"/>
  <c r="P406" i="1"/>
  <c r="Q406" i="1"/>
  <c r="R406" i="1"/>
  <c r="S406" i="1"/>
  <c r="P407" i="1"/>
  <c r="Q407" i="1"/>
  <c r="R407" i="1"/>
  <c r="S407" i="1"/>
  <c r="P408" i="1"/>
  <c r="Q408" i="1"/>
  <c r="R408" i="1"/>
  <c r="S408" i="1"/>
  <c r="P409" i="1"/>
  <c r="Q409" i="1"/>
  <c r="R409" i="1"/>
  <c r="S409" i="1"/>
  <c r="P410" i="1"/>
  <c r="Q410" i="1"/>
  <c r="R410" i="1"/>
  <c r="S410" i="1"/>
  <c r="P411" i="1"/>
  <c r="Q411" i="1"/>
  <c r="R411" i="1"/>
  <c r="S411" i="1"/>
  <c r="P412" i="1"/>
  <c r="Q412" i="1"/>
  <c r="R412" i="1"/>
  <c r="S412" i="1"/>
  <c r="P413" i="1"/>
  <c r="Q413" i="1"/>
  <c r="R413" i="1"/>
  <c r="S413" i="1"/>
  <c r="P414" i="1"/>
  <c r="Q414" i="1"/>
  <c r="R414" i="1"/>
  <c r="S414" i="1"/>
  <c r="P415" i="1"/>
  <c r="Q415" i="1"/>
  <c r="R415" i="1"/>
  <c r="S415" i="1"/>
  <c r="P416" i="1"/>
  <c r="Q416" i="1"/>
  <c r="R416" i="1"/>
  <c r="S416" i="1"/>
  <c r="P417" i="1"/>
  <c r="Q417" i="1"/>
  <c r="R417" i="1"/>
  <c r="S417" i="1"/>
  <c r="P418" i="1"/>
  <c r="Q418" i="1"/>
  <c r="R418" i="1"/>
  <c r="S418" i="1"/>
  <c r="P419" i="1"/>
  <c r="Q419" i="1"/>
  <c r="R419" i="1"/>
  <c r="S419" i="1"/>
  <c r="P420" i="1"/>
  <c r="Q420" i="1"/>
  <c r="R420" i="1"/>
  <c r="S420" i="1"/>
  <c r="P421" i="1"/>
  <c r="Q421" i="1"/>
  <c r="R421" i="1"/>
  <c r="S421" i="1"/>
  <c r="P422" i="1"/>
  <c r="Q422" i="1"/>
  <c r="R422" i="1"/>
  <c r="S422" i="1"/>
  <c r="P423" i="1"/>
  <c r="Q423" i="1"/>
  <c r="R423" i="1"/>
  <c r="S423" i="1"/>
  <c r="P424" i="1"/>
  <c r="Q424" i="1"/>
  <c r="R424" i="1"/>
  <c r="S424" i="1"/>
  <c r="P425" i="1"/>
  <c r="Q425" i="1"/>
  <c r="R425" i="1"/>
  <c r="S425" i="1"/>
  <c r="P426" i="1"/>
  <c r="Q426" i="1"/>
  <c r="R426" i="1"/>
  <c r="S426" i="1"/>
  <c r="P427" i="1"/>
  <c r="Q427" i="1"/>
  <c r="R427" i="1"/>
  <c r="S427" i="1"/>
  <c r="P428" i="1"/>
  <c r="Q428" i="1"/>
  <c r="R428" i="1"/>
  <c r="S428" i="1"/>
  <c r="P429" i="1"/>
  <c r="Q429" i="1"/>
  <c r="R429" i="1"/>
  <c r="S429" i="1"/>
  <c r="P430" i="1"/>
  <c r="Q430" i="1"/>
  <c r="R430" i="1"/>
  <c r="S430" i="1"/>
  <c r="P431" i="1"/>
  <c r="Q431" i="1"/>
  <c r="R431" i="1"/>
  <c r="S431" i="1"/>
  <c r="P432" i="1"/>
  <c r="Q432" i="1"/>
  <c r="R432" i="1"/>
  <c r="S432" i="1"/>
  <c r="P433" i="1"/>
  <c r="Q433" i="1"/>
  <c r="R433" i="1"/>
  <c r="S433" i="1"/>
  <c r="P434" i="1"/>
  <c r="Q434" i="1"/>
  <c r="R434" i="1"/>
  <c r="S434" i="1"/>
  <c r="P435" i="1"/>
  <c r="Q435" i="1"/>
  <c r="R435" i="1"/>
  <c r="S435" i="1"/>
  <c r="P436" i="1"/>
  <c r="Q436" i="1"/>
  <c r="R436" i="1"/>
  <c r="S436" i="1"/>
  <c r="P437" i="1"/>
  <c r="Q437" i="1"/>
  <c r="R437" i="1"/>
  <c r="S437" i="1"/>
  <c r="P438" i="1"/>
  <c r="Q438" i="1"/>
  <c r="R438" i="1"/>
  <c r="S438" i="1"/>
  <c r="P439" i="1"/>
  <c r="Q439" i="1"/>
  <c r="R439" i="1"/>
  <c r="S439" i="1"/>
  <c r="P440" i="1"/>
  <c r="Q440" i="1"/>
  <c r="R440" i="1"/>
  <c r="S440" i="1"/>
  <c r="P441" i="1"/>
  <c r="Q441" i="1"/>
  <c r="R441" i="1"/>
  <c r="S441" i="1"/>
  <c r="P442" i="1"/>
  <c r="Q442" i="1"/>
  <c r="R442" i="1"/>
  <c r="S442" i="1"/>
  <c r="P443" i="1"/>
  <c r="Q443" i="1"/>
  <c r="R443" i="1"/>
  <c r="S443" i="1"/>
  <c r="P444" i="1"/>
  <c r="Q444" i="1"/>
  <c r="R444" i="1"/>
  <c r="S444" i="1"/>
  <c r="P445" i="1"/>
  <c r="Q445" i="1"/>
  <c r="R445" i="1"/>
  <c r="S445" i="1"/>
  <c r="P446" i="1"/>
  <c r="Q446" i="1"/>
  <c r="R446" i="1"/>
  <c r="S446" i="1"/>
  <c r="P447" i="1"/>
  <c r="Q447" i="1"/>
  <c r="R447" i="1"/>
  <c r="S447" i="1"/>
  <c r="P448" i="1"/>
  <c r="Q448" i="1"/>
  <c r="R448" i="1"/>
  <c r="S448" i="1"/>
  <c r="P449" i="1"/>
  <c r="Q449" i="1"/>
  <c r="R449" i="1"/>
  <c r="S449" i="1"/>
  <c r="P450" i="1"/>
  <c r="Q450" i="1"/>
  <c r="R450" i="1"/>
  <c r="S450" i="1"/>
  <c r="P451" i="1"/>
  <c r="Q451" i="1"/>
  <c r="R451" i="1"/>
  <c r="S451" i="1"/>
  <c r="P452" i="1"/>
  <c r="Q452" i="1"/>
  <c r="R452" i="1"/>
  <c r="S452" i="1"/>
  <c r="P453" i="1"/>
  <c r="Q453" i="1"/>
  <c r="R453" i="1"/>
  <c r="S453" i="1"/>
  <c r="P454" i="1"/>
  <c r="Q454" i="1"/>
  <c r="R454" i="1"/>
  <c r="S454" i="1"/>
  <c r="P455" i="1"/>
  <c r="Q455" i="1"/>
  <c r="R455" i="1"/>
  <c r="S455" i="1"/>
  <c r="P456" i="1"/>
  <c r="Q456" i="1"/>
  <c r="R456" i="1"/>
  <c r="S456" i="1"/>
  <c r="P457" i="1"/>
  <c r="Q457" i="1"/>
  <c r="R457" i="1"/>
  <c r="S457" i="1"/>
  <c r="P458" i="1"/>
  <c r="Q458" i="1"/>
  <c r="R458" i="1"/>
  <c r="S458" i="1"/>
  <c r="P459" i="1"/>
  <c r="Q459" i="1"/>
  <c r="R459" i="1"/>
  <c r="S459" i="1"/>
  <c r="P460" i="1"/>
  <c r="Q460" i="1"/>
  <c r="R460" i="1"/>
  <c r="S460" i="1"/>
  <c r="P461" i="1"/>
  <c r="Q461" i="1"/>
  <c r="R461" i="1"/>
  <c r="S461" i="1"/>
  <c r="P462" i="1"/>
  <c r="Q462" i="1"/>
  <c r="R462" i="1"/>
  <c r="S462" i="1"/>
  <c r="P463" i="1"/>
  <c r="Q463" i="1"/>
  <c r="R463" i="1"/>
  <c r="S463" i="1"/>
  <c r="P464" i="1"/>
  <c r="Q464" i="1"/>
  <c r="R464" i="1"/>
  <c r="S464" i="1"/>
  <c r="P465" i="1"/>
  <c r="Q465" i="1"/>
  <c r="R465" i="1"/>
  <c r="S465" i="1"/>
  <c r="P466" i="1"/>
  <c r="Q466" i="1"/>
  <c r="R466" i="1"/>
  <c r="S466" i="1"/>
  <c r="P467" i="1"/>
  <c r="Q467" i="1"/>
  <c r="R467" i="1"/>
  <c r="S467" i="1"/>
  <c r="P468" i="1"/>
  <c r="Q468" i="1"/>
  <c r="R468" i="1"/>
  <c r="S468" i="1"/>
  <c r="P469" i="1"/>
  <c r="Q469" i="1"/>
  <c r="R469" i="1"/>
  <c r="S469" i="1"/>
  <c r="P470" i="1"/>
  <c r="Q470" i="1"/>
  <c r="R470" i="1"/>
  <c r="S470" i="1"/>
  <c r="P471" i="1"/>
  <c r="Q471" i="1"/>
  <c r="R471" i="1"/>
  <c r="S471" i="1"/>
  <c r="P472" i="1"/>
  <c r="Q472" i="1"/>
  <c r="R472" i="1"/>
  <c r="S472" i="1"/>
  <c r="P473" i="1"/>
  <c r="Q473" i="1"/>
  <c r="R473" i="1"/>
  <c r="S473" i="1"/>
  <c r="P474" i="1"/>
  <c r="Q474" i="1"/>
  <c r="R474" i="1"/>
  <c r="S474" i="1"/>
  <c r="P475" i="1"/>
  <c r="Q475" i="1"/>
  <c r="R475" i="1"/>
  <c r="S475" i="1"/>
  <c r="P476" i="1"/>
  <c r="Q476" i="1"/>
  <c r="R476" i="1"/>
  <c r="S476" i="1"/>
  <c r="P477" i="1"/>
  <c r="Q477" i="1"/>
  <c r="R477" i="1"/>
  <c r="S477" i="1"/>
  <c r="P478" i="1"/>
  <c r="Q478" i="1"/>
  <c r="R478" i="1"/>
  <c r="S478" i="1"/>
  <c r="P479" i="1"/>
  <c r="Q479" i="1"/>
  <c r="R479" i="1"/>
  <c r="S479" i="1"/>
  <c r="P480" i="1"/>
  <c r="Q480" i="1"/>
  <c r="R480" i="1"/>
  <c r="S480" i="1"/>
  <c r="P481" i="1"/>
  <c r="Q481" i="1"/>
  <c r="R481" i="1"/>
  <c r="S481" i="1"/>
  <c r="P482" i="1"/>
  <c r="Q482" i="1"/>
  <c r="R482" i="1"/>
  <c r="S482" i="1"/>
  <c r="P483" i="1"/>
  <c r="Q483" i="1"/>
  <c r="R483" i="1"/>
  <c r="S483" i="1"/>
  <c r="P484" i="1"/>
  <c r="Q484" i="1"/>
  <c r="R484" i="1"/>
  <c r="S484" i="1"/>
  <c r="P485" i="1"/>
  <c r="Q485" i="1"/>
  <c r="R485" i="1"/>
  <c r="S485" i="1"/>
  <c r="P486" i="1"/>
  <c r="Q486" i="1"/>
  <c r="R486" i="1"/>
  <c r="S486" i="1"/>
  <c r="P487" i="1"/>
  <c r="Q487" i="1"/>
  <c r="R487" i="1"/>
  <c r="S487" i="1"/>
  <c r="P488" i="1"/>
  <c r="Q488" i="1"/>
  <c r="R488" i="1"/>
  <c r="S488" i="1"/>
  <c r="P489" i="1"/>
  <c r="Q489" i="1"/>
  <c r="R489" i="1"/>
  <c r="S489" i="1"/>
  <c r="P490" i="1"/>
  <c r="Q490" i="1"/>
  <c r="R490" i="1"/>
  <c r="S490" i="1"/>
  <c r="P491" i="1"/>
  <c r="Q491" i="1"/>
  <c r="R491" i="1"/>
  <c r="S491" i="1"/>
  <c r="P492" i="1"/>
  <c r="Q492" i="1"/>
  <c r="R492" i="1"/>
  <c r="S492" i="1"/>
  <c r="P493" i="1"/>
  <c r="Q493" i="1"/>
  <c r="R493" i="1"/>
  <c r="S493" i="1"/>
  <c r="P494" i="1"/>
  <c r="Q494" i="1"/>
  <c r="R494" i="1"/>
  <c r="S494" i="1"/>
  <c r="P495" i="1"/>
  <c r="Q495" i="1"/>
  <c r="R495" i="1"/>
  <c r="S495" i="1"/>
  <c r="P496" i="1"/>
  <c r="Q496" i="1"/>
  <c r="R496" i="1"/>
  <c r="S496" i="1"/>
  <c r="P497" i="1"/>
  <c r="Q497" i="1"/>
  <c r="R497" i="1"/>
  <c r="S497" i="1"/>
  <c r="P498" i="1"/>
  <c r="Q498" i="1"/>
  <c r="R498" i="1"/>
  <c r="S498" i="1"/>
  <c r="P499" i="1"/>
  <c r="Q499" i="1"/>
  <c r="R499" i="1"/>
  <c r="S499" i="1"/>
  <c r="P500" i="1"/>
  <c r="Q500" i="1"/>
  <c r="R500" i="1"/>
  <c r="S500" i="1"/>
  <c r="P501" i="1"/>
  <c r="Q501" i="1"/>
  <c r="R501" i="1"/>
  <c r="S501" i="1"/>
  <c r="P502" i="1"/>
  <c r="Q502" i="1"/>
  <c r="R502" i="1"/>
  <c r="S502" i="1"/>
  <c r="P503" i="1"/>
  <c r="Q503" i="1"/>
  <c r="R503" i="1"/>
  <c r="S503" i="1"/>
  <c r="P504" i="1"/>
  <c r="Q504" i="1"/>
  <c r="R504" i="1"/>
  <c r="S504" i="1"/>
  <c r="P505" i="1"/>
  <c r="Q505" i="1"/>
  <c r="R505" i="1"/>
  <c r="S505" i="1"/>
  <c r="P506" i="1"/>
  <c r="Q506" i="1"/>
  <c r="R506" i="1"/>
  <c r="S506" i="1"/>
  <c r="P507" i="1"/>
  <c r="Q507" i="1"/>
  <c r="R507" i="1"/>
  <c r="S507" i="1"/>
  <c r="P508" i="1"/>
  <c r="Q508" i="1"/>
  <c r="R508" i="1"/>
  <c r="S508" i="1"/>
  <c r="P509" i="1"/>
  <c r="Q509" i="1"/>
  <c r="R509" i="1"/>
  <c r="S509" i="1"/>
  <c r="P510" i="1"/>
  <c r="Q510" i="1"/>
  <c r="R510" i="1"/>
  <c r="S510" i="1"/>
  <c r="P511" i="1"/>
  <c r="Q511" i="1"/>
  <c r="R511" i="1"/>
  <c r="S511" i="1"/>
  <c r="P512" i="1"/>
  <c r="Q512" i="1"/>
  <c r="R512" i="1"/>
  <c r="S512" i="1"/>
  <c r="P513" i="1"/>
  <c r="Q513" i="1"/>
  <c r="R513" i="1"/>
  <c r="S513" i="1"/>
  <c r="P514" i="1"/>
  <c r="Q514" i="1"/>
  <c r="R514" i="1"/>
  <c r="S514" i="1"/>
  <c r="P515" i="1"/>
  <c r="Q515" i="1"/>
  <c r="R515" i="1"/>
  <c r="S515" i="1"/>
  <c r="P516" i="1"/>
  <c r="Q516" i="1"/>
  <c r="R516" i="1"/>
  <c r="S516" i="1"/>
  <c r="P517" i="1"/>
  <c r="Q517" i="1"/>
  <c r="R517" i="1"/>
  <c r="S517" i="1"/>
  <c r="P518" i="1"/>
  <c r="Q518" i="1"/>
  <c r="R518" i="1"/>
  <c r="S518" i="1"/>
  <c r="P519" i="1"/>
  <c r="Q519" i="1"/>
  <c r="R519" i="1"/>
  <c r="S519" i="1"/>
  <c r="P520" i="1"/>
  <c r="Q520" i="1"/>
  <c r="R520" i="1"/>
  <c r="S520" i="1"/>
  <c r="P521" i="1"/>
  <c r="Q521" i="1"/>
  <c r="R521" i="1"/>
  <c r="S521" i="1"/>
  <c r="P522" i="1"/>
  <c r="Q522" i="1"/>
  <c r="R522" i="1"/>
  <c r="S522" i="1"/>
  <c r="P523" i="1"/>
  <c r="Q523" i="1"/>
  <c r="R523" i="1"/>
  <c r="S523" i="1"/>
  <c r="P524" i="1"/>
  <c r="Q524" i="1"/>
  <c r="R524" i="1"/>
  <c r="S524" i="1"/>
  <c r="P525" i="1"/>
  <c r="Q525" i="1"/>
  <c r="R525" i="1"/>
  <c r="S525" i="1"/>
  <c r="P526" i="1"/>
  <c r="Q526" i="1"/>
  <c r="R526" i="1"/>
  <c r="S526" i="1"/>
  <c r="P527" i="1"/>
  <c r="Q527" i="1"/>
  <c r="R527" i="1"/>
  <c r="S527" i="1"/>
  <c r="P528" i="1"/>
  <c r="Q528" i="1"/>
  <c r="R528" i="1"/>
  <c r="S528" i="1"/>
  <c r="P529" i="1"/>
  <c r="Q529" i="1"/>
  <c r="R529" i="1"/>
  <c r="S529" i="1"/>
  <c r="P530" i="1"/>
  <c r="Q530" i="1"/>
  <c r="R530" i="1"/>
  <c r="S530" i="1"/>
  <c r="P531" i="1"/>
  <c r="Q531" i="1"/>
  <c r="R531" i="1"/>
  <c r="S531" i="1"/>
  <c r="P532" i="1"/>
  <c r="Q532" i="1"/>
  <c r="R532" i="1"/>
  <c r="S532" i="1"/>
  <c r="P533" i="1"/>
  <c r="Q533" i="1"/>
  <c r="R533" i="1"/>
  <c r="S533" i="1"/>
  <c r="P534" i="1"/>
  <c r="Q534" i="1"/>
  <c r="R534" i="1"/>
  <c r="S534" i="1"/>
  <c r="P535" i="1"/>
  <c r="Q535" i="1"/>
  <c r="R535" i="1"/>
  <c r="S535" i="1"/>
  <c r="P536" i="1"/>
  <c r="Q536" i="1"/>
  <c r="R536" i="1"/>
  <c r="S536" i="1"/>
  <c r="P537" i="1"/>
  <c r="Q537" i="1"/>
  <c r="R537" i="1"/>
  <c r="S537" i="1"/>
  <c r="P538" i="1"/>
  <c r="Q538" i="1"/>
  <c r="R538" i="1"/>
  <c r="S538" i="1"/>
  <c r="P539" i="1"/>
  <c r="Q539" i="1"/>
  <c r="R539" i="1"/>
  <c r="S539" i="1"/>
  <c r="P540" i="1"/>
  <c r="Q540" i="1"/>
  <c r="R540" i="1"/>
  <c r="S540" i="1"/>
  <c r="P541" i="1"/>
  <c r="Q541" i="1"/>
  <c r="R541" i="1"/>
  <c r="S541" i="1"/>
  <c r="P542" i="1"/>
  <c r="Q542" i="1"/>
  <c r="R542" i="1"/>
  <c r="S542" i="1"/>
  <c r="P543" i="1"/>
  <c r="Q543" i="1"/>
  <c r="R543" i="1"/>
  <c r="S543" i="1"/>
  <c r="P544" i="1"/>
  <c r="Q544" i="1"/>
  <c r="R544" i="1"/>
  <c r="S544" i="1"/>
  <c r="P545" i="1"/>
  <c r="Q545" i="1"/>
  <c r="R545" i="1"/>
  <c r="S545" i="1"/>
  <c r="P546" i="1"/>
  <c r="Q546" i="1"/>
  <c r="R546" i="1"/>
  <c r="S546" i="1"/>
  <c r="P547" i="1"/>
  <c r="Q547" i="1"/>
  <c r="R547" i="1"/>
  <c r="S547" i="1"/>
  <c r="P548" i="1"/>
  <c r="Q548" i="1"/>
  <c r="R548" i="1"/>
  <c r="S548" i="1"/>
  <c r="P549" i="1"/>
  <c r="Q549" i="1"/>
  <c r="R549" i="1"/>
  <c r="S549" i="1"/>
  <c r="P550" i="1"/>
  <c r="Q550" i="1"/>
  <c r="R550" i="1"/>
  <c r="S550" i="1"/>
  <c r="P551" i="1"/>
  <c r="Q551" i="1"/>
  <c r="R551" i="1"/>
  <c r="S551" i="1"/>
  <c r="P552" i="1"/>
  <c r="Q552" i="1"/>
  <c r="R552" i="1"/>
  <c r="S552" i="1"/>
  <c r="P553" i="1"/>
  <c r="Q553" i="1"/>
  <c r="R553" i="1"/>
  <c r="S553" i="1"/>
  <c r="P554" i="1"/>
  <c r="Q554" i="1"/>
  <c r="R554" i="1"/>
  <c r="S554" i="1"/>
  <c r="P555" i="1"/>
  <c r="Q555" i="1"/>
  <c r="R555" i="1"/>
  <c r="S555" i="1"/>
  <c r="P556" i="1"/>
  <c r="Q556" i="1"/>
  <c r="R556" i="1"/>
  <c r="S556" i="1"/>
  <c r="P557" i="1"/>
  <c r="Q557" i="1"/>
  <c r="R557" i="1"/>
  <c r="S557" i="1"/>
  <c r="P558" i="1"/>
  <c r="Q558" i="1"/>
  <c r="R558" i="1"/>
  <c r="S558" i="1"/>
  <c r="P559" i="1"/>
  <c r="Q559" i="1"/>
  <c r="R559" i="1"/>
  <c r="S559" i="1"/>
  <c r="P560" i="1"/>
  <c r="Q560" i="1"/>
  <c r="R560" i="1"/>
  <c r="S560" i="1"/>
  <c r="P561" i="1"/>
  <c r="Q561" i="1"/>
  <c r="R561" i="1"/>
  <c r="S561" i="1"/>
  <c r="P562" i="1"/>
  <c r="Q562" i="1"/>
  <c r="R562" i="1"/>
  <c r="S562" i="1"/>
  <c r="P563" i="1"/>
  <c r="Q563" i="1"/>
  <c r="R563" i="1"/>
  <c r="S563" i="1"/>
  <c r="P564" i="1"/>
  <c r="Q564" i="1"/>
  <c r="R564" i="1"/>
  <c r="S564" i="1"/>
  <c r="P565" i="1"/>
  <c r="Q565" i="1"/>
  <c r="R565" i="1"/>
  <c r="S565" i="1"/>
  <c r="P566" i="1"/>
  <c r="Q566" i="1"/>
  <c r="R566" i="1"/>
  <c r="S566" i="1"/>
  <c r="P567" i="1"/>
  <c r="Q567" i="1"/>
  <c r="R567" i="1"/>
  <c r="S567" i="1"/>
  <c r="P568" i="1"/>
  <c r="Q568" i="1"/>
  <c r="R568" i="1"/>
  <c r="S568" i="1"/>
  <c r="P569" i="1"/>
  <c r="Q569" i="1"/>
  <c r="R569" i="1"/>
  <c r="S569" i="1"/>
  <c r="P570" i="1"/>
  <c r="Q570" i="1"/>
  <c r="R570" i="1"/>
  <c r="S570" i="1"/>
  <c r="P571" i="1"/>
  <c r="Q571" i="1"/>
  <c r="R571" i="1"/>
  <c r="S571" i="1"/>
  <c r="P572" i="1"/>
  <c r="Q572" i="1"/>
  <c r="R572" i="1"/>
  <c r="S572" i="1"/>
  <c r="P573" i="1"/>
  <c r="Q573" i="1"/>
  <c r="R573" i="1"/>
  <c r="S573" i="1"/>
  <c r="P574" i="1"/>
  <c r="Q574" i="1"/>
  <c r="R574" i="1"/>
  <c r="S574" i="1"/>
  <c r="P575" i="1"/>
  <c r="Q575" i="1"/>
  <c r="R575" i="1"/>
  <c r="S575" i="1"/>
  <c r="P576" i="1"/>
  <c r="Q576" i="1"/>
  <c r="R576" i="1"/>
  <c r="S576" i="1"/>
  <c r="P577" i="1"/>
  <c r="Q577" i="1"/>
  <c r="R577" i="1"/>
  <c r="S577" i="1"/>
  <c r="P578" i="1"/>
  <c r="Q578" i="1"/>
  <c r="R578" i="1"/>
  <c r="S578" i="1"/>
  <c r="P579" i="1"/>
  <c r="Q579" i="1"/>
  <c r="R579" i="1"/>
  <c r="S579" i="1"/>
  <c r="P580" i="1"/>
  <c r="Q580" i="1"/>
  <c r="R580" i="1"/>
  <c r="S580" i="1"/>
  <c r="P581" i="1"/>
  <c r="Q581" i="1"/>
  <c r="R581" i="1"/>
  <c r="S581" i="1"/>
  <c r="P582" i="1"/>
  <c r="Q582" i="1"/>
  <c r="R582" i="1"/>
  <c r="S582" i="1"/>
  <c r="P583" i="1"/>
  <c r="Q583" i="1"/>
  <c r="R583" i="1"/>
  <c r="S583" i="1"/>
  <c r="P584" i="1"/>
  <c r="Q584" i="1"/>
  <c r="R584" i="1"/>
  <c r="S584" i="1"/>
  <c r="P585" i="1"/>
  <c r="Q585" i="1"/>
  <c r="R585" i="1"/>
  <c r="S585" i="1"/>
  <c r="P586" i="1"/>
  <c r="Q586" i="1"/>
  <c r="R586" i="1"/>
  <c r="S586" i="1"/>
  <c r="P587" i="1"/>
  <c r="Q587" i="1"/>
  <c r="R587" i="1"/>
  <c r="S587" i="1"/>
  <c r="P588" i="1"/>
  <c r="Q588" i="1"/>
  <c r="R588" i="1"/>
  <c r="S588" i="1"/>
  <c r="P589" i="1"/>
  <c r="Q589" i="1"/>
  <c r="R589" i="1"/>
  <c r="S589" i="1"/>
  <c r="P590" i="1"/>
  <c r="Q590" i="1"/>
  <c r="R590" i="1"/>
  <c r="S590" i="1"/>
  <c r="P591" i="1"/>
  <c r="Q591" i="1"/>
  <c r="R591" i="1"/>
  <c r="S591" i="1"/>
  <c r="P592" i="1"/>
  <c r="Q592" i="1"/>
  <c r="R592" i="1"/>
  <c r="S592" i="1"/>
  <c r="P593" i="1"/>
  <c r="Q593" i="1"/>
  <c r="R593" i="1"/>
  <c r="S593" i="1"/>
  <c r="P594" i="1"/>
  <c r="Q594" i="1"/>
  <c r="R594" i="1"/>
  <c r="S594" i="1"/>
  <c r="P595" i="1"/>
  <c r="Q595" i="1"/>
  <c r="R595" i="1"/>
  <c r="S595" i="1"/>
  <c r="P596" i="1"/>
  <c r="Q596" i="1"/>
  <c r="R596" i="1"/>
  <c r="S596" i="1"/>
  <c r="P597" i="1"/>
  <c r="Q597" i="1"/>
  <c r="R597" i="1"/>
  <c r="S597" i="1"/>
  <c r="P598" i="1"/>
  <c r="Q598" i="1"/>
  <c r="R598" i="1"/>
  <c r="S598" i="1"/>
  <c r="P599" i="1"/>
  <c r="Q599" i="1"/>
  <c r="R599" i="1"/>
  <c r="S599" i="1"/>
  <c r="P600" i="1"/>
  <c r="Q600" i="1"/>
  <c r="R600" i="1"/>
  <c r="S600" i="1"/>
  <c r="P601" i="1"/>
  <c r="Q601" i="1"/>
  <c r="R601" i="1"/>
  <c r="S601" i="1"/>
  <c r="P602" i="1"/>
  <c r="Q602" i="1"/>
  <c r="R602" i="1"/>
  <c r="S602" i="1"/>
  <c r="P603" i="1"/>
  <c r="Q603" i="1"/>
  <c r="R603" i="1"/>
  <c r="S603" i="1"/>
  <c r="P604" i="1"/>
  <c r="Q604" i="1"/>
  <c r="R604" i="1"/>
  <c r="S604" i="1"/>
  <c r="P605" i="1"/>
  <c r="Q605" i="1"/>
  <c r="R605" i="1"/>
  <c r="S605" i="1"/>
  <c r="P606" i="1"/>
  <c r="Q606" i="1"/>
  <c r="R606" i="1"/>
  <c r="S606" i="1"/>
  <c r="P607" i="1"/>
  <c r="Q607" i="1"/>
  <c r="R607" i="1"/>
  <c r="S607" i="1"/>
  <c r="P608" i="1"/>
  <c r="Q608" i="1"/>
  <c r="R608" i="1"/>
  <c r="S608" i="1"/>
  <c r="P609" i="1"/>
  <c r="Q609" i="1"/>
  <c r="R609" i="1"/>
  <c r="S609" i="1"/>
  <c r="P610" i="1"/>
  <c r="Q610" i="1"/>
  <c r="R610" i="1"/>
  <c r="S610" i="1"/>
  <c r="P611" i="1"/>
  <c r="Q611" i="1"/>
  <c r="R611" i="1"/>
  <c r="S611" i="1"/>
  <c r="P612" i="1"/>
  <c r="Q612" i="1"/>
  <c r="R612" i="1"/>
  <c r="S612" i="1"/>
  <c r="P613" i="1"/>
  <c r="Q613" i="1"/>
  <c r="R613" i="1"/>
  <c r="S613" i="1"/>
  <c r="P614" i="1"/>
  <c r="Q614" i="1"/>
  <c r="R614" i="1"/>
  <c r="S614" i="1"/>
  <c r="P615" i="1"/>
  <c r="Q615" i="1"/>
  <c r="R615" i="1"/>
  <c r="S615" i="1"/>
  <c r="P616" i="1"/>
  <c r="Q616" i="1"/>
  <c r="R616" i="1"/>
  <c r="S616" i="1"/>
  <c r="P617" i="1"/>
  <c r="Q617" i="1"/>
  <c r="R617" i="1"/>
  <c r="S617" i="1"/>
  <c r="P618" i="1"/>
  <c r="Q618" i="1"/>
  <c r="R618" i="1"/>
  <c r="S618" i="1"/>
  <c r="P619" i="1"/>
  <c r="Q619" i="1"/>
  <c r="R619" i="1"/>
  <c r="S619" i="1"/>
  <c r="P620" i="1"/>
  <c r="Q620" i="1"/>
  <c r="R620" i="1"/>
  <c r="S620" i="1"/>
  <c r="P621" i="1"/>
  <c r="Q621" i="1"/>
  <c r="R621" i="1"/>
  <c r="S621" i="1"/>
  <c r="P622" i="1"/>
  <c r="Q622" i="1"/>
  <c r="R622" i="1"/>
  <c r="S622" i="1"/>
  <c r="P623" i="1"/>
  <c r="Q623" i="1"/>
  <c r="R623" i="1"/>
  <c r="S623" i="1"/>
  <c r="P624" i="1"/>
  <c r="Q624" i="1"/>
  <c r="R624" i="1"/>
  <c r="S624" i="1"/>
  <c r="P625" i="1"/>
  <c r="Q625" i="1"/>
  <c r="R625" i="1"/>
  <c r="S625" i="1"/>
  <c r="P626" i="1"/>
  <c r="Q626" i="1"/>
  <c r="R626" i="1"/>
  <c r="S626" i="1"/>
  <c r="P627" i="1"/>
  <c r="Q627" i="1"/>
  <c r="R627" i="1"/>
  <c r="S627" i="1"/>
  <c r="P628" i="1"/>
  <c r="Q628" i="1"/>
  <c r="R628" i="1"/>
  <c r="S628" i="1"/>
  <c r="P629" i="1"/>
  <c r="Q629" i="1"/>
  <c r="R629" i="1"/>
  <c r="S629" i="1"/>
  <c r="P630" i="1"/>
  <c r="Q630" i="1"/>
  <c r="R630" i="1"/>
  <c r="S630" i="1"/>
  <c r="P631" i="1"/>
  <c r="Q631" i="1"/>
  <c r="R631" i="1"/>
  <c r="S631" i="1"/>
  <c r="P632" i="1"/>
  <c r="Q632" i="1"/>
  <c r="R632" i="1"/>
  <c r="S632" i="1"/>
  <c r="P633" i="1"/>
  <c r="Q633" i="1"/>
  <c r="R633" i="1"/>
  <c r="S633" i="1"/>
  <c r="P634" i="1"/>
  <c r="Q634" i="1"/>
  <c r="R634" i="1"/>
  <c r="S634" i="1"/>
  <c r="P635" i="1"/>
  <c r="Q635" i="1"/>
  <c r="R635" i="1"/>
  <c r="S635" i="1"/>
  <c r="P636" i="1"/>
  <c r="Q636" i="1"/>
  <c r="R636" i="1"/>
  <c r="S636" i="1"/>
  <c r="P637" i="1"/>
  <c r="Q637" i="1"/>
  <c r="R637" i="1"/>
  <c r="S637" i="1"/>
  <c r="P638" i="1"/>
  <c r="Q638" i="1"/>
  <c r="R638" i="1"/>
  <c r="S638" i="1"/>
  <c r="P639" i="1"/>
  <c r="Q639" i="1"/>
  <c r="R639" i="1"/>
  <c r="S639" i="1"/>
  <c r="P640" i="1"/>
  <c r="Q640" i="1"/>
  <c r="R640" i="1"/>
  <c r="S640" i="1"/>
  <c r="P641" i="1"/>
  <c r="Q641" i="1"/>
  <c r="R641" i="1"/>
  <c r="S641" i="1"/>
  <c r="P642" i="1"/>
  <c r="Q642" i="1"/>
  <c r="R642" i="1"/>
  <c r="S642" i="1"/>
  <c r="P643" i="1"/>
  <c r="Q643" i="1"/>
  <c r="R643" i="1"/>
  <c r="S643" i="1"/>
  <c r="P644" i="1"/>
  <c r="Q644" i="1"/>
  <c r="R644" i="1"/>
  <c r="S644" i="1"/>
  <c r="P645" i="1"/>
  <c r="Q645" i="1"/>
  <c r="R645" i="1"/>
  <c r="S645" i="1"/>
  <c r="P646" i="1"/>
  <c r="Q646" i="1"/>
  <c r="R646" i="1"/>
  <c r="S646" i="1"/>
  <c r="P647" i="1"/>
  <c r="Q647" i="1"/>
  <c r="R647" i="1"/>
  <c r="S647" i="1"/>
  <c r="P648" i="1"/>
  <c r="Q648" i="1"/>
  <c r="R648" i="1"/>
  <c r="S648" i="1"/>
  <c r="P649" i="1"/>
  <c r="Q649" i="1"/>
  <c r="R649" i="1"/>
  <c r="S649" i="1"/>
  <c r="P650" i="1"/>
  <c r="Q650" i="1"/>
  <c r="R650" i="1"/>
  <c r="S650" i="1"/>
  <c r="P651" i="1"/>
  <c r="Q651" i="1"/>
  <c r="R651" i="1"/>
  <c r="S651" i="1"/>
  <c r="P652" i="1"/>
  <c r="Q652" i="1"/>
  <c r="R652" i="1"/>
  <c r="S652" i="1"/>
  <c r="P653" i="1"/>
  <c r="Q653" i="1"/>
  <c r="R653" i="1"/>
  <c r="S653" i="1"/>
  <c r="P654" i="1"/>
  <c r="Q654" i="1"/>
  <c r="R654" i="1"/>
  <c r="S654" i="1"/>
  <c r="P655" i="1"/>
  <c r="Q655" i="1"/>
  <c r="R655" i="1"/>
  <c r="S655" i="1"/>
  <c r="P656" i="1"/>
  <c r="Q656" i="1"/>
  <c r="R656" i="1"/>
  <c r="S656" i="1"/>
  <c r="P657" i="1"/>
  <c r="Q657" i="1"/>
  <c r="R657" i="1"/>
  <c r="S657" i="1"/>
  <c r="P658" i="1"/>
  <c r="Q658" i="1"/>
  <c r="R658" i="1"/>
  <c r="S658" i="1"/>
  <c r="P659" i="1"/>
  <c r="Q659" i="1"/>
  <c r="R659" i="1"/>
  <c r="S659" i="1"/>
  <c r="P660" i="1"/>
  <c r="Q660" i="1"/>
  <c r="R660" i="1"/>
  <c r="S660" i="1"/>
  <c r="P661" i="1"/>
  <c r="Q661" i="1"/>
  <c r="R661" i="1"/>
  <c r="S661" i="1"/>
  <c r="P662" i="1"/>
  <c r="Q662" i="1"/>
  <c r="R662" i="1"/>
  <c r="S662" i="1"/>
  <c r="P663" i="1"/>
  <c r="Q663" i="1"/>
  <c r="R663" i="1"/>
  <c r="S663" i="1"/>
  <c r="P664" i="1"/>
  <c r="Q664" i="1"/>
  <c r="R664" i="1"/>
  <c r="S664" i="1"/>
  <c r="P665" i="1"/>
  <c r="Q665" i="1"/>
  <c r="R665" i="1"/>
  <c r="S665" i="1"/>
  <c r="P666" i="1"/>
  <c r="Q666" i="1"/>
  <c r="R666" i="1"/>
  <c r="S666" i="1"/>
  <c r="P667" i="1"/>
  <c r="Q667" i="1"/>
  <c r="R667" i="1"/>
  <c r="S667" i="1"/>
  <c r="P668" i="1"/>
  <c r="Q668" i="1"/>
  <c r="R668" i="1"/>
  <c r="S668" i="1"/>
  <c r="P669" i="1"/>
  <c r="Q669" i="1"/>
  <c r="R669" i="1"/>
  <c r="S669" i="1"/>
  <c r="P670" i="1"/>
  <c r="Q670" i="1"/>
  <c r="R670" i="1"/>
  <c r="S670" i="1"/>
  <c r="P671" i="1"/>
  <c r="Q671" i="1"/>
  <c r="R671" i="1"/>
  <c r="S671" i="1"/>
  <c r="P672" i="1"/>
  <c r="Q672" i="1"/>
  <c r="R672" i="1"/>
  <c r="S672" i="1"/>
  <c r="P673" i="1"/>
  <c r="Q673" i="1"/>
  <c r="R673" i="1"/>
  <c r="S673" i="1"/>
  <c r="P674" i="1"/>
  <c r="Q674" i="1"/>
  <c r="R674" i="1"/>
  <c r="S674" i="1"/>
  <c r="P675" i="1"/>
  <c r="Q675" i="1"/>
  <c r="R675" i="1"/>
  <c r="S675" i="1"/>
  <c r="P676" i="1"/>
  <c r="Q676" i="1"/>
  <c r="R676" i="1"/>
  <c r="S676" i="1"/>
  <c r="P677" i="1"/>
  <c r="Q677" i="1"/>
  <c r="R677" i="1"/>
  <c r="S677" i="1"/>
  <c r="P678" i="1"/>
  <c r="Q678" i="1"/>
  <c r="R678" i="1"/>
  <c r="S678" i="1"/>
  <c r="P679" i="1"/>
  <c r="Q679" i="1"/>
  <c r="R679" i="1"/>
  <c r="S679" i="1"/>
  <c r="P680" i="1"/>
  <c r="Q680" i="1"/>
  <c r="R680" i="1"/>
  <c r="S680" i="1"/>
  <c r="P681" i="1"/>
  <c r="Q681" i="1"/>
  <c r="R681" i="1"/>
  <c r="S681" i="1"/>
  <c r="P682" i="1"/>
  <c r="Q682" i="1"/>
  <c r="R682" i="1"/>
  <c r="S682" i="1"/>
  <c r="P683" i="1"/>
  <c r="Q683" i="1"/>
  <c r="R683" i="1"/>
  <c r="S683" i="1"/>
  <c r="P684" i="1"/>
  <c r="Q684" i="1"/>
  <c r="R684" i="1"/>
  <c r="S684" i="1"/>
  <c r="P685" i="1"/>
  <c r="Q685" i="1"/>
  <c r="R685" i="1"/>
  <c r="S685" i="1"/>
  <c r="P686" i="1"/>
  <c r="Q686" i="1"/>
  <c r="R686" i="1"/>
  <c r="S686" i="1"/>
  <c r="P687" i="1"/>
  <c r="Q687" i="1"/>
  <c r="R687" i="1"/>
  <c r="S687" i="1"/>
  <c r="P688" i="1"/>
  <c r="Q688" i="1"/>
  <c r="R688" i="1"/>
  <c r="S688" i="1"/>
  <c r="P689" i="1"/>
  <c r="Q689" i="1"/>
  <c r="R689" i="1"/>
  <c r="S689" i="1"/>
  <c r="P690" i="1"/>
  <c r="Q690" i="1"/>
  <c r="R690" i="1"/>
  <c r="S690" i="1"/>
  <c r="P691" i="1"/>
  <c r="Q691" i="1"/>
  <c r="R691" i="1"/>
  <c r="S691" i="1"/>
  <c r="P692" i="1"/>
  <c r="Q692" i="1"/>
  <c r="R692" i="1"/>
  <c r="S692" i="1"/>
  <c r="P693" i="1"/>
  <c r="Q693" i="1"/>
  <c r="R693" i="1"/>
  <c r="S693" i="1"/>
  <c r="P694" i="1"/>
  <c r="Q694" i="1"/>
  <c r="R694" i="1"/>
  <c r="S694" i="1"/>
  <c r="P695" i="1"/>
  <c r="Q695" i="1"/>
  <c r="R695" i="1"/>
  <c r="S695" i="1"/>
  <c r="P696" i="1"/>
  <c r="Q696" i="1"/>
  <c r="R696" i="1"/>
  <c r="S696" i="1"/>
  <c r="P697" i="1"/>
  <c r="Q697" i="1"/>
  <c r="R697" i="1"/>
  <c r="S697" i="1"/>
  <c r="P698" i="1"/>
  <c r="Q698" i="1"/>
  <c r="R698" i="1"/>
  <c r="S698" i="1"/>
  <c r="P699" i="1"/>
  <c r="Q699" i="1"/>
  <c r="R699" i="1"/>
  <c r="S699" i="1"/>
  <c r="P700" i="1"/>
  <c r="Q700" i="1"/>
  <c r="R700" i="1"/>
  <c r="S700" i="1"/>
  <c r="P701" i="1"/>
  <c r="Q701" i="1"/>
  <c r="R701" i="1"/>
  <c r="S701" i="1"/>
  <c r="P702" i="1"/>
  <c r="Q702" i="1"/>
  <c r="R702" i="1"/>
  <c r="S702" i="1"/>
  <c r="P703" i="1"/>
  <c r="Q703" i="1"/>
  <c r="R703" i="1"/>
  <c r="S703" i="1"/>
  <c r="P704" i="1"/>
  <c r="Q704" i="1"/>
  <c r="R704" i="1"/>
  <c r="S704" i="1"/>
  <c r="P705" i="1"/>
  <c r="Q705" i="1"/>
  <c r="R705" i="1"/>
  <c r="S705" i="1"/>
  <c r="P706" i="1"/>
  <c r="Q706" i="1"/>
  <c r="R706" i="1"/>
  <c r="S706" i="1"/>
  <c r="P707" i="1"/>
  <c r="Q707" i="1"/>
  <c r="R707" i="1"/>
  <c r="S707" i="1"/>
  <c r="P708" i="1"/>
  <c r="Q708" i="1"/>
  <c r="R708" i="1"/>
  <c r="S708" i="1"/>
  <c r="P709" i="1"/>
  <c r="Q709" i="1"/>
  <c r="R709" i="1"/>
  <c r="S709" i="1"/>
  <c r="P710" i="1"/>
  <c r="Q710" i="1"/>
  <c r="R710" i="1"/>
  <c r="S710" i="1"/>
  <c r="P711" i="1"/>
  <c r="Q711" i="1"/>
  <c r="R711" i="1"/>
  <c r="S711" i="1"/>
  <c r="P712" i="1"/>
  <c r="Q712" i="1"/>
  <c r="R712" i="1"/>
  <c r="S712" i="1"/>
  <c r="P713" i="1"/>
  <c r="Q713" i="1"/>
  <c r="R713" i="1"/>
  <c r="S713" i="1"/>
  <c r="P714" i="1"/>
  <c r="Q714" i="1"/>
  <c r="R714" i="1"/>
  <c r="S714" i="1"/>
  <c r="P715" i="1"/>
  <c r="Q715" i="1"/>
  <c r="R715" i="1"/>
  <c r="S715" i="1"/>
  <c r="P716" i="1"/>
  <c r="Q716" i="1"/>
  <c r="R716" i="1"/>
  <c r="S716" i="1"/>
  <c r="P717" i="1"/>
  <c r="Q717" i="1"/>
  <c r="R717" i="1"/>
  <c r="S717" i="1"/>
  <c r="P718" i="1"/>
  <c r="Q718" i="1"/>
  <c r="R718" i="1"/>
  <c r="S718" i="1"/>
  <c r="P719" i="1"/>
  <c r="Q719" i="1"/>
  <c r="R719" i="1"/>
  <c r="S719" i="1"/>
  <c r="P720" i="1"/>
  <c r="Q720" i="1"/>
  <c r="R720" i="1"/>
  <c r="S720" i="1"/>
  <c r="P721" i="1"/>
  <c r="Q721" i="1"/>
  <c r="R721" i="1"/>
  <c r="S721" i="1"/>
  <c r="P722" i="1"/>
  <c r="Q722" i="1"/>
  <c r="R722" i="1"/>
  <c r="S722" i="1"/>
  <c r="P723" i="1"/>
  <c r="Q723" i="1"/>
  <c r="R723" i="1"/>
  <c r="S723" i="1"/>
  <c r="P724" i="1"/>
  <c r="Q724" i="1"/>
  <c r="R724" i="1"/>
  <c r="S724" i="1"/>
  <c r="P725" i="1"/>
  <c r="Q725" i="1"/>
  <c r="R725" i="1"/>
  <c r="S725" i="1"/>
  <c r="P726" i="1"/>
  <c r="Q726" i="1"/>
  <c r="R726" i="1"/>
  <c r="S726" i="1"/>
  <c r="P727" i="1"/>
  <c r="Q727" i="1"/>
  <c r="R727" i="1"/>
  <c r="S727" i="1"/>
  <c r="P728" i="1"/>
  <c r="Q728" i="1"/>
  <c r="R728" i="1"/>
  <c r="S728" i="1"/>
  <c r="P729" i="1"/>
  <c r="Q729" i="1"/>
  <c r="R729" i="1"/>
  <c r="S729" i="1"/>
  <c r="P730" i="1"/>
  <c r="Q730" i="1"/>
  <c r="R730" i="1"/>
  <c r="S730" i="1"/>
  <c r="P731" i="1"/>
  <c r="Q731" i="1"/>
  <c r="R731" i="1"/>
  <c r="S731" i="1"/>
  <c r="P732" i="1"/>
  <c r="Q732" i="1"/>
  <c r="R732" i="1"/>
  <c r="S732" i="1"/>
  <c r="P733" i="1"/>
  <c r="Q733" i="1"/>
  <c r="R733" i="1"/>
  <c r="S733" i="1"/>
  <c r="P734" i="1"/>
  <c r="Q734" i="1"/>
  <c r="R734" i="1"/>
  <c r="S734" i="1"/>
  <c r="P735" i="1"/>
  <c r="Q735" i="1"/>
  <c r="R735" i="1"/>
  <c r="S735" i="1"/>
  <c r="P736" i="1"/>
  <c r="Q736" i="1"/>
  <c r="R736" i="1"/>
  <c r="S736" i="1"/>
  <c r="P737" i="1"/>
  <c r="Q737" i="1"/>
  <c r="R737" i="1"/>
  <c r="S737" i="1"/>
  <c r="P738" i="1"/>
  <c r="Q738" i="1"/>
  <c r="R738" i="1"/>
  <c r="S738" i="1"/>
  <c r="P739" i="1"/>
  <c r="Q739" i="1"/>
  <c r="R739" i="1"/>
  <c r="S739" i="1"/>
  <c r="P740" i="1"/>
  <c r="Q740" i="1"/>
  <c r="R740" i="1"/>
  <c r="S740" i="1"/>
  <c r="P741" i="1"/>
  <c r="Q741" i="1"/>
  <c r="R741" i="1"/>
  <c r="S741" i="1"/>
  <c r="P742" i="1"/>
  <c r="Q742" i="1"/>
  <c r="R742" i="1"/>
  <c r="S742" i="1"/>
  <c r="P743" i="1"/>
  <c r="Q743" i="1"/>
  <c r="R743" i="1"/>
  <c r="S743" i="1"/>
  <c r="P744" i="1"/>
  <c r="Q744" i="1"/>
  <c r="R744" i="1"/>
  <c r="S744" i="1"/>
  <c r="P745" i="1"/>
  <c r="Q745" i="1"/>
  <c r="R745" i="1"/>
  <c r="S745" i="1"/>
  <c r="P746" i="1"/>
  <c r="Q746" i="1"/>
  <c r="R746" i="1"/>
  <c r="S746" i="1"/>
  <c r="P747" i="1"/>
  <c r="Q747" i="1"/>
  <c r="R747" i="1"/>
  <c r="S747" i="1"/>
  <c r="P748" i="1"/>
  <c r="Q748" i="1"/>
  <c r="R748" i="1"/>
  <c r="S748" i="1"/>
  <c r="P749" i="1"/>
  <c r="Q749" i="1"/>
  <c r="R749" i="1"/>
  <c r="S749" i="1"/>
  <c r="P750" i="1"/>
  <c r="Q750" i="1"/>
  <c r="R750" i="1"/>
  <c r="S750" i="1"/>
  <c r="P751" i="1"/>
  <c r="Q751" i="1"/>
  <c r="R751" i="1"/>
  <c r="S751" i="1"/>
  <c r="P752" i="1"/>
  <c r="Q752" i="1"/>
  <c r="R752" i="1"/>
  <c r="S752" i="1"/>
  <c r="P753" i="1"/>
  <c r="Q753" i="1"/>
  <c r="R753" i="1"/>
  <c r="S753" i="1"/>
  <c r="P754" i="1"/>
  <c r="Q754" i="1"/>
  <c r="R754" i="1"/>
  <c r="S754" i="1"/>
  <c r="P755" i="1"/>
  <c r="Q755" i="1"/>
  <c r="R755" i="1"/>
  <c r="S755" i="1"/>
  <c r="P756" i="1"/>
  <c r="Q756" i="1"/>
  <c r="R756" i="1"/>
  <c r="S756" i="1"/>
  <c r="P757" i="1"/>
  <c r="Q757" i="1"/>
  <c r="R757" i="1"/>
  <c r="S757" i="1"/>
  <c r="P758" i="1"/>
  <c r="Q758" i="1"/>
  <c r="R758" i="1"/>
  <c r="S758" i="1"/>
  <c r="P759" i="1"/>
  <c r="Q759" i="1"/>
  <c r="R759" i="1"/>
  <c r="S759" i="1"/>
  <c r="P760" i="1"/>
  <c r="Q760" i="1"/>
  <c r="R760" i="1"/>
  <c r="S760" i="1"/>
  <c r="P761" i="1"/>
  <c r="Q761" i="1"/>
  <c r="R761" i="1"/>
  <c r="S761" i="1"/>
  <c r="P762" i="1"/>
  <c r="Q762" i="1"/>
  <c r="R762" i="1"/>
  <c r="S762" i="1"/>
  <c r="P763" i="1"/>
  <c r="Q763" i="1"/>
  <c r="R763" i="1"/>
  <c r="S763" i="1"/>
  <c r="P764" i="1"/>
  <c r="Q764" i="1"/>
  <c r="R764" i="1"/>
  <c r="S764" i="1"/>
  <c r="P765" i="1"/>
  <c r="Q765" i="1"/>
  <c r="R765" i="1"/>
  <c r="S765" i="1"/>
  <c r="P766" i="1"/>
  <c r="Q766" i="1"/>
  <c r="R766" i="1"/>
  <c r="S766" i="1"/>
  <c r="P767" i="1"/>
  <c r="Q767" i="1"/>
  <c r="R767" i="1"/>
  <c r="S767" i="1"/>
  <c r="P768" i="1"/>
  <c r="Q768" i="1"/>
  <c r="R768" i="1"/>
  <c r="S768" i="1"/>
  <c r="P769" i="1"/>
  <c r="Q769" i="1"/>
  <c r="R769" i="1"/>
  <c r="S769" i="1"/>
  <c r="P770" i="1"/>
  <c r="Q770" i="1"/>
  <c r="R770" i="1"/>
  <c r="S770" i="1"/>
  <c r="P771" i="1"/>
  <c r="Q771" i="1"/>
  <c r="R771" i="1"/>
  <c r="S771" i="1"/>
  <c r="P772" i="1"/>
  <c r="Q772" i="1"/>
  <c r="R772" i="1"/>
  <c r="S772" i="1"/>
  <c r="P773" i="1"/>
  <c r="Q773" i="1"/>
  <c r="R773" i="1"/>
  <c r="S773" i="1"/>
  <c r="P774" i="1"/>
  <c r="Q774" i="1"/>
  <c r="R774" i="1"/>
  <c r="S774" i="1"/>
  <c r="P775" i="1"/>
  <c r="Q775" i="1"/>
  <c r="R775" i="1"/>
  <c r="S775" i="1"/>
  <c r="P776" i="1"/>
  <c r="Q776" i="1"/>
  <c r="R776" i="1"/>
  <c r="S776" i="1"/>
  <c r="P777" i="1"/>
  <c r="Q777" i="1"/>
  <c r="R777" i="1"/>
  <c r="S777" i="1"/>
  <c r="P778" i="1"/>
  <c r="Q778" i="1"/>
  <c r="R778" i="1"/>
  <c r="S778" i="1"/>
  <c r="P779" i="1"/>
  <c r="Q779" i="1"/>
  <c r="R779" i="1"/>
  <c r="S779" i="1"/>
  <c r="P780" i="1"/>
  <c r="Q780" i="1"/>
  <c r="R780" i="1"/>
  <c r="S780" i="1"/>
  <c r="P781" i="1"/>
  <c r="Q781" i="1"/>
  <c r="R781" i="1"/>
  <c r="S781" i="1"/>
  <c r="P782" i="1"/>
  <c r="Q782" i="1"/>
  <c r="R782" i="1"/>
  <c r="S782" i="1"/>
  <c r="P783" i="1"/>
  <c r="Q783" i="1"/>
  <c r="R783" i="1"/>
  <c r="S783" i="1"/>
  <c r="P784" i="1"/>
  <c r="Q784" i="1"/>
  <c r="R784" i="1"/>
  <c r="S784" i="1"/>
  <c r="P785" i="1"/>
  <c r="Q785" i="1"/>
  <c r="R785" i="1"/>
  <c r="S785" i="1"/>
  <c r="P786" i="1"/>
  <c r="Q786" i="1"/>
  <c r="R786" i="1"/>
  <c r="S786" i="1"/>
  <c r="P787" i="1"/>
  <c r="Q787" i="1"/>
  <c r="R787" i="1"/>
  <c r="S787" i="1"/>
  <c r="P788" i="1"/>
  <c r="Q788" i="1"/>
  <c r="R788" i="1"/>
  <c r="S788" i="1"/>
  <c r="P789" i="1"/>
  <c r="Q789" i="1"/>
  <c r="R789" i="1"/>
  <c r="S789" i="1"/>
  <c r="P790" i="1"/>
  <c r="Q790" i="1"/>
  <c r="R790" i="1"/>
  <c r="S790" i="1"/>
  <c r="P791" i="1"/>
  <c r="Q791" i="1"/>
  <c r="R791" i="1"/>
  <c r="S791" i="1"/>
  <c r="P792" i="1"/>
  <c r="Q792" i="1"/>
  <c r="R792" i="1"/>
  <c r="S792" i="1"/>
  <c r="P793" i="1"/>
  <c r="Q793" i="1"/>
  <c r="R793" i="1"/>
  <c r="S793" i="1"/>
  <c r="P794" i="1"/>
  <c r="Q794" i="1"/>
  <c r="R794" i="1"/>
  <c r="S794" i="1"/>
  <c r="P795" i="1"/>
  <c r="Q795" i="1"/>
  <c r="R795" i="1"/>
  <c r="S795" i="1"/>
  <c r="P796" i="1"/>
  <c r="Q796" i="1"/>
  <c r="R796" i="1"/>
  <c r="S796" i="1"/>
  <c r="P797" i="1"/>
  <c r="Q797" i="1"/>
  <c r="R797" i="1"/>
  <c r="S797" i="1"/>
  <c r="P798" i="1"/>
  <c r="Q798" i="1"/>
  <c r="R798" i="1"/>
  <c r="S798" i="1"/>
  <c r="P799" i="1"/>
  <c r="Q799" i="1"/>
  <c r="R799" i="1"/>
  <c r="S799" i="1"/>
  <c r="P800" i="1"/>
  <c r="Q800" i="1"/>
  <c r="R800" i="1"/>
  <c r="S800" i="1"/>
  <c r="P801" i="1"/>
  <c r="Q801" i="1"/>
  <c r="R801" i="1"/>
  <c r="S801" i="1"/>
  <c r="P802" i="1"/>
  <c r="Q802" i="1"/>
  <c r="R802" i="1"/>
  <c r="S802" i="1"/>
  <c r="P803" i="1"/>
  <c r="Q803" i="1"/>
  <c r="R803" i="1"/>
  <c r="S803" i="1"/>
  <c r="P804" i="1"/>
  <c r="Q804" i="1"/>
  <c r="R804" i="1"/>
  <c r="S804" i="1"/>
  <c r="P805" i="1"/>
  <c r="Q805" i="1"/>
  <c r="R805" i="1"/>
  <c r="S805" i="1"/>
  <c r="P806" i="1"/>
  <c r="Q806" i="1"/>
  <c r="R806" i="1"/>
  <c r="S806" i="1"/>
  <c r="P807" i="1"/>
  <c r="Q807" i="1"/>
  <c r="R807" i="1"/>
  <c r="S807" i="1"/>
  <c r="P808" i="1"/>
  <c r="Q808" i="1"/>
  <c r="R808" i="1"/>
  <c r="S808" i="1"/>
  <c r="P809" i="1"/>
  <c r="Q809" i="1"/>
  <c r="R809" i="1"/>
  <c r="S809" i="1"/>
  <c r="P810" i="1"/>
  <c r="Q810" i="1"/>
  <c r="R810" i="1"/>
  <c r="S810" i="1"/>
  <c r="P811" i="1"/>
  <c r="Q811" i="1"/>
  <c r="R811" i="1"/>
  <c r="S811" i="1"/>
  <c r="P812" i="1"/>
  <c r="Q812" i="1"/>
  <c r="R812" i="1"/>
  <c r="S812" i="1"/>
  <c r="P813" i="1"/>
  <c r="Q813" i="1"/>
  <c r="R813" i="1"/>
  <c r="S813" i="1"/>
  <c r="P814" i="1"/>
  <c r="Q814" i="1"/>
  <c r="R814" i="1"/>
  <c r="S814" i="1"/>
  <c r="P815" i="1"/>
  <c r="Q815" i="1"/>
  <c r="R815" i="1"/>
  <c r="S815" i="1"/>
  <c r="P816" i="1"/>
  <c r="Q816" i="1"/>
  <c r="R816" i="1"/>
  <c r="S816" i="1"/>
  <c r="P817" i="1"/>
  <c r="Q817" i="1"/>
  <c r="R817" i="1"/>
  <c r="S817" i="1"/>
  <c r="P818" i="1"/>
  <c r="Q818" i="1"/>
  <c r="R818" i="1"/>
  <c r="S818" i="1"/>
  <c r="P819" i="1"/>
  <c r="Q819" i="1"/>
  <c r="R819" i="1"/>
  <c r="S819" i="1"/>
  <c r="P820" i="1"/>
  <c r="Q820" i="1"/>
  <c r="R820" i="1"/>
  <c r="S820" i="1"/>
  <c r="P821" i="1"/>
  <c r="Q821" i="1"/>
  <c r="R821" i="1"/>
  <c r="S821" i="1"/>
  <c r="P822" i="1"/>
  <c r="Q822" i="1"/>
  <c r="R822" i="1"/>
  <c r="S822" i="1"/>
  <c r="P823" i="1"/>
  <c r="Q823" i="1"/>
  <c r="R823" i="1"/>
  <c r="S823" i="1"/>
  <c r="P824" i="1"/>
  <c r="Q824" i="1"/>
  <c r="R824" i="1"/>
  <c r="S824" i="1"/>
  <c r="P825" i="1"/>
  <c r="Q825" i="1"/>
  <c r="R825" i="1"/>
  <c r="S825" i="1"/>
  <c r="P826" i="1"/>
  <c r="Q826" i="1"/>
  <c r="R826" i="1"/>
  <c r="S826" i="1"/>
  <c r="P827" i="1"/>
  <c r="Q827" i="1"/>
  <c r="R827" i="1"/>
  <c r="S827" i="1"/>
  <c r="P828" i="1"/>
  <c r="Q828" i="1"/>
  <c r="R828" i="1"/>
  <c r="S828" i="1"/>
  <c r="P829" i="1"/>
  <c r="Q829" i="1"/>
  <c r="R829" i="1"/>
  <c r="S829" i="1"/>
  <c r="P830" i="1"/>
  <c r="Q830" i="1"/>
  <c r="R830" i="1"/>
  <c r="S830" i="1"/>
  <c r="P831" i="1"/>
  <c r="Q831" i="1"/>
  <c r="R831" i="1"/>
  <c r="S831" i="1"/>
  <c r="P832" i="1"/>
  <c r="Q832" i="1"/>
  <c r="R832" i="1"/>
  <c r="S832" i="1"/>
  <c r="P833" i="1"/>
  <c r="Q833" i="1"/>
  <c r="R833" i="1"/>
  <c r="S833" i="1"/>
  <c r="P834" i="1"/>
  <c r="Q834" i="1"/>
  <c r="R834" i="1"/>
  <c r="S834" i="1"/>
  <c r="P835" i="1"/>
  <c r="Q835" i="1"/>
  <c r="R835" i="1"/>
  <c r="S835" i="1"/>
  <c r="P836" i="1"/>
  <c r="Q836" i="1"/>
  <c r="R836" i="1"/>
  <c r="S836" i="1"/>
  <c r="P837" i="1"/>
  <c r="Q837" i="1"/>
  <c r="R837" i="1"/>
  <c r="S837" i="1"/>
  <c r="P838" i="1"/>
  <c r="Q838" i="1"/>
  <c r="R838" i="1"/>
  <c r="S838" i="1"/>
  <c r="P839" i="1"/>
  <c r="Q839" i="1"/>
  <c r="R839" i="1"/>
  <c r="S839" i="1"/>
  <c r="P840" i="1"/>
  <c r="Q840" i="1"/>
  <c r="R840" i="1"/>
  <c r="S840" i="1"/>
  <c r="P841" i="1"/>
  <c r="Q841" i="1"/>
  <c r="R841" i="1"/>
  <c r="S841" i="1"/>
  <c r="P842" i="1"/>
  <c r="Q842" i="1"/>
  <c r="R842" i="1"/>
  <c r="S842" i="1"/>
  <c r="P843" i="1"/>
  <c r="Q843" i="1"/>
  <c r="R843" i="1"/>
  <c r="S843" i="1"/>
  <c r="P844" i="1"/>
  <c r="Q844" i="1"/>
  <c r="R844" i="1"/>
  <c r="S844" i="1"/>
  <c r="P845" i="1"/>
  <c r="Q845" i="1"/>
  <c r="R845" i="1"/>
  <c r="S845" i="1"/>
  <c r="P846" i="1"/>
  <c r="Q846" i="1"/>
  <c r="R846" i="1"/>
  <c r="S846" i="1"/>
  <c r="P847" i="1"/>
  <c r="Q847" i="1"/>
  <c r="R847" i="1"/>
  <c r="S847" i="1"/>
  <c r="P848" i="1"/>
  <c r="Q848" i="1"/>
  <c r="R848" i="1"/>
  <c r="S848" i="1"/>
  <c r="P849" i="1"/>
  <c r="Q849" i="1"/>
  <c r="R849" i="1"/>
  <c r="S849" i="1"/>
  <c r="P850" i="1"/>
  <c r="Q850" i="1"/>
  <c r="R850" i="1"/>
  <c r="S850" i="1"/>
  <c r="P851" i="1"/>
  <c r="Q851" i="1"/>
  <c r="R851" i="1"/>
  <c r="S851" i="1"/>
  <c r="P852" i="1"/>
  <c r="Q852" i="1"/>
  <c r="R852" i="1"/>
  <c r="S852" i="1"/>
  <c r="P853" i="1"/>
  <c r="Q853" i="1"/>
  <c r="R853" i="1"/>
  <c r="S853" i="1"/>
  <c r="P854" i="1"/>
  <c r="Q854" i="1"/>
  <c r="R854" i="1"/>
  <c r="S854" i="1"/>
  <c r="P855" i="1"/>
  <c r="Q855" i="1"/>
  <c r="R855" i="1"/>
  <c r="S855" i="1"/>
  <c r="P856" i="1"/>
  <c r="Q856" i="1"/>
  <c r="R856" i="1"/>
  <c r="S856" i="1"/>
  <c r="P857" i="1"/>
  <c r="Q857" i="1"/>
  <c r="R857" i="1"/>
  <c r="S857" i="1"/>
  <c r="P858" i="1"/>
  <c r="Q858" i="1"/>
  <c r="R858" i="1"/>
  <c r="S858" i="1"/>
  <c r="P859" i="1"/>
  <c r="Q859" i="1"/>
  <c r="R859" i="1"/>
  <c r="S859" i="1"/>
  <c r="P860" i="1"/>
  <c r="Q860" i="1"/>
  <c r="R860" i="1"/>
  <c r="S860" i="1"/>
  <c r="P861" i="1"/>
  <c r="Q861" i="1"/>
  <c r="R861" i="1"/>
  <c r="S861" i="1"/>
  <c r="P862" i="1"/>
  <c r="Q862" i="1"/>
  <c r="R862" i="1"/>
  <c r="S862" i="1"/>
  <c r="P863" i="1"/>
  <c r="Q863" i="1"/>
  <c r="R863" i="1"/>
  <c r="S863" i="1"/>
  <c r="P864" i="1"/>
  <c r="Q864" i="1"/>
  <c r="R864" i="1"/>
  <c r="S864" i="1"/>
  <c r="P865" i="1"/>
  <c r="Q865" i="1"/>
  <c r="R865" i="1"/>
  <c r="S865" i="1"/>
  <c r="P866" i="1"/>
  <c r="Q866" i="1"/>
  <c r="R866" i="1"/>
  <c r="S866" i="1"/>
  <c r="P867" i="1"/>
  <c r="Q867" i="1"/>
  <c r="R867" i="1"/>
  <c r="S867" i="1"/>
  <c r="P868" i="1"/>
  <c r="Q868" i="1"/>
  <c r="R868" i="1"/>
  <c r="S868" i="1"/>
  <c r="P869" i="1"/>
  <c r="Q869" i="1"/>
  <c r="R869" i="1"/>
  <c r="S869" i="1"/>
  <c r="P870" i="1"/>
  <c r="Q870" i="1"/>
  <c r="R870" i="1"/>
  <c r="S870" i="1"/>
  <c r="P871" i="1"/>
  <c r="Q871" i="1"/>
  <c r="R871" i="1"/>
  <c r="S871" i="1"/>
  <c r="P872" i="1"/>
  <c r="Q872" i="1"/>
  <c r="R872" i="1"/>
  <c r="S872" i="1"/>
  <c r="P873" i="1"/>
  <c r="Q873" i="1"/>
  <c r="R873" i="1"/>
  <c r="S873" i="1"/>
  <c r="P874" i="1"/>
  <c r="Q874" i="1"/>
  <c r="R874" i="1"/>
  <c r="S874" i="1"/>
  <c r="P875" i="1"/>
  <c r="Q875" i="1"/>
  <c r="R875" i="1"/>
  <c r="S875" i="1"/>
  <c r="P876" i="1"/>
  <c r="Q876" i="1"/>
  <c r="R876" i="1"/>
  <c r="S876" i="1"/>
  <c r="P877" i="1"/>
  <c r="Q877" i="1"/>
  <c r="R877" i="1"/>
  <c r="S877" i="1"/>
  <c r="P878" i="1"/>
  <c r="Q878" i="1"/>
  <c r="R878" i="1"/>
  <c r="S878" i="1"/>
  <c r="P879" i="1"/>
  <c r="Q879" i="1"/>
  <c r="R879" i="1"/>
  <c r="S879" i="1"/>
  <c r="P880" i="1"/>
  <c r="Q880" i="1"/>
  <c r="R880" i="1"/>
  <c r="S880" i="1"/>
  <c r="P881" i="1"/>
  <c r="Q881" i="1"/>
  <c r="R881" i="1"/>
  <c r="S881" i="1"/>
  <c r="P882" i="1"/>
  <c r="Q882" i="1"/>
  <c r="R882" i="1"/>
  <c r="S882" i="1"/>
  <c r="P883" i="1"/>
  <c r="Q883" i="1"/>
  <c r="R883" i="1"/>
  <c r="S883" i="1"/>
  <c r="P884" i="1"/>
  <c r="Q884" i="1"/>
  <c r="R884" i="1"/>
  <c r="S884" i="1"/>
  <c r="P885" i="1"/>
  <c r="Q885" i="1"/>
  <c r="R885" i="1"/>
  <c r="S885" i="1"/>
  <c r="P886" i="1"/>
  <c r="Q886" i="1"/>
  <c r="R886" i="1"/>
  <c r="S886" i="1"/>
  <c r="P887" i="1"/>
  <c r="Q887" i="1"/>
  <c r="R887" i="1"/>
  <c r="S887" i="1"/>
  <c r="P888" i="1"/>
  <c r="Q888" i="1"/>
  <c r="R888" i="1"/>
  <c r="S888" i="1"/>
  <c r="P889" i="1"/>
  <c r="Q889" i="1"/>
  <c r="R889" i="1"/>
  <c r="S889" i="1"/>
  <c r="P890" i="1"/>
  <c r="Q890" i="1"/>
  <c r="R890" i="1"/>
  <c r="S890" i="1"/>
  <c r="P891" i="1"/>
  <c r="Q891" i="1"/>
  <c r="R891" i="1"/>
  <c r="S891" i="1"/>
  <c r="P892" i="1"/>
  <c r="Q892" i="1"/>
  <c r="R892" i="1"/>
  <c r="S892" i="1"/>
  <c r="P893" i="1"/>
  <c r="Q893" i="1"/>
  <c r="R893" i="1"/>
  <c r="S893" i="1"/>
  <c r="P894" i="1"/>
  <c r="Q894" i="1"/>
  <c r="R894" i="1"/>
  <c r="S894" i="1"/>
  <c r="P895" i="1"/>
  <c r="Q895" i="1"/>
  <c r="R895" i="1"/>
  <c r="S895" i="1"/>
  <c r="P896" i="1"/>
  <c r="Q896" i="1"/>
  <c r="R896" i="1"/>
  <c r="S896" i="1"/>
  <c r="P897" i="1"/>
  <c r="Q897" i="1"/>
  <c r="R897" i="1"/>
  <c r="S897" i="1"/>
  <c r="P898" i="1"/>
  <c r="Q898" i="1"/>
  <c r="R898" i="1"/>
  <c r="S898" i="1"/>
  <c r="P899" i="1"/>
  <c r="Q899" i="1"/>
  <c r="R899" i="1"/>
  <c r="S899" i="1"/>
  <c r="P900" i="1"/>
  <c r="Q900" i="1"/>
  <c r="R900" i="1"/>
  <c r="S900" i="1"/>
  <c r="P901" i="1"/>
  <c r="Q901" i="1"/>
  <c r="R901" i="1"/>
  <c r="S901" i="1"/>
  <c r="P902" i="1"/>
  <c r="Q902" i="1"/>
  <c r="R902" i="1"/>
  <c r="S902" i="1"/>
  <c r="P903" i="1"/>
  <c r="Q903" i="1"/>
  <c r="R903" i="1"/>
  <c r="S903" i="1"/>
  <c r="P904" i="1"/>
  <c r="Q904" i="1"/>
  <c r="R904" i="1"/>
  <c r="S904" i="1"/>
  <c r="P905" i="1"/>
  <c r="Q905" i="1"/>
  <c r="R905" i="1"/>
  <c r="S905" i="1"/>
  <c r="P906" i="1"/>
  <c r="Q906" i="1"/>
  <c r="R906" i="1"/>
  <c r="S906" i="1"/>
  <c r="P907" i="1"/>
  <c r="Q907" i="1"/>
  <c r="R907" i="1"/>
  <c r="S907" i="1"/>
  <c r="P908" i="1"/>
  <c r="Q908" i="1"/>
  <c r="R908" i="1"/>
  <c r="S908" i="1"/>
  <c r="P909" i="1"/>
  <c r="Q909" i="1"/>
  <c r="R909" i="1"/>
  <c r="S909" i="1"/>
  <c r="P910" i="1"/>
  <c r="Q910" i="1"/>
  <c r="R910" i="1"/>
  <c r="S910" i="1"/>
  <c r="P911" i="1"/>
  <c r="Q911" i="1"/>
  <c r="R911" i="1"/>
  <c r="S911" i="1"/>
  <c r="P912" i="1"/>
  <c r="Q912" i="1"/>
  <c r="R912" i="1"/>
  <c r="S912" i="1"/>
  <c r="P913" i="1"/>
  <c r="Q913" i="1"/>
  <c r="R913" i="1"/>
  <c r="S913" i="1"/>
  <c r="P914" i="1"/>
  <c r="Q914" i="1"/>
  <c r="R914" i="1"/>
  <c r="S914" i="1"/>
  <c r="P915" i="1"/>
  <c r="Q915" i="1"/>
  <c r="R915" i="1"/>
  <c r="S915" i="1"/>
  <c r="P916" i="1"/>
  <c r="Q916" i="1"/>
  <c r="R916" i="1"/>
  <c r="S916" i="1"/>
  <c r="P917" i="1"/>
  <c r="Q917" i="1"/>
  <c r="R917" i="1"/>
  <c r="S917" i="1"/>
  <c r="P918" i="1"/>
  <c r="Q918" i="1"/>
  <c r="R918" i="1"/>
  <c r="S918" i="1"/>
  <c r="P919" i="1"/>
  <c r="Q919" i="1"/>
  <c r="R919" i="1"/>
  <c r="S919" i="1"/>
  <c r="P920" i="1"/>
  <c r="Q920" i="1"/>
  <c r="R920" i="1"/>
  <c r="S920" i="1"/>
  <c r="P921" i="1"/>
  <c r="Q921" i="1"/>
  <c r="R921" i="1"/>
  <c r="S921" i="1"/>
  <c r="P922" i="1"/>
  <c r="Q922" i="1"/>
  <c r="R922" i="1"/>
  <c r="S922" i="1"/>
  <c r="P923" i="1"/>
  <c r="Q923" i="1"/>
  <c r="R923" i="1"/>
  <c r="S923" i="1"/>
  <c r="P924" i="1"/>
  <c r="Q924" i="1"/>
  <c r="R924" i="1"/>
  <c r="S924" i="1"/>
  <c r="P925" i="1"/>
  <c r="Q925" i="1"/>
  <c r="R925" i="1"/>
  <c r="S925" i="1"/>
  <c r="P926" i="1"/>
  <c r="Q926" i="1"/>
  <c r="R926" i="1"/>
  <c r="S926" i="1"/>
  <c r="P927" i="1"/>
  <c r="Q927" i="1"/>
  <c r="R927" i="1"/>
  <c r="S927" i="1"/>
  <c r="P928" i="1"/>
  <c r="Q928" i="1"/>
  <c r="R928" i="1"/>
  <c r="S928" i="1"/>
  <c r="P929" i="1"/>
  <c r="Q929" i="1"/>
  <c r="R929" i="1"/>
  <c r="S929" i="1"/>
  <c r="P930" i="1"/>
  <c r="Q930" i="1"/>
  <c r="R930" i="1"/>
  <c r="S930" i="1"/>
  <c r="P931" i="1"/>
  <c r="Q931" i="1"/>
  <c r="R931" i="1"/>
  <c r="S931" i="1"/>
  <c r="P932" i="1"/>
  <c r="Q932" i="1"/>
  <c r="R932" i="1"/>
  <c r="S932" i="1"/>
  <c r="P933" i="1"/>
  <c r="Q933" i="1"/>
  <c r="R933" i="1"/>
  <c r="S933" i="1"/>
  <c r="P934" i="1"/>
  <c r="Q934" i="1"/>
  <c r="R934" i="1"/>
  <c r="S934" i="1"/>
  <c r="P935" i="1"/>
  <c r="Q935" i="1"/>
  <c r="R935" i="1"/>
  <c r="S935" i="1"/>
  <c r="P936" i="1"/>
  <c r="Q936" i="1"/>
  <c r="R936" i="1"/>
  <c r="S936" i="1"/>
  <c r="P937" i="1"/>
  <c r="Q937" i="1"/>
  <c r="R937" i="1"/>
  <c r="S937" i="1"/>
  <c r="P938" i="1"/>
  <c r="Q938" i="1"/>
  <c r="R938" i="1"/>
  <c r="S938" i="1"/>
  <c r="P939" i="1"/>
  <c r="Q939" i="1"/>
  <c r="R939" i="1"/>
  <c r="S939" i="1"/>
  <c r="P940" i="1"/>
  <c r="Q940" i="1"/>
  <c r="R940" i="1"/>
  <c r="S940" i="1"/>
  <c r="P941" i="1"/>
  <c r="Q941" i="1"/>
  <c r="R941" i="1"/>
  <c r="S941" i="1"/>
  <c r="P942" i="1"/>
  <c r="Q942" i="1"/>
  <c r="R942" i="1"/>
  <c r="S942" i="1"/>
  <c r="P943" i="1"/>
  <c r="Q943" i="1"/>
  <c r="R943" i="1"/>
  <c r="S943" i="1"/>
  <c r="P944" i="1"/>
  <c r="Q944" i="1"/>
  <c r="R944" i="1"/>
  <c r="S944" i="1"/>
  <c r="P945" i="1"/>
  <c r="Q945" i="1"/>
  <c r="R945" i="1"/>
  <c r="S945" i="1"/>
  <c r="P946" i="1"/>
  <c r="Q946" i="1"/>
  <c r="R946" i="1"/>
  <c r="S946" i="1"/>
  <c r="P947" i="1"/>
  <c r="Q947" i="1"/>
  <c r="R947" i="1"/>
  <c r="S947" i="1"/>
  <c r="P948" i="1"/>
  <c r="Q948" i="1"/>
  <c r="R948" i="1"/>
  <c r="S948" i="1"/>
  <c r="P949" i="1"/>
  <c r="Q949" i="1"/>
  <c r="R949" i="1"/>
  <c r="S949" i="1"/>
  <c r="P950" i="1"/>
  <c r="Q950" i="1"/>
  <c r="R950" i="1"/>
  <c r="S950" i="1"/>
  <c r="P951" i="1"/>
  <c r="Q951" i="1"/>
  <c r="R951" i="1"/>
  <c r="S951" i="1"/>
  <c r="P952" i="1"/>
  <c r="Q952" i="1"/>
  <c r="R952" i="1"/>
  <c r="S952" i="1"/>
  <c r="P953" i="1"/>
  <c r="Q953" i="1"/>
  <c r="R953" i="1"/>
  <c r="S953" i="1"/>
  <c r="P954" i="1"/>
  <c r="Q954" i="1"/>
  <c r="R954" i="1"/>
  <c r="S954" i="1"/>
  <c r="P955" i="1"/>
  <c r="Q955" i="1"/>
  <c r="R955" i="1"/>
  <c r="S955" i="1"/>
  <c r="P956" i="1"/>
  <c r="Q956" i="1"/>
  <c r="R956" i="1"/>
  <c r="S956" i="1"/>
  <c r="P957" i="1"/>
  <c r="Q957" i="1"/>
  <c r="R957" i="1"/>
  <c r="S957" i="1"/>
  <c r="P958" i="1"/>
  <c r="Q958" i="1"/>
  <c r="R958" i="1"/>
  <c r="S958" i="1"/>
  <c r="P959" i="1"/>
  <c r="Q959" i="1"/>
  <c r="R959" i="1"/>
  <c r="S959" i="1"/>
  <c r="P960" i="1"/>
  <c r="Q960" i="1"/>
  <c r="R960" i="1"/>
  <c r="S960" i="1"/>
  <c r="P961" i="1"/>
  <c r="Q961" i="1"/>
  <c r="R961" i="1"/>
  <c r="S961" i="1"/>
  <c r="P962" i="1"/>
  <c r="Q962" i="1"/>
  <c r="R962" i="1"/>
  <c r="S962" i="1"/>
  <c r="P963" i="1"/>
  <c r="Q963" i="1"/>
  <c r="R963" i="1"/>
  <c r="S963" i="1"/>
  <c r="P964" i="1"/>
  <c r="Q964" i="1"/>
  <c r="R964" i="1"/>
  <c r="S964" i="1"/>
  <c r="P965" i="1"/>
  <c r="Q965" i="1"/>
  <c r="R965" i="1"/>
  <c r="S965" i="1"/>
  <c r="P966" i="1"/>
  <c r="Q966" i="1"/>
  <c r="R966" i="1"/>
  <c r="S966" i="1"/>
  <c r="P967" i="1"/>
  <c r="Q967" i="1"/>
  <c r="R967" i="1"/>
  <c r="S967" i="1"/>
  <c r="P968" i="1"/>
  <c r="Q968" i="1"/>
  <c r="R968" i="1"/>
  <c r="S968" i="1"/>
  <c r="P969" i="1"/>
  <c r="Q969" i="1"/>
  <c r="R969" i="1"/>
  <c r="S969" i="1"/>
  <c r="P970" i="1"/>
  <c r="Q970" i="1"/>
  <c r="R970" i="1"/>
  <c r="S970" i="1"/>
  <c r="P971" i="1"/>
  <c r="Q971" i="1"/>
  <c r="R971" i="1"/>
  <c r="S971" i="1"/>
  <c r="P972" i="1"/>
  <c r="Q972" i="1"/>
  <c r="R972" i="1"/>
  <c r="S972" i="1"/>
  <c r="P973" i="1"/>
  <c r="Q973" i="1"/>
  <c r="R973" i="1"/>
  <c r="S973" i="1"/>
  <c r="P974" i="1"/>
  <c r="Q974" i="1"/>
  <c r="R974" i="1"/>
  <c r="S974" i="1"/>
  <c r="P975" i="1"/>
  <c r="Q975" i="1"/>
  <c r="R975" i="1"/>
  <c r="S975" i="1"/>
  <c r="P976" i="1"/>
  <c r="Q976" i="1"/>
  <c r="R976" i="1"/>
  <c r="S976" i="1"/>
  <c r="P977" i="1"/>
  <c r="Q977" i="1"/>
  <c r="R977" i="1"/>
  <c r="S977" i="1"/>
  <c r="P978" i="1"/>
  <c r="Q978" i="1"/>
  <c r="R978" i="1"/>
  <c r="S978" i="1"/>
  <c r="P979" i="1"/>
  <c r="Q979" i="1"/>
  <c r="R979" i="1"/>
  <c r="S979" i="1"/>
  <c r="P980" i="1"/>
  <c r="Q980" i="1"/>
  <c r="R980" i="1"/>
  <c r="S980" i="1"/>
  <c r="P981" i="1"/>
  <c r="Q981" i="1"/>
  <c r="R981" i="1"/>
  <c r="S981" i="1"/>
  <c r="P982" i="1"/>
  <c r="Q982" i="1"/>
  <c r="R982" i="1"/>
  <c r="S982" i="1"/>
  <c r="P983" i="1"/>
  <c r="Q983" i="1"/>
  <c r="R983" i="1"/>
  <c r="S983" i="1"/>
  <c r="P984" i="1"/>
  <c r="Q984" i="1"/>
  <c r="R984" i="1"/>
  <c r="S984" i="1"/>
  <c r="P985" i="1"/>
  <c r="Q985" i="1"/>
  <c r="R985" i="1"/>
  <c r="S985" i="1"/>
  <c r="P986" i="1"/>
  <c r="Q986" i="1"/>
  <c r="R986" i="1"/>
  <c r="S986" i="1"/>
  <c r="P987" i="1"/>
  <c r="Q987" i="1"/>
  <c r="R987" i="1"/>
  <c r="S987" i="1"/>
  <c r="P988" i="1"/>
  <c r="Q988" i="1"/>
  <c r="R988" i="1"/>
  <c r="S988" i="1"/>
  <c r="P989" i="1"/>
  <c r="Q989" i="1"/>
  <c r="R989" i="1"/>
  <c r="S989" i="1"/>
  <c r="P990" i="1"/>
  <c r="Q990" i="1"/>
  <c r="R990" i="1"/>
  <c r="S990" i="1"/>
  <c r="P991" i="1"/>
  <c r="Q991" i="1"/>
  <c r="R991" i="1"/>
  <c r="S991" i="1"/>
  <c r="P992" i="1"/>
  <c r="Q992" i="1"/>
  <c r="R992" i="1"/>
  <c r="S992" i="1"/>
  <c r="P993" i="1"/>
  <c r="Q993" i="1"/>
  <c r="R993" i="1"/>
  <c r="S993" i="1"/>
  <c r="P994" i="1"/>
  <c r="Q994" i="1"/>
  <c r="R994" i="1"/>
  <c r="S994" i="1"/>
  <c r="P995" i="1"/>
  <c r="Q995" i="1"/>
  <c r="R995" i="1"/>
  <c r="S995" i="1"/>
  <c r="P996" i="1"/>
  <c r="Q996" i="1"/>
  <c r="R996" i="1"/>
  <c r="S996" i="1"/>
  <c r="P997" i="1"/>
  <c r="Q997" i="1"/>
  <c r="R997" i="1"/>
  <c r="S997" i="1"/>
  <c r="P998" i="1"/>
  <c r="Q998" i="1"/>
  <c r="R998" i="1"/>
  <c r="S998" i="1"/>
  <c r="P999" i="1"/>
  <c r="Q999" i="1"/>
  <c r="R999" i="1"/>
  <c r="S999" i="1"/>
  <c r="P1000" i="1"/>
  <c r="Q1000" i="1"/>
  <c r="R1000" i="1"/>
  <c r="S1000" i="1"/>
  <c r="P1001" i="1"/>
  <c r="Q1001" i="1"/>
  <c r="R1001" i="1"/>
  <c r="S1001" i="1"/>
  <c r="P1002" i="1"/>
  <c r="Q1002" i="1"/>
  <c r="R1002" i="1"/>
  <c r="S1002" i="1"/>
  <c r="P1003" i="1"/>
  <c r="Q1003" i="1"/>
  <c r="R1003" i="1"/>
  <c r="S1003" i="1"/>
  <c r="P1004" i="1"/>
  <c r="Q1004" i="1"/>
  <c r="R1004" i="1"/>
  <c r="S1004" i="1"/>
  <c r="P1005" i="1"/>
  <c r="Q1005" i="1"/>
  <c r="R1005" i="1"/>
  <c r="S1005" i="1"/>
  <c r="P1006" i="1"/>
  <c r="Q1006" i="1"/>
  <c r="R1006" i="1"/>
  <c r="S1006" i="1"/>
  <c r="P1007" i="1"/>
  <c r="Q1007" i="1"/>
  <c r="R1007" i="1"/>
  <c r="S1007" i="1"/>
  <c r="P1008" i="1"/>
  <c r="Q1008" i="1"/>
  <c r="R1008" i="1"/>
  <c r="S1008" i="1"/>
  <c r="P1009" i="1"/>
  <c r="Q1009" i="1"/>
  <c r="R1009" i="1"/>
  <c r="S1009" i="1"/>
  <c r="P1010" i="1"/>
  <c r="Q1010" i="1"/>
  <c r="R1010" i="1"/>
  <c r="S1010" i="1"/>
  <c r="P1011" i="1"/>
  <c r="Q1011" i="1"/>
  <c r="R1011" i="1"/>
  <c r="S1011" i="1"/>
  <c r="P1012" i="1"/>
  <c r="Q1012" i="1"/>
  <c r="R1012" i="1"/>
  <c r="S1012" i="1"/>
  <c r="P1013" i="1"/>
  <c r="Q1013" i="1"/>
  <c r="R1013" i="1"/>
  <c r="S1013" i="1"/>
  <c r="P1014" i="1"/>
  <c r="Q1014" i="1"/>
  <c r="R1014" i="1"/>
  <c r="S1014" i="1"/>
  <c r="P1015" i="1"/>
  <c r="Q1015" i="1"/>
  <c r="R1015" i="1"/>
  <c r="S1015" i="1"/>
  <c r="P1016" i="1"/>
  <c r="Q1016" i="1"/>
  <c r="R1016" i="1"/>
  <c r="S1016" i="1"/>
  <c r="P1017" i="1"/>
  <c r="Q1017" i="1"/>
  <c r="R1017" i="1"/>
  <c r="S1017" i="1"/>
  <c r="P1018" i="1"/>
  <c r="Q1018" i="1"/>
  <c r="R1018" i="1"/>
  <c r="S1018" i="1"/>
  <c r="P1019" i="1"/>
  <c r="Q1019" i="1"/>
  <c r="R1019" i="1"/>
  <c r="S1019" i="1"/>
  <c r="P1020" i="1"/>
  <c r="Q1020" i="1"/>
  <c r="R1020" i="1"/>
  <c r="S1020" i="1"/>
  <c r="P1021" i="1"/>
  <c r="Q1021" i="1"/>
  <c r="R1021" i="1"/>
  <c r="S1021" i="1"/>
  <c r="P1022" i="1"/>
  <c r="Q1022" i="1"/>
  <c r="R1022" i="1"/>
  <c r="S1022" i="1"/>
  <c r="P1023" i="1"/>
  <c r="Q1023" i="1"/>
  <c r="R1023" i="1"/>
  <c r="S1023" i="1"/>
  <c r="P1024" i="1"/>
  <c r="Q1024" i="1"/>
  <c r="R1024" i="1"/>
  <c r="S1024" i="1"/>
  <c r="P1025" i="1"/>
  <c r="Q1025" i="1"/>
  <c r="R1025" i="1"/>
  <c r="S1025" i="1"/>
  <c r="P1026" i="1"/>
  <c r="Q1026" i="1"/>
  <c r="R1026" i="1"/>
  <c r="S1026" i="1"/>
  <c r="P1027" i="1"/>
  <c r="Q1027" i="1"/>
  <c r="R1027" i="1"/>
  <c r="S1027" i="1"/>
  <c r="P1028" i="1"/>
  <c r="Q1028" i="1"/>
  <c r="R1028" i="1"/>
  <c r="S1028" i="1"/>
  <c r="P1029" i="1"/>
  <c r="Q1029" i="1"/>
  <c r="R1029" i="1"/>
  <c r="S1029" i="1"/>
  <c r="P1030" i="1"/>
  <c r="Q1030" i="1"/>
  <c r="R1030" i="1"/>
  <c r="S1030" i="1"/>
  <c r="P1031" i="1"/>
  <c r="Q1031" i="1"/>
  <c r="R1031" i="1"/>
  <c r="S1031" i="1"/>
  <c r="P1032" i="1"/>
  <c r="Q1032" i="1"/>
  <c r="R1032" i="1"/>
  <c r="S1032" i="1"/>
  <c r="P1033" i="1"/>
  <c r="Q1033" i="1"/>
  <c r="R1033" i="1"/>
  <c r="S1033" i="1"/>
  <c r="P1034" i="1"/>
  <c r="Q1034" i="1"/>
  <c r="R1034" i="1"/>
  <c r="S1034" i="1"/>
  <c r="P1035" i="1"/>
  <c r="Q1035" i="1"/>
  <c r="R1035" i="1"/>
  <c r="S1035" i="1"/>
  <c r="P1036" i="1"/>
  <c r="Q1036" i="1"/>
  <c r="R1036" i="1"/>
  <c r="S1036" i="1"/>
  <c r="P1037" i="1"/>
  <c r="Q1037" i="1"/>
  <c r="R1037" i="1"/>
  <c r="S1037" i="1"/>
  <c r="P1038" i="1"/>
  <c r="Q1038" i="1"/>
  <c r="R1038" i="1"/>
  <c r="S1038" i="1"/>
  <c r="P1039" i="1"/>
  <c r="Q1039" i="1"/>
  <c r="R1039" i="1"/>
  <c r="S1039" i="1"/>
  <c r="P1040" i="1"/>
  <c r="Q1040" i="1"/>
  <c r="R1040" i="1"/>
  <c r="S1040" i="1"/>
  <c r="P1041" i="1"/>
  <c r="Q1041" i="1"/>
  <c r="R1041" i="1"/>
  <c r="S1041" i="1"/>
  <c r="P1042" i="1"/>
  <c r="Q1042" i="1"/>
  <c r="R1042" i="1"/>
  <c r="S1042" i="1"/>
  <c r="P1043" i="1"/>
  <c r="Q1043" i="1"/>
  <c r="R1043" i="1"/>
  <c r="S1043" i="1"/>
  <c r="P1044" i="1"/>
  <c r="Q1044" i="1"/>
  <c r="R1044" i="1"/>
  <c r="S1044" i="1"/>
  <c r="P1045" i="1"/>
  <c r="Q1045" i="1"/>
  <c r="R1045" i="1"/>
  <c r="S1045" i="1"/>
  <c r="P1046" i="1"/>
  <c r="Q1046" i="1"/>
  <c r="R1046" i="1"/>
  <c r="S1046" i="1"/>
  <c r="P1047" i="1"/>
  <c r="Q1047" i="1"/>
  <c r="R1047" i="1"/>
  <c r="S1047" i="1"/>
  <c r="P1048" i="1"/>
  <c r="Q1048" i="1"/>
  <c r="R1048" i="1"/>
  <c r="S1048" i="1"/>
  <c r="P1049" i="1"/>
  <c r="Q1049" i="1"/>
  <c r="R1049" i="1"/>
  <c r="S1049" i="1"/>
  <c r="P1050" i="1"/>
  <c r="Q1050" i="1"/>
  <c r="R1050" i="1"/>
  <c r="S1050" i="1"/>
  <c r="P1051" i="1"/>
  <c r="Q1051" i="1"/>
  <c r="R1051" i="1"/>
  <c r="S1051" i="1"/>
  <c r="P1052" i="1"/>
  <c r="Q1052" i="1"/>
  <c r="R1052" i="1"/>
  <c r="S1052" i="1"/>
  <c r="P1053" i="1"/>
  <c r="Q1053" i="1"/>
  <c r="R1053" i="1"/>
  <c r="S1053" i="1"/>
  <c r="P1054" i="1"/>
  <c r="Q1054" i="1"/>
  <c r="R1054" i="1"/>
  <c r="S1054" i="1"/>
  <c r="P1055" i="1"/>
  <c r="Q1055" i="1"/>
  <c r="R1055" i="1"/>
  <c r="S1055" i="1"/>
  <c r="P1056" i="1"/>
  <c r="Q1056" i="1"/>
  <c r="R1056" i="1"/>
  <c r="S1056" i="1"/>
  <c r="P1057" i="1"/>
  <c r="Q1057" i="1"/>
  <c r="R1057" i="1"/>
  <c r="S1057" i="1"/>
  <c r="P1058" i="1"/>
  <c r="Q1058" i="1"/>
  <c r="R1058" i="1"/>
  <c r="S1058" i="1"/>
  <c r="P1059" i="1"/>
  <c r="Q1059" i="1"/>
  <c r="R1059" i="1"/>
  <c r="S1059" i="1"/>
  <c r="P1060" i="1"/>
  <c r="Q1060" i="1"/>
  <c r="R1060" i="1"/>
  <c r="S1060" i="1"/>
  <c r="P1061" i="1"/>
  <c r="Q1061" i="1"/>
  <c r="R1061" i="1"/>
  <c r="S1061" i="1"/>
  <c r="P1062" i="1"/>
  <c r="Q1062" i="1"/>
  <c r="R1062" i="1"/>
  <c r="S1062" i="1"/>
  <c r="P1063" i="1"/>
  <c r="Q1063" i="1"/>
  <c r="R1063" i="1"/>
  <c r="S1063" i="1"/>
  <c r="P1064" i="1"/>
  <c r="Q1064" i="1"/>
  <c r="R1064" i="1"/>
  <c r="S1064" i="1"/>
  <c r="P1065" i="1"/>
  <c r="Q1065" i="1"/>
  <c r="R1065" i="1"/>
  <c r="S1065" i="1"/>
  <c r="P1066" i="1"/>
  <c r="Q1066" i="1"/>
  <c r="R1066" i="1"/>
  <c r="S1066" i="1"/>
  <c r="P1067" i="1"/>
  <c r="Q1067" i="1"/>
  <c r="R1067" i="1"/>
  <c r="S1067" i="1"/>
  <c r="P1068" i="1"/>
  <c r="Q1068" i="1"/>
  <c r="R1068" i="1"/>
  <c r="S1068" i="1"/>
  <c r="P1069" i="1"/>
  <c r="Q1069" i="1"/>
  <c r="R1069" i="1"/>
  <c r="S1069" i="1"/>
  <c r="P1070" i="1"/>
  <c r="Q1070" i="1"/>
  <c r="R1070" i="1"/>
  <c r="S1070" i="1"/>
  <c r="P1071" i="1"/>
  <c r="Q1071" i="1"/>
  <c r="R1071" i="1"/>
  <c r="S1071" i="1"/>
  <c r="P1072" i="1"/>
  <c r="Q1072" i="1"/>
  <c r="R1072" i="1"/>
  <c r="S1072" i="1"/>
  <c r="P1073" i="1"/>
  <c r="Q1073" i="1"/>
  <c r="R1073" i="1"/>
  <c r="S1073" i="1"/>
  <c r="P1074" i="1"/>
  <c r="Q1074" i="1"/>
  <c r="R1074" i="1"/>
  <c r="S1074" i="1"/>
  <c r="P1075" i="1"/>
  <c r="Q1075" i="1"/>
  <c r="R1075" i="1"/>
  <c r="S1075" i="1"/>
  <c r="P1076" i="1"/>
  <c r="Q1076" i="1"/>
  <c r="R1076" i="1"/>
  <c r="S1076" i="1"/>
  <c r="P1077" i="1"/>
  <c r="Q1077" i="1"/>
  <c r="R1077" i="1"/>
  <c r="S1077" i="1"/>
  <c r="P1078" i="1"/>
  <c r="Q1078" i="1"/>
  <c r="R1078" i="1"/>
  <c r="S1078" i="1"/>
  <c r="P1079" i="1"/>
  <c r="Q1079" i="1"/>
  <c r="R1079" i="1"/>
  <c r="S1079" i="1"/>
  <c r="P1080" i="1"/>
  <c r="Q1080" i="1"/>
  <c r="R1080" i="1"/>
  <c r="S1080" i="1"/>
  <c r="P1081" i="1"/>
  <c r="Q1081" i="1"/>
  <c r="R1081" i="1"/>
  <c r="S1081" i="1"/>
  <c r="P1082" i="1"/>
  <c r="Q1082" i="1"/>
  <c r="R1082" i="1"/>
  <c r="S1082" i="1"/>
  <c r="P1083" i="1"/>
  <c r="Q1083" i="1"/>
  <c r="R1083" i="1"/>
  <c r="S1083" i="1"/>
  <c r="P1084" i="1"/>
  <c r="Q1084" i="1"/>
  <c r="R1084" i="1"/>
  <c r="S1084" i="1"/>
  <c r="P1085" i="1"/>
  <c r="Q1085" i="1"/>
  <c r="R1085" i="1"/>
  <c r="S1085" i="1"/>
  <c r="P1086" i="1"/>
  <c r="Q1086" i="1"/>
  <c r="R1086" i="1"/>
  <c r="S1086" i="1"/>
  <c r="P1087" i="1"/>
  <c r="Q1087" i="1"/>
  <c r="R1087" i="1"/>
  <c r="S1087" i="1"/>
  <c r="P1088" i="1"/>
  <c r="Q1088" i="1"/>
  <c r="R1088" i="1"/>
  <c r="S1088" i="1"/>
  <c r="P1089" i="1"/>
  <c r="Q1089" i="1"/>
  <c r="R1089" i="1"/>
  <c r="S1089" i="1"/>
  <c r="P1090" i="1"/>
  <c r="Q1090" i="1"/>
  <c r="R1090" i="1"/>
  <c r="S1090" i="1"/>
  <c r="P1091" i="1"/>
  <c r="Q1091" i="1"/>
  <c r="R1091" i="1"/>
  <c r="S1091" i="1"/>
  <c r="P1092" i="1"/>
  <c r="Q1092" i="1"/>
  <c r="R1092" i="1"/>
  <c r="S1092" i="1"/>
  <c r="P1093" i="1"/>
  <c r="Q1093" i="1"/>
  <c r="R1093" i="1"/>
  <c r="S1093" i="1"/>
  <c r="P1094" i="1"/>
  <c r="Q1094" i="1"/>
  <c r="R1094" i="1"/>
  <c r="S1094" i="1"/>
  <c r="P1095" i="1"/>
  <c r="Q1095" i="1"/>
  <c r="R1095" i="1"/>
  <c r="S1095" i="1"/>
  <c r="P1096" i="1"/>
  <c r="Q1096" i="1"/>
  <c r="R1096" i="1"/>
  <c r="S1096" i="1"/>
  <c r="P1097" i="1"/>
  <c r="Q1097" i="1"/>
  <c r="R1097" i="1"/>
  <c r="S1097" i="1"/>
  <c r="P1098" i="1"/>
  <c r="Q1098" i="1"/>
  <c r="R1098" i="1"/>
  <c r="S1098" i="1"/>
  <c r="P1099" i="1"/>
  <c r="Q1099" i="1"/>
  <c r="R1099" i="1"/>
  <c r="S1099" i="1"/>
  <c r="P1100" i="1"/>
  <c r="Q1100" i="1"/>
  <c r="R1100" i="1"/>
  <c r="S1100" i="1"/>
  <c r="P1101" i="1"/>
  <c r="Q1101" i="1"/>
  <c r="R1101" i="1"/>
  <c r="S1101" i="1"/>
  <c r="P1102" i="1"/>
  <c r="Q1102" i="1"/>
  <c r="R1102" i="1"/>
  <c r="S1102" i="1"/>
  <c r="P1103" i="1"/>
  <c r="Q1103" i="1"/>
  <c r="R1103" i="1"/>
  <c r="S1103" i="1"/>
  <c r="P1104" i="1"/>
  <c r="Q1104" i="1"/>
  <c r="R1104" i="1"/>
  <c r="S1104" i="1"/>
  <c r="P1105" i="1"/>
  <c r="Q1105" i="1"/>
  <c r="R1105" i="1"/>
  <c r="S1105" i="1"/>
  <c r="P1106" i="1"/>
  <c r="Q1106" i="1"/>
  <c r="R1106" i="1"/>
  <c r="S1106" i="1"/>
  <c r="P1107" i="1"/>
  <c r="Q1107" i="1"/>
  <c r="R1107" i="1"/>
  <c r="S1107" i="1"/>
  <c r="P1108" i="1"/>
  <c r="Q1108" i="1"/>
  <c r="R1108" i="1"/>
  <c r="S1108" i="1"/>
  <c r="P1109" i="1"/>
  <c r="Q1109" i="1"/>
  <c r="R1109" i="1"/>
  <c r="S1109" i="1"/>
  <c r="P1110" i="1"/>
  <c r="Q1110" i="1"/>
  <c r="R1110" i="1"/>
  <c r="S1110" i="1"/>
  <c r="P1111" i="1"/>
  <c r="Q1111" i="1"/>
  <c r="R1111" i="1"/>
  <c r="S1111" i="1"/>
  <c r="P1112" i="1"/>
  <c r="Q1112" i="1"/>
  <c r="R1112" i="1"/>
  <c r="S1112" i="1"/>
  <c r="P1113" i="1"/>
  <c r="Q1113" i="1"/>
  <c r="R1113" i="1"/>
  <c r="S1113" i="1"/>
  <c r="P1114" i="1"/>
  <c r="Q1114" i="1"/>
  <c r="R1114" i="1"/>
  <c r="S1114" i="1"/>
  <c r="P1115" i="1"/>
  <c r="Q1115" i="1"/>
  <c r="R1115" i="1"/>
  <c r="S1115" i="1"/>
  <c r="P1116" i="1"/>
  <c r="Q1116" i="1"/>
  <c r="R1116" i="1"/>
  <c r="S1116" i="1"/>
  <c r="P1117" i="1"/>
  <c r="Q1117" i="1"/>
  <c r="R1117" i="1"/>
  <c r="S1117" i="1"/>
  <c r="P1118" i="1"/>
  <c r="Q1118" i="1"/>
  <c r="R1118" i="1"/>
  <c r="S1118" i="1"/>
  <c r="P1119" i="1"/>
  <c r="Q1119" i="1"/>
  <c r="R1119" i="1"/>
  <c r="S1119" i="1"/>
  <c r="P1120" i="1"/>
  <c r="Q1120" i="1"/>
  <c r="R1120" i="1"/>
  <c r="S1120" i="1"/>
  <c r="P1121" i="1"/>
  <c r="Q1121" i="1"/>
  <c r="R1121" i="1"/>
  <c r="S1121" i="1"/>
  <c r="P1122" i="1"/>
  <c r="Q1122" i="1"/>
  <c r="R1122" i="1"/>
  <c r="S1122" i="1"/>
  <c r="P1123" i="1"/>
  <c r="Q1123" i="1"/>
  <c r="R1123" i="1"/>
  <c r="S1123" i="1"/>
  <c r="P1124" i="1"/>
  <c r="Q1124" i="1"/>
  <c r="R1124" i="1"/>
  <c r="S1124" i="1"/>
  <c r="P1125" i="1"/>
  <c r="Q1125" i="1"/>
  <c r="R1125" i="1"/>
  <c r="S1125" i="1"/>
  <c r="P1126" i="1"/>
  <c r="Q1126" i="1"/>
  <c r="R1126" i="1"/>
  <c r="S1126" i="1"/>
  <c r="P1127" i="1"/>
  <c r="Q1127" i="1"/>
  <c r="R1127" i="1"/>
  <c r="S1127" i="1"/>
  <c r="P1128" i="1"/>
  <c r="Q1128" i="1"/>
  <c r="R1128" i="1"/>
  <c r="S1128" i="1"/>
  <c r="P1129" i="1"/>
  <c r="Q1129" i="1"/>
  <c r="R1129" i="1"/>
  <c r="S1129" i="1"/>
  <c r="P1130" i="1"/>
  <c r="Q1130" i="1"/>
  <c r="R1130" i="1"/>
  <c r="S1130" i="1"/>
  <c r="P1131" i="1"/>
  <c r="Q1131" i="1"/>
  <c r="R1131" i="1"/>
  <c r="S1131" i="1"/>
  <c r="P1132" i="1"/>
  <c r="Q1132" i="1"/>
  <c r="R1132" i="1"/>
  <c r="S1132" i="1"/>
  <c r="P1133" i="1"/>
  <c r="Q1133" i="1"/>
  <c r="R1133" i="1"/>
  <c r="S1133" i="1"/>
  <c r="P1134" i="1"/>
  <c r="Q1134" i="1"/>
  <c r="R1134" i="1"/>
  <c r="S1134" i="1"/>
  <c r="P1135" i="1"/>
  <c r="Q1135" i="1"/>
  <c r="R1135" i="1"/>
  <c r="S1135" i="1"/>
  <c r="P1136" i="1"/>
  <c r="Q1136" i="1"/>
  <c r="R1136" i="1"/>
  <c r="S1136" i="1"/>
  <c r="P1137" i="1"/>
  <c r="Q1137" i="1"/>
  <c r="R1137" i="1"/>
  <c r="S1137" i="1"/>
  <c r="P1138" i="1"/>
  <c r="Q1138" i="1"/>
  <c r="R1138" i="1"/>
  <c r="S1138" i="1"/>
  <c r="P1139" i="1"/>
  <c r="Q1139" i="1"/>
  <c r="R1139" i="1"/>
  <c r="S1139" i="1"/>
  <c r="P1140" i="1"/>
  <c r="Q1140" i="1"/>
  <c r="R1140" i="1"/>
  <c r="S1140" i="1"/>
  <c r="P1141" i="1"/>
  <c r="Q1141" i="1"/>
  <c r="R1141" i="1"/>
  <c r="S1141" i="1"/>
  <c r="P1142" i="1"/>
  <c r="Q1142" i="1"/>
  <c r="R1142" i="1"/>
  <c r="S1142" i="1"/>
  <c r="P1143" i="1"/>
  <c r="Q1143" i="1"/>
  <c r="R1143" i="1"/>
  <c r="S1143" i="1"/>
  <c r="P1144" i="1"/>
  <c r="Q1144" i="1"/>
  <c r="R1144" i="1"/>
  <c r="S1144" i="1"/>
  <c r="P1145" i="1"/>
  <c r="Q1145" i="1"/>
  <c r="R1145" i="1"/>
  <c r="S1145" i="1"/>
  <c r="P1146" i="1"/>
  <c r="Q1146" i="1"/>
  <c r="R1146" i="1"/>
  <c r="S1146" i="1"/>
  <c r="P1147" i="1"/>
  <c r="Q1147" i="1"/>
  <c r="R1147" i="1"/>
  <c r="S1147" i="1"/>
  <c r="P1148" i="1"/>
  <c r="Q1148" i="1"/>
  <c r="R1148" i="1"/>
  <c r="S1148" i="1"/>
  <c r="P1149" i="1"/>
  <c r="Q1149" i="1"/>
  <c r="R1149" i="1"/>
  <c r="S1149" i="1"/>
  <c r="P1150" i="1"/>
  <c r="Q1150" i="1"/>
  <c r="R1150" i="1"/>
  <c r="S1150" i="1"/>
  <c r="P1151" i="1"/>
  <c r="Q1151" i="1"/>
  <c r="R1151" i="1"/>
  <c r="S1151" i="1"/>
  <c r="P1152" i="1"/>
  <c r="Q1152" i="1"/>
  <c r="R1152" i="1"/>
  <c r="S1152" i="1"/>
  <c r="P1153" i="1"/>
  <c r="Q1153" i="1"/>
  <c r="R1153" i="1"/>
  <c r="S1153" i="1"/>
  <c r="P1154" i="1"/>
  <c r="Q1154" i="1"/>
  <c r="R1154" i="1"/>
  <c r="S1154" i="1"/>
  <c r="P1155" i="1"/>
  <c r="Q1155" i="1"/>
  <c r="R1155" i="1"/>
  <c r="S1155" i="1"/>
  <c r="P1156" i="1"/>
  <c r="Q1156" i="1"/>
  <c r="R1156" i="1"/>
  <c r="S1156" i="1"/>
  <c r="P1157" i="1"/>
  <c r="Q1157" i="1"/>
  <c r="R1157" i="1"/>
  <c r="S1157" i="1"/>
  <c r="P1158" i="1"/>
  <c r="Q1158" i="1"/>
  <c r="R1158" i="1"/>
  <c r="S1158" i="1"/>
  <c r="P1159" i="1"/>
  <c r="Q1159" i="1"/>
  <c r="R1159" i="1"/>
  <c r="S1159" i="1"/>
  <c r="P1160" i="1"/>
  <c r="Q1160" i="1"/>
  <c r="R1160" i="1"/>
  <c r="S1160" i="1"/>
  <c r="P1161" i="1"/>
  <c r="Q1161" i="1"/>
  <c r="R1161" i="1"/>
  <c r="S1161" i="1"/>
  <c r="P1162" i="1"/>
  <c r="Q1162" i="1"/>
  <c r="R1162" i="1"/>
  <c r="S1162" i="1"/>
  <c r="P1163" i="1"/>
  <c r="Q1163" i="1"/>
  <c r="R1163" i="1"/>
  <c r="S1163" i="1"/>
  <c r="P1164" i="1"/>
  <c r="Q1164" i="1"/>
  <c r="R1164" i="1"/>
  <c r="S1164" i="1"/>
  <c r="P1165" i="1"/>
  <c r="Q1165" i="1"/>
  <c r="R1165" i="1"/>
  <c r="S1165" i="1"/>
  <c r="P1166" i="1"/>
  <c r="Q1166" i="1"/>
  <c r="R1166" i="1"/>
  <c r="S1166" i="1"/>
  <c r="P1167" i="1"/>
  <c r="Q1167" i="1"/>
  <c r="R1167" i="1"/>
  <c r="S1167" i="1"/>
  <c r="P1168" i="1"/>
  <c r="Q1168" i="1"/>
  <c r="R1168" i="1"/>
  <c r="S1168" i="1"/>
  <c r="P1169" i="1"/>
  <c r="Q1169" i="1"/>
  <c r="R1169" i="1"/>
  <c r="S1169" i="1"/>
  <c r="P1170" i="1"/>
  <c r="Q1170" i="1"/>
  <c r="R1170" i="1"/>
  <c r="S1170" i="1"/>
  <c r="P1171" i="1"/>
  <c r="Q1171" i="1"/>
  <c r="R1171" i="1"/>
  <c r="S1171" i="1"/>
  <c r="P1172" i="1"/>
  <c r="Q1172" i="1"/>
  <c r="R1172" i="1"/>
  <c r="S1172" i="1"/>
  <c r="P1173" i="1"/>
  <c r="Q1173" i="1"/>
  <c r="R1173" i="1"/>
  <c r="S1173" i="1"/>
  <c r="P1174" i="1"/>
  <c r="Q1174" i="1"/>
  <c r="R1174" i="1"/>
  <c r="S1174" i="1"/>
  <c r="P1175" i="1"/>
  <c r="Q1175" i="1"/>
  <c r="R1175" i="1"/>
  <c r="S1175" i="1"/>
  <c r="P1176" i="1"/>
  <c r="Q1176" i="1"/>
  <c r="R1176" i="1"/>
  <c r="S1176" i="1"/>
  <c r="P1177" i="1"/>
  <c r="Q1177" i="1"/>
  <c r="R1177" i="1"/>
  <c r="S1177" i="1"/>
  <c r="P1178" i="1"/>
  <c r="Q1178" i="1"/>
  <c r="R1178" i="1"/>
  <c r="S1178" i="1"/>
  <c r="P1179" i="1"/>
  <c r="Q1179" i="1"/>
  <c r="R1179" i="1"/>
  <c r="S1179" i="1"/>
  <c r="P1180" i="1"/>
  <c r="Q1180" i="1"/>
  <c r="R1180" i="1"/>
  <c r="S1180" i="1"/>
  <c r="P1181" i="1"/>
  <c r="Q1181" i="1"/>
  <c r="R1181" i="1"/>
  <c r="S1181" i="1"/>
  <c r="P1182" i="1"/>
  <c r="Q1182" i="1"/>
  <c r="R1182" i="1"/>
  <c r="S1182" i="1"/>
  <c r="P1183" i="1"/>
  <c r="Q1183" i="1"/>
  <c r="R1183" i="1"/>
  <c r="S1183" i="1"/>
  <c r="P1184" i="1"/>
  <c r="Q1184" i="1"/>
  <c r="R1184" i="1"/>
  <c r="S1184" i="1"/>
  <c r="P1185" i="1"/>
  <c r="Q1185" i="1"/>
  <c r="R1185" i="1"/>
  <c r="S1185" i="1"/>
  <c r="P1186" i="1"/>
  <c r="Q1186" i="1"/>
  <c r="R1186" i="1"/>
  <c r="S1186" i="1"/>
  <c r="P1187" i="1"/>
  <c r="Q1187" i="1"/>
  <c r="R1187" i="1"/>
  <c r="S1187" i="1"/>
  <c r="P1188" i="1"/>
  <c r="Q1188" i="1"/>
  <c r="R1188" i="1"/>
  <c r="S1188" i="1"/>
  <c r="P1189" i="1"/>
  <c r="Q1189" i="1"/>
  <c r="R1189" i="1"/>
  <c r="S1189" i="1"/>
  <c r="P1190" i="1"/>
  <c r="Q1190" i="1"/>
  <c r="R1190" i="1"/>
  <c r="S1190" i="1"/>
  <c r="P1191" i="1"/>
  <c r="Q1191" i="1"/>
  <c r="R1191" i="1"/>
  <c r="S1191" i="1"/>
  <c r="P1192" i="1"/>
  <c r="Q1192" i="1"/>
  <c r="R1192" i="1"/>
  <c r="S1192" i="1"/>
  <c r="P1193" i="1"/>
  <c r="Q1193" i="1"/>
  <c r="R1193" i="1"/>
  <c r="S1193" i="1"/>
  <c r="P1194" i="1"/>
  <c r="Q1194" i="1"/>
  <c r="R1194" i="1"/>
  <c r="S1194" i="1"/>
  <c r="P1195" i="1"/>
  <c r="Q1195" i="1"/>
  <c r="R1195" i="1"/>
  <c r="S1195" i="1"/>
  <c r="P1196" i="1"/>
  <c r="Q1196" i="1"/>
  <c r="R1196" i="1"/>
  <c r="S1196" i="1"/>
  <c r="P1197" i="1"/>
  <c r="Q1197" i="1"/>
  <c r="R1197" i="1"/>
  <c r="S1197" i="1"/>
  <c r="P1198" i="1"/>
  <c r="Q1198" i="1"/>
  <c r="R1198" i="1"/>
  <c r="S1198" i="1"/>
  <c r="P1199" i="1"/>
  <c r="Q1199" i="1"/>
  <c r="R1199" i="1"/>
  <c r="S1199" i="1"/>
  <c r="P1200" i="1"/>
  <c r="Q1200" i="1"/>
  <c r="R1200" i="1"/>
  <c r="S1200" i="1"/>
  <c r="P1201" i="1"/>
  <c r="Q1201" i="1"/>
  <c r="R1201" i="1"/>
  <c r="S1201" i="1"/>
  <c r="P1202" i="1"/>
  <c r="Q1202" i="1"/>
  <c r="R1202" i="1"/>
  <c r="S1202" i="1"/>
  <c r="P1203" i="1"/>
  <c r="Q1203" i="1"/>
  <c r="R1203" i="1"/>
  <c r="S1203" i="1"/>
  <c r="P1204" i="1"/>
  <c r="Q1204" i="1"/>
  <c r="R1204" i="1"/>
  <c r="S1204" i="1"/>
  <c r="P1205" i="1"/>
  <c r="Q1205" i="1"/>
  <c r="R1205" i="1"/>
  <c r="S1205" i="1"/>
  <c r="P1206" i="1"/>
  <c r="Q1206" i="1"/>
  <c r="R1206" i="1"/>
  <c r="S1206" i="1"/>
  <c r="P1207" i="1"/>
  <c r="Q1207" i="1"/>
  <c r="R1207" i="1"/>
  <c r="S1207" i="1"/>
  <c r="P1208" i="1"/>
  <c r="Q1208" i="1"/>
  <c r="R1208" i="1"/>
  <c r="S1208" i="1"/>
  <c r="P1209" i="1"/>
  <c r="Q1209" i="1"/>
  <c r="R1209" i="1"/>
  <c r="S1209" i="1"/>
  <c r="P1210" i="1"/>
  <c r="Q1210" i="1"/>
  <c r="R1210" i="1"/>
  <c r="S1210" i="1"/>
  <c r="P1211" i="1"/>
  <c r="Q1211" i="1"/>
  <c r="R1211" i="1"/>
  <c r="S1211" i="1"/>
  <c r="P1212" i="1"/>
  <c r="Q1212" i="1"/>
  <c r="R1212" i="1"/>
  <c r="S1212" i="1"/>
  <c r="P1213" i="1"/>
  <c r="Q1213" i="1"/>
  <c r="R1213" i="1"/>
  <c r="S1213" i="1"/>
  <c r="P1214" i="1"/>
  <c r="Q1214" i="1"/>
  <c r="R1214" i="1"/>
  <c r="S1214" i="1"/>
  <c r="P1215" i="1"/>
  <c r="Q1215" i="1"/>
  <c r="R1215" i="1"/>
  <c r="S1215" i="1"/>
  <c r="P1216" i="1"/>
  <c r="Q1216" i="1"/>
  <c r="R1216" i="1"/>
  <c r="S1216" i="1"/>
  <c r="P1217" i="1"/>
  <c r="Q1217" i="1"/>
  <c r="R1217" i="1"/>
  <c r="S1217" i="1"/>
  <c r="P1218" i="1"/>
  <c r="Q1218" i="1"/>
  <c r="R1218" i="1"/>
  <c r="S1218" i="1"/>
  <c r="P1219" i="1"/>
  <c r="Q1219" i="1"/>
  <c r="R1219" i="1"/>
  <c r="S1219" i="1"/>
  <c r="P1220" i="1"/>
  <c r="Q1220" i="1"/>
  <c r="R1220" i="1"/>
  <c r="S1220" i="1"/>
  <c r="P1221" i="1"/>
  <c r="Q1221" i="1"/>
  <c r="R1221" i="1"/>
  <c r="S1221" i="1"/>
  <c r="P1222" i="1"/>
  <c r="Q1222" i="1"/>
  <c r="R1222" i="1"/>
  <c r="S1222" i="1"/>
  <c r="P1223" i="1"/>
  <c r="Q1223" i="1"/>
  <c r="R1223" i="1"/>
  <c r="S1223" i="1"/>
  <c r="P1224" i="1"/>
  <c r="Q1224" i="1"/>
  <c r="R1224" i="1"/>
  <c r="S1224" i="1"/>
  <c r="P1225" i="1"/>
  <c r="Q1225" i="1"/>
  <c r="R1225" i="1"/>
  <c r="S1225" i="1"/>
  <c r="P1226" i="1"/>
  <c r="Q1226" i="1"/>
  <c r="R1226" i="1"/>
  <c r="S1226" i="1"/>
  <c r="P1227" i="1"/>
  <c r="Q1227" i="1"/>
  <c r="R1227" i="1"/>
  <c r="S1227" i="1"/>
  <c r="P1228" i="1"/>
  <c r="Q1228" i="1"/>
  <c r="R1228" i="1"/>
  <c r="S1228" i="1"/>
  <c r="P1229" i="1"/>
  <c r="Q1229" i="1"/>
  <c r="R1229" i="1"/>
  <c r="S1229" i="1"/>
  <c r="P1230" i="1"/>
  <c r="Q1230" i="1"/>
  <c r="R1230" i="1"/>
  <c r="S1230" i="1"/>
  <c r="P1231" i="1"/>
  <c r="Q1231" i="1"/>
  <c r="R1231" i="1"/>
  <c r="S1231" i="1"/>
  <c r="P1232" i="1"/>
  <c r="Q1232" i="1"/>
  <c r="R1232" i="1"/>
  <c r="S1232" i="1"/>
  <c r="P1233" i="1"/>
  <c r="Q1233" i="1"/>
  <c r="R1233" i="1"/>
  <c r="S1233" i="1"/>
  <c r="P1234" i="1"/>
  <c r="Q1234" i="1"/>
  <c r="R1234" i="1"/>
  <c r="S1234" i="1"/>
  <c r="P1235" i="1"/>
  <c r="Q1235" i="1"/>
  <c r="R1235" i="1"/>
  <c r="S1235" i="1"/>
  <c r="P1236" i="1"/>
  <c r="Q1236" i="1"/>
  <c r="R1236" i="1"/>
  <c r="S1236" i="1"/>
  <c r="P1237" i="1"/>
  <c r="Q1237" i="1"/>
  <c r="R1237" i="1"/>
  <c r="S1237" i="1"/>
  <c r="P1238" i="1"/>
  <c r="Q1238" i="1"/>
  <c r="R1238" i="1"/>
  <c r="S1238" i="1"/>
  <c r="P1239" i="1"/>
  <c r="Q1239" i="1"/>
  <c r="R1239" i="1"/>
  <c r="S1239" i="1"/>
  <c r="P1240" i="1"/>
  <c r="Q1240" i="1"/>
  <c r="R1240" i="1"/>
  <c r="S1240" i="1"/>
  <c r="P1241" i="1"/>
  <c r="Q1241" i="1"/>
  <c r="R1241" i="1"/>
  <c r="S1241" i="1"/>
  <c r="P1242" i="1"/>
  <c r="Q1242" i="1"/>
  <c r="R1242" i="1"/>
  <c r="S1242" i="1"/>
  <c r="P1243" i="1"/>
  <c r="Q1243" i="1"/>
  <c r="R1243" i="1"/>
  <c r="S1243" i="1"/>
  <c r="P1244" i="1"/>
  <c r="Q1244" i="1"/>
  <c r="R1244" i="1"/>
  <c r="S1244" i="1"/>
  <c r="P1245" i="1"/>
  <c r="Q1245" i="1"/>
  <c r="R1245" i="1"/>
  <c r="S1245" i="1"/>
  <c r="P1246" i="1"/>
  <c r="Q1246" i="1"/>
  <c r="R1246" i="1"/>
  <c r="S1246" i="1"/>
  <c r="P1247" i="1"/>
  <c r="Q1247" i="1"/>
  <c r="R1247" i="1"/>
  <c r="S1247" i="1"/>
  <c r="P1248" i="1"/>
  <c r="Q1248" i="1"/>
  <c r="R1248" i="1"/>
  <c r="S1248" i="1"/>
  <c r="P1249" i="1"/>
  <c r="Q1249" i="1"/>
  <c r="R1249" i="1"/>
  <c r="S1249" i="1"/>
  <c r="P1250" i="1"/>
  <c r="Q1250" i="1"/>
  <c r="R1250" i="1"/>
  <c r="S1250" i="1"/>
  <c r="P1251" i="1"/>
  <c r="Q1251" i="1"/>
  <c r="R1251" i="1"/>
  <c r="S1251" i="1"/>
  <c r="P1252" i="1"/>
  <c r="Q1252" i="1"/>
  <c r="R1252" i="1"/>
  <c r="S1252" i="1"/>
  <c r="P1253" i="1"/>
  <c r="Q1253" i="1"/>
  <c r="R1253" i="1"/>
  <c r="S1253" i="1"/>
  <c r="P1254" i="1"/>
  <c r="Q1254" i="1"/>
  <c r="R1254" i="1"/>
  <c r="S1254" i="1"/>
  <c r="P1255" i="1"/>
  <c r="Q1255" i="1"/>
  <c r="R1255" i="1"/>
  <c r="S1255" i="1"/>
  <c r="P1256" i="1"/>
  <c r="Q1256" i="1"/>
  <c r="R1256" i="1"/>
  <c r="S1256" i="1"/>
  <c r="P1257" i="1"/>
  <c r="Q1257" i="1"/>
  <c r="R1257" i="1"/>
  <c r="S1257" i="1"/>
  <c r="P1258" i="1"/>
  <c r="Q1258" i="1"/>
  <c r="R1258" i="1"/>
  <c r="S1258" i="1"/>
  <c r="P1259" i="1"/>
  <c r="Q1259" i="1"/>
  <c r="R1259" i="1"/>
  <c r="S1259" i="1"/>
  <c r="P1260" i="1"/>
  <c r="Q1260" i="1"/>
  <c r="R1260" i="1"/>
  <c r="S1260" i="1"/>
  <c r="P1261" i="1"/>
  <c r="Q1261" i="1"/>
  <c r="R1261" i="1"/>
  <c r="S1261" i="1"/>
  <c r="P1262" i="1"/>
  <c r="Q1262" i="1"/>
  <c r="R1262" i="1"/>
  <c r="S1262" i="1"/>
  <c r="P1263" i="1"/>
  <c r="Q1263" i="1"/>
  <c r="R1263" i="1"/>
  <c r="S1263" i="1"/>
  <c r="P1264" i="1"/>
  <c r="Q1264" i="1"/>
  <c r="R1264" i="1"/>
  <c r="S1264" i="1"/>
  <c r="P1265" i="1"/>
  <c r="Q1265" i="1"/>
  <c r="R1265" i="1"/>
  <c r="S1265" i="1"/>
  <c r="P1266" i="1"/>
  <c r="Q1266" i="1"/>
  <c r="R1266" i="1"/>
  <c r="S1266" i="1"/>
  <c r="P1267" i="1"/>
  <c r="Q1267" i="1"/>
  <c r="R1267" i="1"/>
  <c r="S1267" i="1"/>
  <c r="P1268" i="1"/>
  <c r="Q1268" i="1"/>
  <c r="R1268" i="1"/>
  <c r="S1268" i="1"/>
  <c r="P1269" i="1"/>
  <c r="Q1269" i="1"/>
  <c r="R1269" i="1"/>
  <c r="S1269" i="1"/>
  <c r="P1270" i="1"/>
  <c r="Q1270" i="1"/>
  <c r="R1270" i="1"/>
  <c r="S1270" i="1"/>
  <c r="P1271" i="1"/>
  <c r="Q1271" i="1"/>
  <c r="R1271" i="1"/>
  <c r="S1271" i="1"/>
  <c r="P1272" i="1"/>
  <c r="Q1272" i="1"/>
  <c r="R1272" i="1"/>
  <c r="S1272" i="1"/>
  <c r="P1273" i="1"/>
  <c r="Q1273" i="1"/>
  <c r="R1273" i="1"/>
  <c r="S1273" i="1"/>
  <c r="P1274" i="1"/>
  <c r="Q1274" i="1"/>
  <c r="R1274" i="1"/>
  <c r="S1274" i="1"/>
  <c r="P1275" i="1"/>
  <c r="Q1275" i="1"/>
  <c r="R1275" i="1"/>
  <c r="S1275" i="1"/>
  <c r="P1276" i="1"/>
  <c r="Q1276" i="1"/>
  <c r="R1276" i="1"/>
  <c r="S1276" i="1"/>
  <c r="P1277" i="1"/>
  <c r="Q1277" i="1"/>
  <c r="R1277" i="1"/>
  <c r="S1277" i="1"/>
  <c r="P1278" i="1"/>
  <c r="Q1278" i="1"/>
  <c r="R1278" i="1"/>
  <c r="S1278" i="1"/>
  <c r="P1279" i="1"/>
  <c r="Q1279" i="1"/>
  <c r="R1279" i="1"/>
  <c r="S1279" i="1"/>
  <c r="P1280" i="1"/>
  <c r="Q1280" i="1"/>
  <c r="R1280" i="1"/>
  <c r="S1280" i="1"/>
  <c r="P1281" i="1"/>
  <c r="Q1281" i="1"/>
  <c r="R1281" i="1"/>
  <c r="S1281" i="1"/>
  <c r="P1282" i="1"/>
  <c r="Q1282" i="1"/>
  <c r="R1282" i="1"/>
  <c r="S1282" i="1"/>
  <c r="P1283" i="1"/>
  <c r="Q1283" i="1"/>
  <c r="R1283" i="1"/>
  <c r="S1283" i="1"/>
  <c r="P1284" i="1"/>
  <c r="Q1284" i="1"/>
  <c r="R1284" i="1"/>
  <c r="S1284" i="1"/>
  <c r="P1285" i="1"/>
  <c r="Q1285" i="1"/>
  <c r="R1285" i="1"/>
  <c r="S1285" i="1"/>
  <c r="P1286" i="1"/>
  <c r="Q1286" i="1"/>
  <c r="R1286" i="1"/>
  <c r="S1286" i="1"/>
  <c r="P1287" i="1"/>
  <c r="Q1287" i="1"/>
  <c r="R1287" i="1"/>
  <c r="S1287" i="1"/>
  <c r="P1288" i="1"/>
  <c r="Q1288" i="1"/>
  <c r="R1288" i="1"/>
  <c r="S1288" i="1"/>
  <c r="P1289" i="1"/>
  <c r="Q1289" i="1"/>
  <c r="R1289" i="1"/>
  <c r="S1289" i="1"/>
  <c r="P1290" i="1"/>
  <c r="Q1290" i="1"/>
  <c r="R1290" i="1"/>
  <c r="S1290" i="1"/>
  <c r="P1291" i="1"/>
  <c r="Q1291" i="1"/>
  <c r="R1291" i="1"/>
  <c r="S1291" i="1"/>
  <c r="P1292" i="1"/>
  <c r="Q1292" i="1"/>
  <c r="R1292" i="1"/>
  <c r="S1292" i="1"/>
  <c r="P1293" i="1"/>
  <c r="Q1293" i="1"/>
  <c r="R1293" i="1"/>
  <c r="S1293" i="1"/>
  <c r="P1294" i="1"/>
  <c r="Q1294" i="1"/>
  <c r="R1294" i="1"/>
  <c r="S1294" i="1"/>
  <c r="P1295" i="1"/>
  <c r="Q1295" i="1"/>
  <c r="R1295" i="1"/>
  <c r="S1295" i="1"/>
  <c r="P1296" i="1"/>
  <c r="Q1296" i="1"/>
  <c r="R1296" i="1"/>
  <c r="S1296" i="1"/>
  <c r="P1297" i="1"/>
  <c r="Q1297" i="1"/>
  <c r="R1297" i="1"/>
  <c r="S1297" i="1"/>
  <c r="P1298" i="1"/>
  <c r="Q1298" i="1"/>
  <c r="R1298" i="1"/>
  <c r="S1298" i="1"/>
  <c r="P1299" i="1"/>
  <c r="Q1299" i="1"/>
  <c r="R1299" i="1"/>
  <c r="S1299" i="1"/>
  <c r="P1300" i="1"/>
  <c r="Q1300" i="1"/>
  <c r="R1300" i="1"/>
  <c r="S1300" i="1"/>
  <c r="P1301" i="1"/>
  <c r="Q1301" i="1"/>
  <c r="R1301" i="1"/>
  <c r="S1301" i="1"/>
  <c r="P1302" i="1"/>
  <c r="Q1302" i="1"/>
  <c r="R1302" i="1"/>
  <c r="S1302" i="1"/>
  <c r="P1303" i="1"/>
  <c r="Q1303" i="1"/>
  <c r="R1303" i="1"/>
  <c r="S1303" i="1"/>
  <c r="P1304" i="1"/>
  <c r="Q1304" i="1"/>
  <c r="R1304" i="1"/>
  <c r="S1304" i="1"/>
  <c r="P1305" i="1"/>
  <c r="Q1305" i="1"/>
  <c r="R1305" i="1"/>
  <c r="S1305" i="1"/>
  <c r="P1306" i="1"/>
  <c r="Q1306" i="1"/>
  <c r="R1306" i="1"/>
  <c r="S1306" i="1"/>
  <c r="P1307" i="1"/>
  <c r="Q1307" i="1"/>
  <c r="R1307" i="1"/>
  <c r="S1307" i="1"/>
  <c r="P1308" i="1"/>
  <c r="Q1308" i="1"/>
  <c r="R1308" i="1"/>
  <c r="S1308" i="1"/>
  <c r="P1309" i="1"/>
  <c r="Q1309" i="1"/>
  <c r="R1309" i="1"/>
  <c r="S1309" i="1"/>
  <c r="P1310" i="1"/>
  <c r="Q1310" i="1"/>
  <c r="R1310" i="1"/>
  <c r="S1310" i="1"/>
  <c r="P1311" i="1"/>
  <c r="Q1311" i="1"/>
  <c r="R1311" i="1"/>
  <c r="S1311" i="1"/>
  <c r="P1312" i="1"/>
  <c r="Q1312" i="1"/>
  <c r="R1312" i="1"/>
  <c r="S1312" i="1"/>
  <c r="P1313" i="1"/>
  <c r="Q1313" i="1"/>
  <c r="R1313" i="1"/>
  <c r="S1313" i="1"/>
  <c r="P1314" i="1"/>
  <c r="Q1314" i="1"/>
  <c r="R1314" i="1"/>
  <c r="S1314" i="1"/>
  <c r="P1315" i="1"/>
  <c r="Q1315" i="1"/>
  <c r="R1315" i="1"/>
  <c r="S1315" i="1"/>
  <c r="P1316" i="1"/>
  <c r="Q1316" i="1"/>
  <c r="R1316" i="1"/>
  <c r="S1316" i="1"/>
  <c r="P1317" i="1"/>
  <c r="Q1317" i="1"/>
  <c r="R1317" i="1"/>
  <c r="S1317" i="1"/>
  <c r="P1318" i="1"/>
  <c r="Q1318" i="1"/>
  <c r="R1318" i="1"/>
  <c r="S1318" i="1"/>
  <c r="P1319" i="1"/>
  <c r="Q1319" i="1"/>
  <c r="R1319" i="1"/>
  <c r="S1319" i="1"/>
  <c r="P1320" i="1"/>
  <c r="Q1320" i="1"/>
  <c r="R1320" i="1"/>
  <c r="S1320" i="1"/>
  <c r="P1321" i="1"/>
  <c r="Q1321" i="1"/>
  <c r="R1321" i="1"/>
  <c r="S1321" i="1"/>
  <c r="P1322" i="1"/>
  <c r="Q1322" i="1"/>
  <c r="R1322" i="1"/>
  <c r="S1322" i="1"/>
  <c r="P1323" i="1"/>
  <c r="Q1323" i="1"/>
  <c r="R1323" i="1"/>
  <c r="S1323" i="1"/>
  <c r="P1324" i="1"/>
  <c r="Q1324" i="1"/>
  <c r="R1324" i="1"/>
  <c r="S1324" i="1"/>
  <c r="P1325" i="1"/>
  <c r="Q1325" i="1"/>
  <c r="R1325" i="1"/>
  <c r="S1325" i="1"/>
  <c r="P1326" i="1"/>
  <c r="Q1326" i="1"/>
  <c r="R1326" i="1"/>
  <c r="S1326" i="1"/>
  <c r="P1327" i="1"/>
  <c r="Q1327" i="1"/>
  <c r="R1327" i="1"/>
  <c r="S1327" i="1"/>
  <c r="P1328" i="1"/>
  <c r="Q1328" i="1"/>
  <c r="R1328" i="1"/>
  <c r="S1328" i="1"/>
  <c r="P1329" i="1"/>
  <c r="Q1329" i="1"/>
  <c r="R1329" i="1"/>
  <c r="S1329" i="1"/>
  <c r="P1330" i="1"/>
  <c r="Q1330" i="1"/>
  <c r="R1330" i="1"/>
  <c r="S1330" i="1"/>
  <c r="P1331" i="1"/>
  <c r="Q1331" i="1"/>
  <c r="R1331" i="1"/>
  <c r="S1331" i="1"/>
  <c r="P1332" i="1"/>
  <c r="Q1332" i="1"/>
  <c r="R1332" i="1"/>
  <c r="S1332" i="1"/>
  <c r="P1333" i="1"/>
  <c r="Q1333" i="1"/>
  <c r="R1333" i="1"/>
  <c r="S1333" i="1"/>
  <c r="P1334" i="1"/>
  <c r="Q1334" i="1"/>
  <c r="R1334" i="1"/>
  <c r="S1334" i="1"/>
  <c r="P1335" i="1"/>
  <c r="Q1335" i="1"/>
  <c r="R1335" i="1"/>
  <c r="S1335" i="1"/>
  <c r="P1336" i="1"/>
  <c r="Q1336" i="1"/>
  <c r="R1336" i="1"/>
  <c r="S1336" i="1"/>
  <c r="P1337" i="1"/>
  <c r="Q1337" i="1"/>
  <c r="R1337" i="1"/>
  <c r="S1337" i="1"/>
  <c r="P1338" i="1"/>
  <c r="Q1338" i="1"/>
  <c r="R1338" i="1"/>
  <c r="S1338" i="1"/>
  <c r="P1339" i="1"/>
  <c r="Q1339" i="1"/>
  <c r="R1339" i="1"/>
  <c r="S1339" i="1"/>
  <c r="P1340" i="1"/>
  <c r="Q1340" i="1"/>
  <c r="R1340" i="1"/>
  <c r="S1340" i="1"/>
  <c r="P1341" i="1"/>
  <c r="Q1341" i="1"/>
  <c r="R1341" i="1"/>
  <c r="S1341" i="1"/>
  <c r="P1342" i="1"/>
  <c r="Q1342" i="1"/>
  <c r="R1342" i="1"/>
  <c r="S1342" i="1"/>
  <c r="P1343" i="1"/>
  <c r="Q1343" i="1"/>
  <c r="R1343" i="1"/>
  <c r="S1343" i="1"/>
  <c r="P1344" i="1"/>
  <c r="Q1344" i="1"/>
  <c r="R1344" i="1"/>
  <c r="S1344" i="1"/>
  <c r="P1345" i="1"/>
  <c r="Q1345" i="1"/>
  <c r="R1345" i="1"/>
  <c r="S1345" i="1"/>
  <c r="P1346" i="1"/>
  <c r="Q1346" i="1"/>
  <c r="R1346" i="1"/>
  <c r="S1346" i="1"/>
  <c r="P1347" i="1"/>
  <c r="Q1347" i="1"/>
  <c r="R1347" i="1"/>
  <c r="S1347" i="1"/>
  <c r="P1348" i="1"/>
  <c r="Q1348" i="1"/>
  <c r="R1348" i="1"/>
  <c r="S1348" i="1"/>
  <c r="P1349" i="1"/>
  <c r="Q1349" i="1"/>
  <c r="R1349" i="1"/>
  <c r="S1349" i="1"/>
  <c r="P1350" i="1"/>
  <c r="Q1350" i="1"/>
  <c r="R1350" i="1"/>
  <c r="S1350" i="1"/>
  <c r="P1351" i="1"/>
  <c r="Q1351" i="1"/>
  <c r="R1351" i="1"/>
  <c r="S1351" i="1"/>
  <c r="P1352" i="1"/>
  <c r="Q1352" i="1"/>
  <c r="R1352" i="1"/>
  <c r="S1352" i="1"/>
  <c r="P1353" i="1"/>
  <c r="Q1353" i="1"/>
  <c r="R1353" i="1"/>
  <c r="S1353" i="1"/>
  <c r="P1354" i="1"/>
  <c r="Q1354" i="1"/>
  <c r="R1354" i="1"/>
  <c r="S1354" i="1"/>
  <c r="P1355" i="1"/>
  <c r="Q1355" i="1"/>
  <c r="R1355" i="1"/>
  <c r="S1355" i="1"/>
  <c r="P1356" i="1"/>
  <c r="Q1356" i="1"/>
  <c r="R1356" i="1"/>
  <c r="S1356" i="1"/>
  <c r="P1357" i="1"/>
  <c r="Q1357" i="1"/>
  <c r="R1357" i="1"/>
  <c r="S1357" i="1"/>
  <c r="P1358" i="1"/>
  <c r="Q1358" i="1"/>
  <c r="R1358" i="1"/>
  <c r="S1358" i="1"/>
  <c r="P1359" i="1"/>
  <c r="Q1359" i="1"/>
  <c r="R1359" i="1"/>
  <c r="S1359" i="1"/>
  <c r="P1360" i="1"/>
  <c r="Q1360" i="1"/>
  <c r="R1360" i="1"/>
  <c r="S1360" i="1"/>
  <c r="P1361" i="1"/>
  <c r="Q1361" i="1"/>
  <c r="R1361" i="1"/>
  <c r="S1361" i="1"/>
  <c r="P1362" i="1"/>
  <c r="Q1362" i="1"/>
  <c r="R1362" i="1"/>
  <c r="S1362" i="1"/>
  <c r="P1363" i="1"/>
  <c r="Q1363" i="1"/>
  <c r="R1363" i="1"/>
  <c r="S1363" i="1"/>
  <c r="P1364" i="1"/>
  <c r="Q1364" i="1"/>
  <c r="R1364" i="1"/>
  <c r="S1364" i="1"/>
  <c r="P1365" i="1"/>
  <c r="Q1365" i="1"/>
  <c r="R1365" i="1"/>
  <c r="S1365" i="1"/>
  <c r="P1366" i="1"/>
  <c r="Q1366" i="1"/>
  <c r="R1366" i="1"/>
  <c r="S1366" i="1"/>
  <c r="P1367" i="1"/>
  <c r="Q1367" i="1"/>
  <c r="R1367" i="1"/>
  <c r="S1367" i="1"/>
  <c r="P1368" i="1"/>
  <c r="Q1368" i="1"/>
  <c r="R1368" i="1"/>
  <c r="S1368" i="1"/>
  <c r="P1369" i="1"/>
  <c r="Q1369" i="1"/>
  <c r="R1369" i="1"/>
  <c r="S1369" i="1"/>
  <c r="P1370" i="1"/>
  <c r="Q1370" i="1"/>
  <c r="R1370" i="1"/>
  <c r="S1370" i="1"/>
  <c r="P1371" i="1"/>
  <c r="Q1371" i="1"/>
  <c r="R1371" i="1"/>
  <c r="S1371" i="1"/>
  <c r="P1372" i="1"/>
  <c r="Q1372" i="1"/>
  <c r="R1372" i="1"/>
  <c r="S1372" i="1"/>
  <c r="P1373" i="1"/>
  <c r="Q1373" i="1"/>
  <c r="R1373" i="1"/>
  <c r="S1373" i="1"/>
  <c r="P1374" i="1"/>
  <c r="Q1374" i="1"/>
  <c r="R1374" i="1"/>
  <c r="S1374" i="1"/>
  <c r="P1375" i="1"/>
  <c r="Q1375" i="1"/>
  <c r="R1375" i="1"/>
  <c r="S1375" i="1"/>
  <c r="P1376" i="1"/>
  <c r="Q1376" i="1"/>
  <c r="R1376" i="1"/>
  <c r="S1376" i="1"/>
  <c r="P1377" i="1"/>
  <c r="Q1377" i="1"/>
  <c r="R1377" i="1"/>
  <c r="S1377" i="1"/>
  <c r="P1378" i="1"/>
  <c r="Q1378" i="1"/>
  <c r="R1378" i="1"/>
  <c r="S1378" i="1"/>
  <c r="P1379" i="1"/>
  <c r="Q1379" i="1"/>
  <c r="R1379" i="1"/>
  <c r="S1379" i="1"/>
  <c r="P1380" i="1"/>
  <c r="Q1380" i="1"/>
  <c r="R1380" i="1"/>
  <c r="S1380" i="1"/>
  <c r="P1381" i="1"/>
  <c r="Q1381" i="1"/>
  <c r="R1381" i="1"/>
  <c r="S1381" i="1"/>
  <c r="P1382" i="1"/>
  <c r="Q1382" i="1"/>
  <c r="R1382" i="1"/>
  <c r="S1382" i="1"/>
  <c r="P1383" i="1"/>
  <c r="Q1383" i="1"/>
  <c r="R1383" i="1"/>
  <c r="S1383" i="1"/>
  <c r="P1384" i="1"/>
  <c r="Q1384" i="1"/>
  <c r="R1384" i="1"/>
  <c r="S1384" i="1"/>
  <c r="P1385" i="1"/>
  <c r="Q1385" i="1"/>
  <c r="R1385" i="1"/>
  <c r="S1385" i="1"/>
  <c r="P1386" i="1"/>
  <c r="Q1386" i="1"/>
  <c r="R1386" i="1"/>
  <c r="S1386" i="1"/>
  <c r="P1387" i="1"/>
  <c r="Q1387" i="1"/>
  <c r="R1387" i="1"/>
  <c r="S1387" i="1"/>
  <c r="P1388" i="1"/>
  <c r="Q1388" i="1"/>
  <c r="R1388" i="1"/>
  <c r="S1388" i="1"/>
  <c r="P1389" i="1"/>
  <c r="Q1389" i="1"/>
  <c r="R1389" i="1"/>
  <c r="S1389" i="1"/>
  <c r="P1390" i="1"/>
  <c r="Q1390" i="1"/>
  <c r="R1390" i="1"/>
  <c r="S1390" i="1"/>
  <c r="P1391" i="1"/>
  <c r="Q1391" i="1"/>
  <c r="R1391" i="1"/>
  <c r="S1391" i="1"/>
  <c r="P1392" i="1"/>
  <c r="Q1392" i="1"/>
  <c r="R1392" i="1"/>
  <c r="S1392" i="1"/>
  <c r="P1393" i="1"/>
  <c r="Q1393" i="1"/>
  <c r="R1393" i="1"/>
  <c r="S1393" i="1"/>
  <c r="P1394" i="1"/>
  <c r="Q1394" i="1"/>
  <c r="R1394" i="1"/>
  <c r="S1394" i="1"/>
  <c r="P1395" i="1"/>
  <c r="Q1395" i="1"/>
  <c r="R1395" i="1"/>
  <c r="S1395" i="1"/>
  <c r="P1396" i="1"/>
  <c r="Q1396" i="1"/>
  <c r="R1396" i="1"/>
  <c r="S1396" i="1"/>
  <c r="P1397" i="1"/>
  <c r="Q1397" i="1"/>
  <c r="R1397" i="1"/>
  <c r="S1397" i="1"/>
  <c r="P1398" i="1"/>
  <c r="Q1398" i="1"/>
  <c r="R1398" i="1"/>
  <c r="S1398" i="1"/>
  <c r="P1399" i="1"/>
  <c r="Q1399" i="1"/>
  <c r="R1399" i="1"/>
  <c r="S1399" i="1"/>
  <c r="P1400" i="1"/>
  <c r="Q1400" i="1"/>
  <c r="R1400" i="1"/>
  <c r="S1400" i="1"/>
  <c r="P1401" i="1"/>
  <c r="Q1401" i="1"/>
  <c r="R1401" i="1"/>
  <c r="S1401" i="1"/>
  <c r="P1402" i="1"/>
  <c r="Q1402" i="1"/>
  <c r="R1402" i="1"/>
  <c r="S1402" i="1"/>
  <c r="P1403" i="1"/>
  <c r="Q1403" i="1"/>
  <c r="R1403" i="1"/>
  <c r="S1403" i="1"/>
  <c r="P1404" i="1"/>
  <c r="Q1404" i="1"/>
  <c r="R1404" i="1"/>
  <c r="S1404" i="1"/>
  <c r="P1405" i="1"/>
  <c r="Q1405" i="1"/>
  <c r="R1405" i="1"/>
  <c r="S1405" i="1"/>
  <c r="P1406" i="1"/>
  <c r="Q1406" i="1"/>
  <c r="R1406" i="1"/>
  <c r="S1406" i="1"/>
  <c r="P1407" i="1"/>
  <c r="Q1407" i="1"/>
  <c r="R1407" i="1"/>
  <c r="S1407" i="1"/>
  <c r="P1408" i="1"/>
  <c r="Q1408" i="1"/>
  <c r="R1408" i="1"/>
  <c r="S1408" i="1"/>
  <c r="P1409" i="1"/>
  <c r="Q1409" i="1"/>
  <c r="R1409" i="1"/>
  <c r="S1409" i="1"/>
  <c r="P1410" i="1"/>
  <c r="Q1410" i="1"/>
  <c r="R1410" i="1"/>
  <c r="S1410" i="1"/>
  <c r="P1411" i="1"/>
  <c r="Q1411" i="1"/>
  <c r="R1411" i="1"/>
  <c r="S1411" i="1"/>
  <c r="P1412" i="1"/>
  <c r="Q1412" i="1"/>
  <c r="R1412" i="1"/>
  <c r="S1412" i="1"/>
  <c r="P1413" i="1"/>
  <c r="Q1413" i="1"/>
  <c r="R1413" i="1"/>
  <c r="S1413" i="1"/>
  <c r="P1414" i="1"/>
  <c r="Q1414" i="1"/>
  <c r="R1414" i="1"/>
  <c r="S1414" i="1"/>
  <c r="P1415" i="1"/>
  <c r="Q1415" i="1"/>
  <c r="R1415" i="1"/>
  <c r="S1415" i="1"/>
  <c r="P1416" i="1"/>
  <c r="Q1416" i="1"/>
  <c r="R1416" i="1"/>
  <c r="S1416" i="1"/>
  <c r="P1417" i="1"/>
  <c r="Q1417" i="1"/>
  <c r="R1417" i="1"/>
  <c r="S1417" i="1"/>
  <c r="P1418" i="1"/>
  <c r="Q1418" i="1"/>
  <c r="R1418" i="1"/>
  <c r="S1418" i="1"/>
  <c r="P1419" i="1"/>
  <c r="Q1419" i="1"/>
  <c r="R1419" i="1"/>
  <c r="S1419" i="1"/>
  <c r="P1420" i="1"/>
  <c r="Q1420" i="1"/>
  <c r="R1420" i="1"/>
  <c r="S1420" i="1"/>
  <c r="P1421" i="1"/>
  <c r="Q1421" i="1"/>
  <c r="R1421" i="1"/>
  <c r="S1421" i="1"/>
  <c r="P1422" i="1"/>
  <c r="Q1422" i="1"/>
  <c r="R1422" i="1"/>
  <c r="S1422" i="1"/>
  <c r="P1423" i="1"/>
  <c r="Q1423" i="1"/>
  <c r="R1423" i="1"/>
  <c r="S1423" i="1"/>
  <c r="P1424" i="1"/>
  <c r="Q1424" i="1"/>
  <c r="R1424" i="1"/>
  <c r="S1424" i="1"/>
  <c r="P1425" i="1"/>
  <c r="Q1425" i="1"/>
  <c r="R1425" i="1"/>
  <c r="S1425" i="1"/>
  <c r="P1426" i="1"/>
  <c r="Q1426" i="1"/>
  <c r="R1426" i="1"/>
  <c r="S1426" i="1"/>
  <c r="P1427" i="1"/>
  <c r="Q1427" i="1"/>
  <c r="R1427" i="1"/>
  <c r="S1427" i="1"/>
  <c r="P1428" i="1"/>
  <c r="Q1428" i="1"/>
  <c r="R1428" i="1"/>
  <c r="S1428" i="1"/>
  <c r="P1429" i="1"/>
  <c r="Q1429" i="1"/>
  <c r="R1429" i="1"/>
  <c r="S1429" i="1"/>
  <c r="P1430" i="1"/>
  <c r="Q1430" i="1"/>
  <c r="R1430" i="1"/>
  <c r="S1430" i="1"/>
  <c r="P1431" i="1"/>
  <c r="Q1431" i="1"/>
  <c r="R1431" i="1"/>
  <c r="S1431" i="1"/>
  <c r="P1432" i="1"/>
  <c r="Q1432" i="1"/>
  <c r="R1432" i="1"/>
  <c r="S1432" i="1"/>
  <c r="P1433" i="1"/>
  <c r="Q1433" i="1"/>
  <c r="R1433" i="1"/>
  <c r="S1433" i="1"/>
  <c r="P1434" i="1"/>
  <c r="Q1434" i="1"/>
  <c r="R1434" i="1"/>
  <c r="S1434" i="1"/>
  <c r="P1435" i="1"/>
  <c r="Q1435" i="1"/>
  <c r="R1435" i="1"/>
  <c r="S1435" i="1"/>
  <c r="P1436" i="1"/>
  <c r="Q1436" i="1"/>
  <c r="R1436" i="1"/>
  <c r="S1436" i="1"/>
  <c r="P1437" i="1"/>
  <c r="Q1437" i="1"/>
  <c r="R1437" i="1"/>
  <c r="S1437" i="1"/>
  <c r="P1438" i="1"/>
  <c r="Q1438" i="1"/>
  <c r="R1438" i="1"/>
  <c r="S1438" i="1"/>
  <c r="P1439" i="1"/>
  <c r="Q1439" i="1"/>
  <c r="R1439" i="1"/>
  <c r="S1439" i="1"/>
  <c r="P1440" i="1"/>
  <c r="Q1440" i="1"/>
  <c r="R1440" i="1"/>
  <c r="S1440" i="1"/>
  <c r="P1441" i="1"/>
  <c r="Q1441" i="1"/>
  <c r="R1441" i="1"/>
  <c r="S1441" i="1"/>
  <c r="P1442" i="1"/>
  <c r="Q1442" i="1"/>
  <c r="R1442" i="1"/>
  <c r="S1442" i="1"/>
  <c r="P1443" i="1"/>
  <c r="Q1443" i="1"/>
  <c r="R1443" i="1"/>
  <c r="S1443" i="1"/>
  <c r="P1444" i="1"/>
  <c r="Q1444" i="1"/>
  <c r="R1444" i="1"/>
  <c r="S1444" i="1"/>
  <c r="P1445" i="1"/>
  <c r="Q1445" i="1"/>
  <c r="R1445" i="1"/>
  <c r="S1445" i="1"/>
  <c r="P1446" i="1"/>
  <c r="Q1446" i="1"/>
  <c r="R1446" i="1"/>
  <c r="S1446" i="1"/>
  <c r="P1447" i="1"/>
  <c r="Q1447" i="1"/>
  <c r="R1447" i="1"/>
  <c r="S1447" i="1"/>
  <c r="P1448" i="1"/>
  <c r="Q1448" i="1"/>
  <c r="R1448" i="1"/>
  <c r="S1448" i="1"/>
  <c r="P1449" i="1"/>
  <c r="Q1449" i="1"/>
  <c r="R1449" i="1"/>
  <c r="S1449" i="1"/>
  <c r="P1450" i="1"/>
  <c r="Q1450" i="1"/>
  <c r="R1450" i="1"/>
  <c r="S1450" i="1"/>
  <c r="P1451" i="1"/>
  <c r="Q1451" i="1"/>
  <c r="R1451" i="1"/>
  <c r="S1451" i="1"/>
  <c r="P1452" i="1"/>
  <c r="Q1452" i="1"/>
  <c r="R1452" i="1"/>
  <c r="S1452" i="1"/>
  <c r="P1453" i="1"/>
  <c r="Q1453" i="1"/>
  <c r="R1453" i="1"/>
  <c r="S1453" i="1"/>
  <c r="P1454" i="1"/>
  <c r="Q1454" i="1"/>
  <c r="R1454" i="1"/>
  <c r="S1454" i="1"/>
  <c r="P1455" i="1"/>
  <c r="Q1455" i="1"/>
  <c r="R1455" i="1"/>
  <c r="S1455" i="1"/>
  <c r="P1456" i="1"/>
  <c r="Q1456" i="1"/>
  <c r="R1456" i="1"/>
  <c r="S1456" i="1"/>
  <c r="P1457" i="1"/>
  <c r="Q1457" i="1"/>
  <c r="R1457" i="1"/>
  <c r="S1457" i="1"/>
  <c r="P1458" i="1"/>
  <c r="Q1458" i="1"/>
  <c r="R1458" i="1"/>
  <c r="S1458" i="1"/>
  <c r="P1459" i="1"/>
  <c r="Q1459" i="1"/>
  <c r="R1459" i="1"/>
  <c r="S1459" i="1"/>
  <c r="P1460" i="1"/>
  <c r="Q1460" i="1"/>
  <c r="R1460" i="1"/>
  <c r="S1460" i="1"/>
  <c r="P1461" i="1"/>
  <c r="Q1461" i="1"/>
  <c r="R1461" i="1"/>
  <c r="S1461" i="1"/>
  <c r="P1462" i="1"/>
  <c r="Q1462" i="1"/>
  <c r="R1462" i="1"/>
  <c r="S1462" i="1"/>
  <c r="P1463" i="1"/>
  <c r="Q1463" i="1"/>
  <c r="R1463" i="1"/>
  <c r="S1463" i="1"/>
  <c r="P1464" i="1"/>
  <c r="Q1464" i="1"/>
  <c r="R1464" i="1"/>
  <c r="S1464" i="1"/>
  <c r="P1465" i="1"/>
  <c r="Q1465" i="1"/>
  <c r="R1465" i="1"/>
  <c r="S1465" i="1"/>
  <c r="P1466" i="1"/>
  <c r="Q1466" i="1"/>
  <c r="R1466" i="1"/>
  <c r="S1466" i="1"/>
  <c r="P1467" i="1"/>
  <c r="Q1467" i="1"/>
  <c r="R1467" i="1"/>
  <c r="S1467" i="1"/>
  <c r="P1468" i="1"/>
  <c r="Q1468" i="1"/>
  <c r="R1468" i="1"/>
  <c r="S1468" i="1"/>
  <c r="P1469" i="1"/>
  <c r="Q1469" i="1"/>
  <c r="R1469" i="1"/>
  <c r="S1469" i="1"/>
  <c r="P1470" i="1"/>
  <c r="Q1470" i="1"/>
  <c r="R1470" i="1"/>
  <c r="S1470" i="1"/>
  <c r="P1471" i="1"/>
  <c r="Q1471" i="1"/>
  <c r="R1471" i="1"/>
  <c r="S1471" i="1"/>
  <c r="P1472" i="1"/>
  <c r="Q1472" i="1"/>
  <c r="R1472" i="1"/>
  <c r="S1472" i="1"/>
  <c r="P1473" i="1"/>
  <c r="Q1473" i="1"/>
  <c r="R1473" i="1"/>
  <c r="S1473" i="1"/>
  <c r="P1474" i="1"/>
  <c r="Q1474" i="1"/>
  <c r="R1474" i="1"/>
  <c r="S1474" i="1"/>
  <c r="P1475" i="1"/>
  <c r="Q1475" i="1"/>
  <c r="R1475" i="1"/>
  <c r="S1475" i="1"/>
  <c r="P1476" i="1"/>
  <c r="Q1476" i="1"/>
  <c r="R1476" i="1"/>
  <c r="S1476" i="1"/>
  <c r="P1477" i="1"/>
  <c r="Q1477" i="1"/>
  <c r="R1477" i="1"/>
  <c r="S1477" i="1"/>
  <c r="P1478" i="1"/>
  <c r="Q1478" i="1"/>
  <c r="R1478" i="1"/>
  <c r="S1478" i="1"/>
  <c r="P1479" i="1"/>
  <c r="Q1479" i="1"/>
  <c r="R1479" i="1"/>
  <c r="S1479" i="1"/>
  <c r="P1480" i="1"/>
  <c r="Q1480" i="1"/>
  <c r="R1480" i="1"/>
  <c r="S1480" i="1"/>
  <c r="P1481" i="1"/>
  <c r="Q1481" i="1"/>
  <c r="R1481" i="1"/>
  <c r="S1481" i="1"/>
  <c r="P1482" i="1"/>
  <c r="Q1482" i="1"/>
  <c r="R1482" i="1"/>
  <c r="S1482" i="1"/>
  <c r="P1483" i="1"/>
  <c r="Q1483" i="1"/>
  <c r="R1483" i="1"/>
  <c r="S1483" i="1"/>
  <c r="P1484" i="1"/>
  <c r="Q1484" i="1"/>
  <c r="R1484" i="1"/>
  <c r="S1484" i="1"/>
  <c r="P1485" i="1"/>
  <c r="Q1485" i="1"/>
  <c r="R1485" i="1"/>
  <c r="S1485" i="1"/>
  <c r="P1486" i="1"/>
  <c r="Q1486" i="1"/>
  <c r="R1486" i="1"/>
  <c r="S1486" i="1"/>
  <c r="P1487" i="1"/>
  <c r="Q1487" i="1"/>
  <c r="R1487" i="1"/>
  <c r="S1487" i="1"/>
  <c r="P1488" i="1"/>
  <c r="Q1488" i="1"/>
  <c r="R1488" i="1"/>
  <c r="S1488" i="1"/>
  <c r="P1489" i="1"/>
  <c r="Q1489" i="1"/>
  <c r="R1489" i="1"/>
  <c r="S1489" i="1"/>
  <c r="P1490" i="1"/>
  <c r="Q1490" i="1"/>
  <c r="R1490" i="1"/>
  <c r="S1490" i="1"/>
  <c r="P1491" i="1"/>
  <c r="Q1491" i="1"/>
  <c r="R1491" i="1"/>
  <c r="S1491" i="1"/>
  <c r="P1492" i="1"/>
  <c r="Q1492" i="1"/>
  <c r="R1492" i="1"/>
  <c r="S1492" i="1"/>
  <c r="P1493" i="1"/>
  <c r="Q1493" i="1"/>
  <c r="R1493" i="1"/>
  <c r="S1493" i="1"/>
  <c r="P1494" i="1"/>
  <c r="Q1494" i="1"/>
  <c r="R1494" i="1"/>
  <c r="S1494" i="1"/>
  <c r="P1495" i="1"/>
  <c r="Q1495" i="1"/>
  <c r="R1495" i="1"/>
  <c r="S1495" i="1"/>
  <c r="P1496" i="1"/>
  <c r="Q1496" i="1"/>
  <c r="R1496" i="1"/>
  <c r="S1496" i="1"/>
  <c r="P1497" i="1"/>
  <c r="Q1497" i="1"/>
  <c r="R1497" i="1"/>
  <c r="S1497" i="1"/>
  <c r="P1498" i="1"/>
  <c r="Q1498" i="1"/>
  <c r="R1498" i="1"/>
  <c r="S1498" i="1"/>
  <c r="P1499" i="1"/>
  <c r="Q1499" i="1"/>
  <c r="R1499" i="1"/>
  <c r="S1499" i="1"/>
  <c r="P1500" i="1"/>
  <c r="Q1500" i="1"/>
  <c r="R1500" i="1"/>
  <c r="S1500" i="1"/>
  <c r="P1501" i="1"/>
  <c r="Q1501" i="1"/>
  <c r="R1501" i="1"/>
  <c r="S1501" i="1"/>
  <c r="P1502" i="1"/>
  <c r="Q1502" i="1"/>
  <c r="R1502" i="1"/>
  <c r="S1502" i="1"/>
  <c r="P1503" i="1"/>
  <c r="Q1503" i="1"/>
  <c r="R1503" i="1"/>
  <c r="S1503" i="1"/>
  <c r="P1504" i="1"/>
  <c r="Q1504" i="1"/>
  <c r="R1504" i="1"/>
  <c r="S1504" i="1"/>
  <c r="P1505" i="1"/>
  <c r="Q1505" i="1"/>
  <c r="R1505" i="1"/>
  <c r="S1505" i="1"/>
  <c r="P1506" i="1"/>
  <c r="Q1506" i="1"/>
  <c r="R1506" i="1"/>
  <c r="S1506" i="1"/>
  <c r="P1507" i="1"/>
  <c r="Q1507" i="1"/>
  <c r="R1507" i="1"/>
  <c r="S1507" i="1"/>
  <c r="P1508" i="1"/>
  <c r="Q1508" i="1"/>
  <c r="R1508" i="1"/>
  <c r="S1508" i="1"/>
  <c r="P1509" i="1"/>
  <c r="Q1509" i="1"/>
  <c r="R1509" i="1"/>
  <c r="S1509" i="1"/>
  <c r="P1510" i="1"/>
  <c r="Q1510" i="1"/>
  <c r="R1510" i="1"/>
  <c r="S1510" i="1"/>
  <c r="P1511" i="1"/>
  <c r="Q1511" i="1"/>
  <c r="R1511" i="1"/>
  <c r="S1511" i="1"/>
  <c r="P1512" i="1"/>
  <c r="Q1512" i="1"/>
  <c r="R1512" i="1"/>
  <c r="S1512" i="1"/>
  <c r="P1513" i="1"/>
  <c r="Q1513" i="1"/>
  <c r="R1513" i="1"/>
  <c r="S1513" i="1"/>
  <c r="P1514" i="1"/>
  <c r="Q1514" i="1"/>
  <c r="R1514" i="1"/>
  <c r="S1514" i="1"/>
  <c r="P1515" i="1"/>
  <c r="Q1515" i="1"/>
  <c r="R1515" i="1"/>
  <c r="S1515" i="1"/>
  <c r="P1516" i="1"/>
  <c r="Q1516" i="1"/>
  <c r="R1516" i="1"/>
  <c r="S1516" i="1"/>
  <c r="P1517" i="1"/>
  <c r="Q1517" i="1"/>
  <c r="R1517" i="1"/>
  <c r="S1517" i="1"/>
  <c r="P1518" i="1"/>
  <c r="Q1518" i="1"/>
  <c r="R1518" i="1"/>
  <c r="S1518" i="1"/>
  <c r="P1519" i="1"/>
  <c r="Q1519" i="1"/>
  <c r="R1519" i="1"/>
  <c r="S1519" i="1"/>
  <c r="P1520" i="1"/>
  <c r="Q1520" i="1"/>
  <c r="R1520" i="1"/>
  <c r="S1520" i="1"/>
  <c r="P1521" i="1"/>
  <c r="Q1521" i="1"/>
  <c r="R1521" i="1"/>
  <c r="S1521" i="1"/>
  <c r="P1522" i="1"/>
  <c r="Q1522" i="1"/>
  <c r="R1522" i="1"/>
  <c r="S1522" i="1"/>
  <c r="P1523" i="1"/>
  <c r="Q1523" i="1"/>
  <c r="R1523" i="1"/>
  <c r="S1523" i="1"/>
  <c r="P1524" i="1"/>
  <c r="Q1524" i="1"/>
  <c r="R1524" i="1"/>
  <c r="S1524" i="1"/>
  <c r="P1525" i="1"/>
  <c r="Q1525" i="1"/>
  <c r="R1525" i="1"/>
  <c r="S1525" i="1"/>
  <c r="P1526" i="1"/>
  <c r="Q1526" i="1"/>
  <c r="R1526" i="1"/>
  <c r="S1526" i="1"/>
  <c r="P1527" i="1"/>
  <c r="Q1527" i="1"/>
  <c r="R1527" i="1"/>
  <c r="S1527" i="1"/>
  <c r="P1528" i="1"/>
  <c r="Q1528" i="1"/>
  <c r="R1528" i="1"/>
  <c r="S1528" i="1"/>
  <c r="P1529" i="1"/>
  <c r="Q1529" i="1"/>
  <c r="R1529" i="1"/>
  <c r="S1529" i="1"/>
  <c r="P1530" i="1"/>
  <c r="Q1530" i="1"/>
  <c r="R1530" i="1"/>
  <c r="S1530" i="1"/>
  <c r="P1531" i="1"/>
  <c r="Q1531" i="1"/>
  <c r="R1531" i="1"/>
  <c r="S1531" i="1"/>
  <c r="P1532" i="1"/>
  <c r="Q1532" i="1"/>
  <c r="R1532" i="1"/>
  <c r="S1532" i="1"/>
  <c r="P1533" i="1"/>
  <c r="Q1533" i="1"/>
  <c r="R1533" i="1"/>
  <c r="S1533" i="1"/>
  <c r="P1534" i="1"/>
  <c r="Q1534" i="1"/>
  <c r="R1534" i="1"/>
  <c r="S1534" i="1"/>
  <c r="P1535" i="1"/>
  <c r="Q1535" i="1"/>
  <c r="R1535" i="1"/>
  <c r="S1535" i="1"/>
  <c r="P1536" i="1"/>
  <c r="Q1536" i="1"/>
  <c r="R1536" i="1"/>
  <c r="S1536" i="1"/>
  <c r="P1537" i="1"/>
  <c r="Q1537" i="1"/>
  <c r="R1537" i="1"/>
  <c r="S1537" i="1"/>
  <c r="P1538" i="1"/>
  <c r="Q1538" i="1"/>
  <c r="R1538" i="1"/>
  <c r="S1538" i="1"/>
  <c r="P1539" i="1"/>
  <c r="Q1539" i="1"/>
  <c r="R1539" i="1"/>
  <c r="S1539" i="1"/>
  <c r="P1540" i="1"/>
  <c r="Q1540" i="1"/>
  <c r="R1540" i="1"/>
  <c r="S1540" i="1"/>
  <c r="P1541" i="1"/>
  <c r="Q1541" i="1"/>
  <c r="R1541" i="1"/>
  <c r="S1541" i="1"/>
  <c r="P1542" i="1"/>
  <c r="Q1542" i="1"/>
  <c r="R1542" i="1"/>
  <c r="S1542" i="1"/>
  <c r="P1543" i="1"/>
  <c r="Q1543" i="1"/>
  <c r="R1543" i="1"/>
  <c r="S1543" i="1"/>
  <c r="P1544" i="1"/>
  <c r="Q1544" i="1"/>
  <c r="R1544" i="1"/>
  <c r="S1544" i="1"/>
  <c r="P1545" i="1"/>
  <c r="Q1545" i="1"/>
  <c r="R1545" i="1"/>
  <c r="S1545" i="1"/>
  <c r="P1546" i="1"/>
  <c r="Q1546" i="1"/>
  <c r="R1546" i="1"/>
  <c r="S1546" i="1"/>
  <c r="P1547" i="1"/>
  <c r="Q1547" i="1"/>
  <c r="R1547" i="1"/>
  <c r="S1547" i="1"/>
  <c r="P1548" i="1"/>
  <c r="Q1548" i="1"/>
  <c r="R1548" i="1"/>
  <c r="S1548" i="1"/>
  <c r="P1549" i="1"/>
  <c r="Q1549" i="1"/>
  <c r="R1549" i="1"/>
  <c r="S1549" i="1"/>
  <c r="P1550" i="1"/>
  <c r="Q1550" i="1"/>
  <c r="R1550" i="1"/>
  <c r="S1550" i="1"/>
  <c r="P1551" i="1"/>
  <c r="Q1551" i="1"/>
  <c r="R1551" i="1"/>
  <c r="S1551" i="1"/>
  <c r="P1552" i="1"/>
  <c r="Q1552" i="1"/>
  <c r="R1552" i="1"/>
  <c r="S1552" i="1"/>
  <c r="P1553" i="1"/>
  <c r="Q1553" i="1"/>
  <c r="R1553" i="1"/>
  <c r="S1553" i="1"/>
  <c r="P1554" i="1"/>
  <c r="Q1554" i="1"/>
  <c r="R1554" i="1"/>
  <c r="S1554" i="1"/>
  <c r="P1555" i="1"/>
  <c r="Q1555" i="1"/>
  <c r="R1555" i="1"/>
  <c r="S1555" i="1"/>
  <c r="P1556" i="1"/>
  <c r="Q1556" i="1"/>
  <c r="R1556" i="1"/>
  <c r="S1556" i="1"/>
  <c r="P1557" i="1"/>
  <c r="Q1557" i="1"/>
  <c r="R1557" i="1"/>
  <c r="S1557" i="1"/>
  <c r="P1558" i="1"/>
  <c r="Q1558" i="1"/>
  <c r="R1558" i="1"/>
  <c r="S1558" i="1"/>
  <c r="P1559" i="1"/>
  <c r="Q1559" i="1"/>
  <c r="R1559" i="1"/>
  <c r="S1559" i="1"/>
  <c r="P1560" i="1"/>
  <c r="Q1560" i="1"/>
  <c r="R1560" i="1"/>
  <c r="S1560" i="1"/>
  <c r="P1561" i="1"/>
  <c r="Q1561" i="1"/>
  <c r="R1561" i="1"/>
  <c r="S1561" i="1"/>
  <c r="P1562" i="1"/>
  <c r="Q1562" i="1"/>
  <c r="R1562" i="1"/>
  <c r="S1562" i="1"/>
  <c r="P1563" i="1"/>
  <c r="Q1563" i="1"/>
  <c r="R1563" i="1"/>
  <c r="S1563" i="1"/>
  <c r="P1564" i="1"/>
  <c r="Q1564" i="1"/>
  <c r="R1564" i="1"/>
  <c r="S1564" i="1"/>
  <c r="P1565" i="1"/>
  <c r="Q1565" i="1"/>
  <c r="R1565" i="1"/>
  <c r="S1565" i="1"/>
  <c r="P1566" i="1"/>
  <c r="Q1566" i="1"/>
  <c r="R1566" i="1"/>
  <c r="S1566" i="1"/>
  <c r="P1567" i="1"/>
  <c r="Q1567" i="1"/>
  <c r="R1567" i="1"/>
  <c r="S1567" i="1"/>
  <c r="P1568" i="1"/>
  <c r="Q1568" i="1"/>
  <c r="R1568" i="1"/>
  <c r="S1568" i="1"/>
  <c r="P1569" i="1"/>
  <c r="Q1569" i="1"/>
  <c r="R1569" i="1"/>
  <c r="S1569" i="1"/>
  <c r="P1570" i="1"/>
  <c r="Q1570" i="1"/>
  <c r="R1570" i="1"/>
  <c r="S1570" i="1"/>
  <c r="P1571" i="1"/>
  <c r="Q1571" i="1"/>
  <c r="R1571" i="1"/>
  <c r="S1571" i="1"/>
  <c r="P1572" i="1"/>
  <c r="Q1572" i="1"/>
  <c r="R1572" i="1"/>
  <c r="S1572" i="1"/>
  <c r="P1573" i="1"/>
  <c r="Q1573" i="1"/>
  <c r="R1573" i="1"/>
  <c r="S1573" i="1"/>
  <c r="P1574" i="1"/>
  <c r="Q1574" i="1"/>
  <c r="R1574" i="1"/>
  <c r="S1574" i="1"/>
  <c r="P1575" i="1"/>
  <c r="Q1575" i="1"/>
  <c r="R1575" i="1"/>
  <c r="S1575" i="1"/>
  <c r="P1576" i="1"/>
  <c r="Q1576" i="1"/>
  <c r="R1576" i="1"/>
  <c r="S1576" i="1"/>
  <c r="P1577" i="1"/>
  <c r="Q1577" i="1"/>
  <c r="R1577" i="1"/>
  <c r="S1577" i="1"/>
  <c r="P1578" i="1"/>
  <c r="Q1578" i="1"/>
  <c r="R1578" i="1"/>
  <c r="S1578" i="1"/>
  <c r="P1579" i="1"/>
  <c r="Q1579" i="1"/>
  <c r="R1579" i="1"/>
  <c r="S1579" i="1"/>
  <c r="P1580" i="1"/>
  <c r="Q1580" i="1"/>
  <c r="R1580" i="1"/>
  <c r="S1580" i="1"/>
  <c r="P1581" i="1"/>
  <c r="Q1581" i="1"/>
  <c r="R1581" i="1"/>
  <c r="S1581" i="1"/>
  <c r="P1582" i="1"/>
  <c r="Q1582" i="1"/>
  <c r="R1582" i="1"/>
  <c r="S1582" i="1"/>
  <c r="P1583" i="1"/>
  <c r="Q1583" i="1"/>
  <c r="R1583" i="1"/>
  <c r="S1583" i="1"/>
  <c r="P1584" i="1"/>
  <c r="Q1584" i="1"/>
  <c r="R1584" i="1"/>
  <c r="S1584" i="1"/>
  <c r="P1585" i="1"/>
  <c r="Q1585" i="1"/>
  <c r="R1585" i="1"/>
  <c r="S1585" i="1"/>
  <c r="P1586" i="1"/>
  <c r="Q1586" i="1"/>
  <c r="R1586" i="1"/>
  <c r="S1586" i="1"/>
  <c r="P1587" i="1"/>
  <c r="Q1587" i="1"/>
  <c r="R1587" i="1"/>
  <c r="S1587" i="1"/>
  <c r="P1588" i="1"/>
  <c r="Q1588" i="1"/>
  <c r="R1588" i="1"/>
  <c r="S1588" i="1"/>
  <c r="P1589" i="1"/>
  <c r="Q1589" i="1"/>
  <c r="R1589" i="1"/>
  <c r="S1589" i="1"/>
  <c r="P1590" i="1"/>
  <c r="Q1590" i="1"/>
  <c r="R1590" i="1"/>
  <c r="S1590" i="1"/>
  <c r="P1591" i="1"/>
  <c r="Q1591" i="1"/>
  <c r="R1591" i="1"/>
  <c r="S1591" i="1"/>
  <c r="P1592" i="1"/>
  <c r="Q1592" i="1"/>
  <c r="R1592" i="1"/>
  <c r="S1592" i="1"/>
  <c r="P1593" i="1"/>
  <c r="Q1593" i="1"/>
  <c r="R1593" i="1"/>
  <c r="S1593" i="1"/>
  <c r="P1594" i="1"/>
  <c r="Q1594" i="1"/>
  <c r="R1594" i="1"/>
  <c r="S1594" i="1"/>
  <c r="P1595" i="1"/>
  <c r="Q1595" i="1"/>
  <c r="R1595" i="1"/>
  <c r="S1595" i="1"/>
  <c r="P1596" i="1"/>
  <c r="Q1596" i="1"/>
  <c r="R1596" i="1"/>
  <c r="S1596" i="1"/>
  <c r="P1597" i="1"/>
  <c r="Q1597" i="1"/>
  <c r="R1597" i="1"/>
  <c r="S1597" i="1"/>
  <c r="P1598" i="1"/>
  <c r="Q1598" i="1"/>
  <c r="R1598" i="1"/>
  <c r="S1598" i="1"/>
  <c r="P1599" i="1"/>
  <c r="Q1599" i="1"/>
  <c r="R1599" i="1"/>
  <c r="S1599" i="1"/>
  <c r="P1600" i="1"/>
  <c r="Q1600" i="1"/>
  <c r="R1600" i="1"/>
  <c r="S1600" i="1"/>
  <c r="P1601" i="1"/>
  <c r="Q1601" i="1"/>
  <c r="R1601" i="1"/>
  <c r="S1601" i="1"/>
  <c r="P1602" i="1"/>
  <c r="Q1602" i="1"/>
  <c r="R1602" i="1"/>
  <c r="S1602" i="1"/>
  <c r="P1603" i="1"/>
  <c r="Q1603" i="1"/>
  <c r="R1603" i="1"/>
  <c r="S1603" i="1"/>
  <c r="P1604" i="1"/>
  <c r="Q1604" i="1"/>
  <c r="R1604" i="1"/>
  <c r="S1604" i="1"/>
  <c r="P1605" i="1"/>
  <c r="Q1605" i="1"/>
  <c r="R1605" i="1"/>
  <c r="S1605" i="1"/>
  <c r="P1606" i="1"/>
  <c r="Q1606" i="1"/>
  <c r="R1606" i="1"/>
  <c r="S1606" i="1"/>
  <c r="P1607" i="1"/>
  <c r="Q1607" i="1"/>
  <c r="R1607" i="1"/>
  <c r="S1607" i="1"/>
  <c r="P1608" i="1"/>
  <c r="Q1608" i="1"/>
  <c r="R1608" i="1"/>
  <c r="S1608" i="1"/>
  <c r="P1609" i="1"/>
  <c r="Q1609" i="1"/>
  <c r="R1609" i="1"/>
  <c r="S1609" i="1"/>
  <c r="P1610" i="1"/>
  <c r="Q1610" i="1"/>
  <c r="R1610" i="1"/>
  <c r="S1610" i="1"/>
  <c r="P1611" i="1"/>
  <c r="Q1611" i="1"/>
  <c r="R1611" i="1"/>
  <c r="S1611" i="1"/>
  <c r="P1612" i="1"/>
  <c r="Q1612" i="1"/>
  <c r="R1612" i="1"/>
  <c r="S1612" i="1"/>
  <c r="P1613" i="1"/>
  <c r="Q1613" i="1"/>
  <c r="R1613" i="1"/>
  <c r="S1613" i="1"/>
  <c r="P1614" i="1"/>
  <c r="Q1614" i="1"/>
  <c r="R1614" i="1"/>
  <c r="S1614" i="1"/>
  <c r="P1615" i="1"/>
  <c r="Q1615" i="1"/>
  <c r="R1615" i="1"/>
  <c r="S1615" i="1"/>
  <c r="P1616" i="1"/>
  <c r="Q1616" i="1"/>
  <c r="R1616" i="1"/>
  <c r="S1616" i="1"/>
  <c r="P1617" i="1"/>
  <c r="Q1617" i="1"/>
  <c r="R1617" i="1"/>
  <c r="S1617" i="1"/>
  <c r="P1618" i="1"/>
  <c r="Q1618" i="1"/>
  <c r="R1618" i="1"/>
  <c r="S1618" i="1"/>
  <c r="P1619" i="1"/>
  <c r="Q1619" i="1"/>
  <c r="R1619" i="1"/>
  <c r="S1619" i="1"/>
  <c r="P1620" i="1"/>
  <c r="Q1620" i="1"/>
  <c r="R1620" i="1"/>
  <c r="S1620" i="1"/>
  <c r="P1621" i="1"/>
  <c r="Q1621" i="1"/>
  <c r="R1621" i="1"/>
  <c r="S1621" i="1"/>
  <c r="P1622" i="1"/>
  <c r="Q1622" i="1"/>
  <c r="R1622" i="1"/>
  <c r="S1622" i="1"/>
  <c r="P1623" i="1"/>
  <c r="Q1623" i="1"/>
  <c r="R1623" i="1"/>
  <c r="S1623" i="1"/>
  <c r="P1624" i="1"/>
  <c r="Q1624" i="1"/>
  <c r="R1624" i="1"/>
  <c r="S1624" i="1"/>
  <c r="P1625" i="1"/>
  <c r="Q1625" i="1"/>
  <c r="R1625" i="1"/>
  <c r="S1625" i="1"/>
  <c r="P1626" i="1"/>
  <c r="Q1626" i="1"/>
  <c r="R1626" i="1"/>
  <c r="S1626" i="1"/>
  <c r="P1627" i="1"/>
  <c r="Q1627" i="1"/>
  <c r="R1627" i="1"/>
  <c r="S1627" i="1"/>
  <c r="P1628" i="1"/>
  <c r="Q1628" i="1"/>
  <c r="R1628" i="1"/>
  <c r="S1628" i="1"/>
  <c r="P1629" i="1"/>
  <c r="Q1629" i="1"/>
  <c r="R1629" i="1"/>
  <c r="S1629" i="1"/>
  <c r="P1630" i="1"/>
  <c r="Q1630" i="1"/>
  <c r="R1630" i="1"/>
  <c r="S1630" i="1"/>
  <c r="P1631" i="1"/>
  <c r="Q1631" i="1"/>
  <c r="R1631" i="1"/>
  <c r="S1631" i="1"/>
  <c r="P1632" i="1"/>
  <c r="Q1632" i="1"/>
  <c r="R1632" i="1"/>
  <c r="S1632" i="1"/>
  <c r="P1633" i="1"/>
  <c r="Q1633" i="1"/>
  <c r="R1633" i="1"/>
  <c r="S1633" i="1"/>
  <c r="P1634" i="1"/>
  <c r="Q1634" i="1"/>
  <c r="R1634" i="1"/>
  <c r="S1634" i="1"/>
  <c r="P1635" i="1"/>
  <c r="Q1635" i="1"/>
  <c r="R1635" i="1"/>
  <c r="S1635" i="1"/>
  <c r="P1636" i="1"/>
  <c r="Q1636" i="1"/>
  <c r="R1636" i="1"/>
  <c r="S1636" i="1"/>
  <c r="P1637" i="1"/>
  <c r="Q1637" i="1"/>
  <c r="R1637" i="1"/>
  <c r="S1637" i="1"/>
  <c r="P1638" i="1"/>
  <c r="Q1638" i="1"/>
  <c r="R1638" i="1"/>
  <c r="S1638" i="1"/>
  <c r="P1639" i="1"/>
  <c r="Q1639" i="1"/>
  <c r="R1639" i="1"/>
  <c r="S1639" i="1"/>
  <c r="P1640" i="1"/>
  <c r="Q1640" i="1"/>
  <c r="R1640" i="1"/>
  <c r="S1640" i="1"/>
  <c r="P1641" i="1"/>
  <c r="Q1641" i="1"/>
  <c r="R1641" i="1"/>
  <c r="S1641" i="1"/>
  <c r="P1642" i="1"/>
  <c r="Q1642" i="1"/>
  <c r="R1642" i="1"/>
  <c r="S1642" i="1"/>
  <c r="P1643" i="1"/>
  <c r="Q1643" i="1"/>
  <c r="R1643" i="1"/>
  <c r="S1643" i="1"/>
  <c r="P1644" i="1"/>
  <c r="Q1644" i="1"/>
  <c r="R1644" i="1"/>
  <c r="S1644" i="1"/>
  <c r="P1645" i="1"/>
  <c r="Q1645" i="1"/>
  <c r="R1645" i="1"/>
  <c r="S1645" i="1"/>
  <c r="P1646" i="1"/>
  <c r="Q1646" i="1"/>
  <c r="R1646" i="1"/>
  <c r="S1646" i="1"/>
  <c r="P1647" i="1"/>
  <c r="Q1647" i="1"/>
  <c r="R1647" i="1"/>
  <c r="S1647" i="1"/>
  <c r="P1648" i="1"/>
  <c r="Q1648" i="1"/>
  <c r="R1648" i="1"/>
  <c r="S1648" i="1"/>
  <c r="P1649" i="1"/>
  <c r="Q1649" i="1"/>
  <c r="R1649" i="1"/>
  <c r="S1649" i="1"/>
  <c r="P1650" i="1"/>
  <c r="Q1650" i="1"/>
  <c r="R1650" i="1"/>
  <c r="S1650" i="1"/>
  <c r="P1651" i="1"/>
  <c r="Q1651" i="1"/>
  <c r="R1651" i="1"/>
  <c r="S1651" i="1"/>
  <c r="P1652" i="1"/>
  <c r="Q1652" i="1"/>
  <c r="R1652" i="1"/>
  <c r="S1652" i="1"/>
  <c r="P1653" i="1"/>
  <c r="Q1653" i="1"/>
  <c r="R1653" i="1"/>
  <c r="S1653" i="1"/>
  <c r="P1654" i="1"/>
  <c r="Q1654" i="1"/>
  <c r="R1654" i="1"/>
  <c r="S1654" i="1"/>
  <c r="P1655" i="1"/>
  <c r="Q1655" i="1"/>
  <c r="R1655" i="1"/>
  <c r="S1655" i="1"/>
  <c r="P1656" i="1"/>
  <c r="Q1656" i="1"/>
  <c r="R1656" i="1"/>
  <c r="S1656" i="1"/>
  <c r="P1657" i="1"/>
  <c r="Q1657" i="1"/>
  <c r="R1657" i="1"/>
  <c r="S1657" i="1"/>
  <c r="P1658" i="1"/>
  <c r="Q1658" i="1"/>
  <c r="R1658" i="1"/>
  <c r="S1658" i="1"/>
  <c r="P1659" i="1"/>
  <c r="Q1659" i="1"/>
  <c r="R1659" i="1"/>
  <c r="S1659" i="1"/>
  <c r="P1660" i="1"/>
  <c r="Q1660" i="1"/>
  <c r="R1660" i="1"/>
  <c r="S1660" i="1"/>
  <c r="P1661" i="1"/>
  <c r="Q1661" i="1"/>
  <c r="R1661" i="1"/>
  <c r="S1661" i="1"/>
  <c r="P1662" i="1"/>
  <c r="Q1662" i="1"/>
  <c r="R1662" i="1"/>
  <c r="S1662" i="1"/>
  <c r="P1663" i="1"/>
  <c r="Q1663" i="1"/>
  <c r="R1663" i="1"/>
  <c r="S1663" i="1"/>
  <c r="P1664" i="1"/>
  <c r="Q1664" i="1"/>
  <c r="R1664" i="1"/>
  <c r="S1664" i="1"/>
  <c r="P1665" i="1"/>
  <c r="Q1665" i="1"/>
  <c r="R1665" i="1"/>
  <c r="S1665" i="1"/>
  <c r="P1666" i="1"/>
  <c r="Q1666" i="1"/>
  <c r="R1666" i="1"/>
  <c r="S1666" i="1"/>
  <c r="P1667" i="1"/>
  <c r="Q1667" i="1"/>
  <c r="R1667" i="1"/>
  <c r="S1667" i="1"/>
  <c r="P1668" i="1"/>
  <c r="Q1668" i="1"/>
  <c r="R1668" i="1"/>
  <c r="S1668" i="1"/>
  <c r="P1669" i="1"/>
  <c r="Q1669" i="1"/>
  <c r="R1669" i="1"/>
  <c r="S1669" i="1"/>
  <c r="P1670" i="1"/>
  <c r="Q1670" i="1"/>
  <c r="R1670" i="1"/>
  <c r="S1670" i="1"/>
  <c r="P1671" i="1"/>
  <c r="Q1671" i="1"/>
  <c r="R1671" i="1"/>
  <c r="S1671" i="1"/>
  <c r="P1672" i="1"/>
  <c r="Q1672" i="1"/>
  <c r="R1672" i="1"/>
  <c r="S1672" i="1"/>
  <c r="P1673" i="1"/>
  <c r="Q1673" i="1"/>
  <c r="R1673" i="1"/>
  <c r="S1673" i="1"/>
  <c r="P1674" i="1"/>
  <c r="Q1674" i="1"/>
  <c r="R1674" i="1"/>
  <c r="S1674" i="1"/>
  <c r="P1675" i="1"/>
  <c r="Q1675" i="1"/>
  <c r="R1675" i="1"/>
  <c r="S1675" i="1"/>
  <c r="P1676" i="1"/>
  <c r="Q1676" i="1"/>
  <c r="R1676" i="1"/>
  <c r="S1676" i="1"/>
  <c r="P1677" i="1"/>
  <c r="Q1677" i="1"/>
  <c r="R1677" i="1"/>
  <c r="S1677" i="1"/>
  <c r="P1678" i="1"/>
  <c r="Q1678" i="1"/>
  <c r="R1678" i="1"/>
  <c r="S1678" i="1"/>
  <c r="P1679" i="1"/>
  <c r="Q1679" i="1"/>
  <c r="R1679" i="1"/>
  <c r="S1679" i="1"/>
  <c r="P1680" i="1"/>
  <c r="Q1680" i="1"/>
  <c r="R1680" i="1"/>
  <c r="S1680" i="1"/>
  <c r="P1681" i="1"/>
  <c r="Q1681" i="1"/>
  <c r="R1681" i="1"/>
  <c r="S1681" i="1"/>
  <c r="P1682" i="1"/>
  <c r="Q1682" i="1"/>
  <c r="R1682" i="1"/>
  <c r="S1682" i="1"/>
  <c r="P1683" i="1"/>
  <c r="Q1683" i="1"/>
  <c r="R1683" i="1"/>
  <c r="S1683" i="1"/>
  <c r="P1684" i="1"/>
  <c r="Q1684" i="1"/>
  <c r="R1684" i="1"/>
  <c r="S1684" i="1"/>
  <c r="P1685" i="1"/>
  <c r="Q1685" i="1"/>
  <c r="R1685" i="1"/>
  <c r="S1685" i="1"/>
  <c r="P1686" i="1"/>
  <c r="Q1686" i="1"/>
  <c r="R1686" i="1"/>
  <c r="S1686" i="1"/>
  <c r="P1687" i="1"/>
  <c r="Q1687" i="1"/>
  <c r="R1687" i="1"/>
  <c r="S1687" i="1"/>
  <c r="P1688" i="1"/>
  <c r="Q1688" i="1"/>
  <c r="R1688" i="1"/>
  <c r="S1688" i="1"/>
  <c r="P1689" i="1"/>
  <c r="Q1689" i="1"/>
  <c r="R1689" i="1"/>
  <c r="S1689" i="1"/>
  <c r="P1690" i="1"/>
  <c r="Q1690" i="1"/>
  <c r="R1690" i="1"/>
  <c r="S1690" i="1"/>
  <c r="P1691" i="1"/>
  <c r="Q1691" i="1"/>
  <c r="R1691" i="1"/>
  <c r="S1691" i="1"/>
  <c r="P1692" i="1"/>
  <c r="Q1692" i="1"/>
  <c r="R1692" i="1"/>
  <c r="S1692" i="1"/>
  <c r="P1693" i="1"/>
  <c r="Q1693" i="1"/>
  <c r="R1693" i="1"/>
  <c r="S1693" i="1"/>
  <c r="P1694" i="1"/>
  <c r="Q1694" i="1"/>
  <c r="R1694" i="1"/>
  <c r="S1694" i="1"/>
  <c r="P1695" i="1"/>
  <c r="Q1695" i="1"/>
  <c r="R1695" i="1"/>
  <c r="S1695" i="1"/>
  <c r="P1696" i="1"/>
  <c r="Q1696" i="1"/>
  <c r="R1696" i="1"/>
  <c r="S1696" i="1"/>
  <c r="P1697" i="1"/>
  <c r="Q1697" i="1"/>
  <c r="R1697" i="1"/>
  <c r="S1697" i="1"/>
  <c r="P1698" i="1"/>
  <c r="Q1698" i="1"/>
  <c r="R1698" i="1"/>
  <c r="S1698" i="1"/>
  <c r="P1699" i="1"/>
  <c r="Q1699" i="1"/>
  <c r="R1699" i="1"/>
  <c r="S1699" i="1"/>
  <c r="P1700" i="1"/>
  <c r="Q1700" i="1"/>
  <c r="R1700" i="1"/>
  <c r="S1700" i="1"/>
  <c r="P1701" i="1"/>
  <c r="Q1701" i="1"/>
  <c r="R1701" i="1"/>
  <c r="S1701" i="1"/>
  <c r="P1702" i="1"/>
  <c r="Q1702" i="1"/>
  <c r="R1702" i="1"/>
  <c r="S1702" i="1"/>
  <c r="P1703" i="1"/>
  <c r="Q1703" i="1"/>
  <c r="R1703" i="1"/>
  <c r="S1703" i="1"/>
  <c r="P1704" i="1"/>
  <c r="Q1704" i="1"/>
  <c r="R1704" i="1"/>
  <c r="S1704" i="1"/>
  <c r="P1705" i="1"/>
  <c r="Q1705" i="1"/>
  <c r="R1705" i="1"/>
  <c r="S1705" i="1"/>
  <c r="P1706" i="1"/>
  <c r="Q1706" i="1"/>
  <c r="R1706" i="1"/>
  <c r="S1706" i="1"/>
  <c r="P1707" i="1"/>
  <c r="Q1707" i="1"/>
  <c r="R1707" i="1"/>
  <c r="S1707" i="1"/>
  <c r="P1708" i="1"/>
  <c r="Q1708" i="1"/>
  <c r="R1708" i="1"/>
  <c r="S1708" i="1"/>
  <c r="P1709" i="1"/>
  <c r="Q1709" i="1"/>
  <c r="R1709" i="1"/>
  <c r="S1709" i="1"/>
  <c r="P1710" i="1"/>
  <c r="Q1710" i="1"/>
  <c r="R1710" i="1"/>
  <c r="S1710" i="1"/>
  <c r="P1711" i="1"/>
  <c r="Q1711" i="1"/>
  <c r="R1711" i="1"/>
  <c r="S1711" i="1"/>
  <c r="P1712" i="1"/>
  <c r="Q1712" i="1"/>
  <c r="R1712" i="1"/>
  <c r="S1712" i="1"/>
  <c r="P1713" i="1"/>
  <c r="Q1713" i="1"/>
  <c r="R1713" i="1"/>
  <c r="S1713" i="1"/>
  <c r="P1714" i="1"/>
  <c r="Q1714" i="1"/>
  <c r="R1714" i="1"/>
  <c r="S1714" i="1"/>
  <c r="P1715" i="1"/>
  <c r="Q1715" i="1"/>
  <c r="R1715" i="1"/>
  <c r="S1715" i="1"/>
  <c r="P1716" i="1"/>
  <c r="Q1716" i="1"/>
  <c r="R1716" i="1"/>
  <c r="S1716" i="1"/>
  <c r="P1717" i="1"/>
  <c r="Q1717" i="1"/>
  <c r="R1717" i="1"/>
  <c r="S1717" i="1"/>
  <c r="P1718" i="1"/>
  <c r="Q1718" i="1"/>
  <c r="R1718" i="1"/>
  <c r="S1718" i="1"/>
  <c r="P1719" i="1"/>
  <c r="Q1719" i="1"/>
  <c r="R1719" i="1"/>
  <c r="S1719" i="1"/>
  <c r="P1720" i="1"/>
  <c r="Q1720" i="1"/>
  <c r="R1720" i="1"/>
  <c r="S1720" i="1"/>
  <c r="P1721" i="1"/>
  <c r="Q1721" i="1"/>
  <c r="R1721" i="1"/>
  <c r="S1721" i="1"/>
  <c r="P1722" i="1"/>
  <c r="Q1722" i="1"/>
  <c r="R1722" i="1"/>
  <c r="S1722" i="1"/>
  <c r="P1723" i="1"/>
  <c r="Q1723" i="1"/>
  <c r="R1723" i="1"/>
  <c r="S1723" i="1"/>
  <c r="P1724" i="1"/>
  <c r="Q1724" i="1"/>
  <c r="R1724" i="1"/>
  <c r="S1724" i="1"/>
  <c r="P1725" i="1"/>
  <c r="Q1725" i="1"/>
  <c r="R1725" i="1"/>
  <c r="S1725" i="1"/>
  <c r="P1726" i="1"/>
  <c r="Q1726" i="1"/>
  <c r="R1726" i="1"/>
  <c r="S1726" i="1"/>
  <c r="P1727" i="1"/>
  <c r="Q1727" i="1"/>
  <c r="R1727" i="1"/>
  <c r="S1727" i="1"/>
  <c r="P1728" i="1"/>
  <c r="Q1728" i="1"/>
  <c r="R1728" i="1"/>
  <c r="S1728" i="1"/>
  <c r="P1729" i="1"/>
  <c r="Q1729" i="1"/>
  <c r="R1729" i="1"/>
  <c r="S1729" i="1"/>
  <c r="P1730" i="1"/>
  <c r="Q1730" i="1"/>
  <c r="R1730" i="1"/>
  <c r="S1730" i="1"/>
  <c r="P1731" i="1"/>
  <c r="Q1731" i="1"/>
  <c r="R1731" i="1"/>
  <c r="S1731" i="1"/>
  <c r="P1732" i="1"/>
  <c r="Q1732" i="1"/>
  <c r="R1732" i="1"/>
  <c r="S1732" i="1"/>
  <c r="P1733" i="1"/>
  <c r="Q1733" i="1"/>
  <c r="R1733" i="1"/>
  <c r="S1733" i="1"/>
  <c r="P1734" i="1"/>
  <c r="Q1734" i="1"/>
  <c r="R1734" i="1"/>
  <c r="S1734" i="1"/>
  <c r="P1735" i="1"/>
  <c r="Q1735" i="1"/>
  <c r="R1735" i="1"/>
  <c r="S1735" i="1"/>
  <c r="P1736" i="1"/>
  <c r="Q1736" i="1"/>
  <c r="R1736" i="1"/>
  <c r="S1736" i="1"/>
  <c r="P1737" i="1"/>
  <c r="Q1737" i="1"/>
  <c r="R1737" i="1"/>
  <c r="S1737" i="1"/>
  <c r="P1738" i="1"/>
  <c r="Q1738" i="1"/>
  <c r="R1738" i="1"/>
  <c r="S1738" i="1"/>
  <c r="P1739" i="1"/>
  <c r="Q1739" i="1"/>
  <c r="R1739" i="1"/>
  <c r="S1739" i="1"/>
  <c r="P1740" i="1"/>
  <c r="Q1740" i="1"/>
  <c r="R1740" i="1"/>
  <c r="S1740" i="1"/>
  <c r="P1741" i="1"/>
  <c r="Q1741" i="1"/>
  <c r="R1741" i="1"/>
  <c r="S1741" i="1"/>
  <c r="P1742" i="1"/>
  <c r="Q1742" i="1"/>
  <c r="R1742" i="1"/>
  <c r="S1742" i="1"/>
  <c r="P1743" i="1"/>
  <c r="Q1743" i="1"/>
  <c r="R1743" i="1"/>
  <c r="S1743" i="1"/>
  <c r="P1744" i="1"/>
  <c r="Q1744" i="1"/>
  <c r="R1744" i="1"/>
  <c r="S1744" i="1"/>
  <c r="P1745" i="1"/>
  <c r="Q1745" i="1"/>
  <c r="R1745" i="1"/>
  <c r="S1745" i="1"/>
  <c r="P1746" i="1"/>
  <c r="Q1746" i="1"/>
  <c r="R1746" i="1"/>
  <c r="S1746" i="1"/>
  <c r="P1747" i="1"/>
  <c r="Q1747" i="1"/>
  <c r="R1747" i="1"/>
  <c r="S1747" i="1"/>
  <c r="P1748" i="1"/>
  <c r="Q1748" i="1"/>
  <c r="R1748" i="1"/>
  <c r="S1748" i="1"/>
  <c r="P1749" i="1"/>
  <c r="Q1749" i="1"/>
  <c r="R1749" i="1"/>
  <c r="S1749" i="1"/>
  <c r="P1750" i="1"/>
  <c r="Q1750" i="1"/>
  <c r="R1750" i="1"/>
  <c r="S1750" i="1"/>
  <c r="P1751" i="1"/>
  <c r="Q1751" i="1"/>
  <c r="R1751" i="1"/>
  <c r="S1751" i="1"/>
  <c r="P1752" i="1"/>
  <c r="Q1752" i="1"/>
  <c r="R1752" i="1"/>
  <c r="S1752" i="1"/>
  <c r="P1753" i="1"/>
  <c r="Q1753" i="1"/>
  <c r="R1753" i="1"/>
  <c r="S1753" i="1"/>
  <c r="P1754" i="1"/>
  <c r="Q1754" i="1"/>
  <c r="R1754" i="1"/>
  <c r="S1754" i="1"/>
  <c r="P1755" i="1"/>
  <c r="Q1755" i="1"/>
  <c r="R1755" i="1"/>
  <c r="S1755" i="1"/>
  <c r="P1756" i="1"/>
  <c r="Q1756" i="1"/>
  <c r="R1756" i="1"/>
  <c r="S1756" i="1"/>
  <c r="P1757" i="1"/>
  <c r="Q1757" i="1"/>
  <c r="R1757" i="1"/>
  <c r="S1757" i="1"/>
  <c r="P1758" i="1"/>
  <c r="Q1758" i="1"/>
  <c r="R1758" i="1"/>
  <c r="S1758" i="1"/>
  <c r="P1759" i="1"/>
  <c r="Q1759" i="1"/>
  <c r="R1759" i="1"/>
  <c r="S1759" i="1"/>
  <c r="P1760" i="1"/>
  <c r="Q1760" i="1"/>
  <c r="R1760" i="1"/>
  <c r="S1760" i="1"/>
  <c r="P1761" i="1"/>
  <c r="Q1761" i="1"/>
  <c r="R1761" i="1"/>
  <c r="S1761" i="1"/>
  <c r="P1762" i="1"/>
  <c r="Q1762" i="1"/>
  <c r="R1762" i="1"/>
  <c r="S1762" i="1"/>
  <c r="P1763" i="1"/>
  <c r="Q1763" i="1"/>
  <c r="R1763" i="1"/>
  <c r="S1763" i="1"/>
  <c r="U1764" i="1"/>
  <c r="J4" i="1"/>
  <c r="O4" i="1" s="1"/>
  <c r="T4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U28" i="1"/>
  <c r="J29" i="1"/>
  <c r="J30" i="1"/>
  <c r="J31" i="1"/>
  <c r="J32" i="1"/>
  <c r="J33" i="1"/>
  <c r="J34" i="1"/>
  <c r="J35" i="1"/>
  <c r="J36" i="1"/>
  <c r="J37" i="1"/>
  <c r="J38" i="1"/>
  <c r="J39" i="1"/>
  <c r="U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U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U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U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U815" i="1"/>
  <c r="J816" i="1"/>
  <c r="U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U886" i="1"/>
  <c r="J887" i="1"/>
  <c r="J888" i="1"/>
  <c r="J889" i="1"/>
  <c r="J890" i="1"/>
  <c r="J891" i="1"/>
  <c r="J892" i="1"/>
  <c r="U893" i="1"/>
  <c r="U894" i="1"/>
  <c r="U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U956" i="1"/>
  <c r="J957" i="1"/>
  <c r="J958" i="1"/>
  <c r="J959" i="1"/>
  <c r="J960" i="1"/>
  <c r="J961" i="1"/>
  <c r="U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S4" i="1"/>
  <c r="R4" i="1"/>
  <c r="Q4" i="1"/>
  <c r="P4" i="1"/>
  <c r="O1754" i="1" l="1"/>
  <c r="T1754" i="1" s="1"/>
  <c r="U1754" i="1" s="1"/>
  <c r="O1742" i="1"/>
  <c r="T1742" i="1" s="1"/>
  <c r="U1742" i="1" s="1"/>
  <c r="O1730" i="1"/>
  <c r="T1730" i="1" s="1"/>
  <c r="U1730" i="1" s="1"/>
  <c r="O1718" i="1"/>
  <c r="T1718" i="1" s="1"/>
  <c r="U1718" i="1" s="1"/>
  <c r="O1706" i="1"/>
  <c r="T1706" i="1" s="1"/>
  <c r="U1706" i="1" s="1"/>
  <c r="O1694" i="1"/>
  <c r="T1694" i="1" s="1"/>
  <c r="U1694" i="1" s="1"/>
  <c r="O1682" i="1"/>
  <c r="T1682" i="1" s="1"/>
  <c r="U1682" i="1" s="1"/>
  <c r="O1674" i="1"/>
  <c r="T1674" i="1" s="1"/>
  <c r="U1674" i="1" s="1"/>
  <c r="O1662" i="1"/>
  <c r="T1662" i="1" s="1"/>
  <c r="U1662" i="1" s="1"/>
  <c r="O1650" i="1"/>
  <c r="T1650" i="1" s="1"/>
  <c r="U1650" i="1" s="1"/>
  <c r="O1638" i="1"/>
  <c r="T1638" i="1" s="1"/>
  <c r="U1638" i="1" s="1"/>
  <c r="O1626" i="1"/>
  <c r="T1626" i="1" s="1"/>
  <c r="U1626" i="1" s="1"/>
  <c r="O1614" i="1"/>
  <c r="T1614" i="1" s="1"/>
  <c r="U1614" i="1" s="1"/>
  <c r="O1602" i="1"/>
  <c r="T1602" i="1" s="1"/>
  <c r="U1602" i="1" s="1"/>
  <c r="O1590" i="1"/>
  <c r="T1590" i="1" s="1"/>
  <c r="U1590" i="1" s="1"/>
  <c r="O1578" i="1"/>
  <c r="T1578" i="1" s="1"/>
  <c r="U1578" i="1" s="1"/>
  <c r="O1566" i="1"/>
  <c r="T1566" i="1" s="1"/>
  <c r="U1566" i="1" s="1"/>
  <c r="O1558" i="1"/>
  <c r="T1558" i="1" s="1"/>
  <c r="U1558" i="1" s="1"/>
  <c r="O1546" i="1"/>
  <c r="T1546" i="1" s="1"/>
  <c r="U1546" i="1" s="1"/>
  <c r="O1530" i="1"/>
  <c r="T1530" i="1" s="1"/>
  <c r="U1530" i="1" s="1"/>
  <c r="O1518" i="1"/>
  <c r="T1518" i="1" s="1"/>
  <c r="U1518" i="1" s="1"/>
  <c r="O1506" i="1"/>
  <c r="T1506" i="1" s="1"/>
  <c r="U1506" i="1" s="1"/>
  <c r="O1494" i="1"/>
  <c r="T1494" i="1" s="1"/>
  <c r="U1494" i="1" s="1"/>
  <c r="O1486" i="1"/>
  <c r="T1486" i="1" s="1"/>
  <c r="U1486" i="1" s="1"/>
  <c r="O1474" i="1"/>
  <c r="T1474" i="1" s="1"/>
  <c r="U1474" i="1" s="1"/>
  <c r="O1466" i="1"/>
  <c r="T1466" i="1" s="1"/>
  <c r="U1466" i="1" s="1"/>
  <c r="O1458" i="1"/>
  <c r="T1458" i="1" s="1"/>
  <c r="U1458" i="1" s="1"/>
  <c r="O1450" i="1"/>
  <c r="T1450" i="1" s="1"/>
  <c r="U1450" i="1" s="1"/>
  <c r="O1438" i="1"/>
  <c r="T1438" i="1" s="1"/>
  <c r="U1438" i="1" s="1"/>
  <c r="O1430" i="1"/>
  <c r="T1430" i="1" s="1"/>
  <c r="U1430" i="1" s="1"/>
  <c r="O1422" i="1"/>
  <c r="T1422" i="1" s="1"/>
  <c r="U1422" i="1" s="1"/>
  <c r="O1418" i="1"/>
  <c r="T1418" i="1" s="1"/>
  <c r="U1418" i="1" s="1"/>
  <c r="O1410" i="1"/>
  <c r="T1410" i="1" s="1"/>
  <c r="U1410" i="1" s="1"/>
  <c r="O1402" i="1"/>
  <c r="T1402" i="1" s="1"/>
  <c r="U1402" i="1" s="1"/>
  <c r="O1394" i="1"/>
  <c r="T1394" i="1" s="1"/>
  <c r="U1394" i="1" s="1"/>
  <c r="O1386" i="1"/>
  <c r="T1386" i="1" s="1"/>
  <c r="U1386" i="1" s="1"/>
  <c r="O1378" i="1"/>
  <c r="T1378" i="1" s="1"/>
  <c r="U1378" i="1" s="1"/>
  <c r="O1370" i="1"/>
  <c r="T1370" i="1" s="1"/>
  <c r="U1370" i="1" s="1"/>
  <c r="O1362" i="1"/>
  <c r="T1362" i="1" s="1"/>
  <c r="U1362" i="1" s="1"/>
  <c r="O1354" i="1"/>
  <c r="T1354" i="1" s="1"/>
  <c r="U1354" i="1" s="1"/>
  <c r="O1346" i="1"/>
  <c r="T1346" i="1" s="1"/>
  <c r="U1346" i="1" s="1"/>
  <c r="O1338" i="1"/>
  <c r="T1338" i="1" s="1"/>
  <c r="U1338" i="1" s="1"/>
  <c r="O1334" i="1"/>
  <c r="T1334" i="1" s="1"/>
  <c r="U1334" i="1" s="1"/>
  <c r="O1330" i="1"/>
  <c r="T1330" i="1" s="1"/>
  <c r="U1330" i="1" s="1"/>
  <c r="O1326" i="1"/>
  <c r="T1326" i="1" s="1"/>
  <c r="U1326" i="1" s="1"/>
  <c r="O1322" i="1"/>
  <c r="T1322" i="1" s="1"/>
  <c r="U1322" i="1" s="1"/>
  <c r="O1318" i="1"/>
  <c r="T1318" i="1" s="1"/>
  <c r="U1318" i="1" s="1"/>
  <c r="O1314" i="1"/>
  <c r="T1314" i="1" s="1"/>
  <c r="U1314" i="1" s="1"/>
  <c r="O1310" i="1"/>
  <c r="T1310" i="1" s="1"/>
  <c r="U1310" i="1" s="1"/>
  <c r="O1302" i="1"/>
  <c r="T1302" i="1" s="1"/>
  <c r="U1302" i="1" s="1"/>
  <c r="O1298" i="1"/>
  <c r="T1298" i="1" s="1"/>
  <c r="U1298" i="1" s="1"/>
  <c r="O1294" i="1"/>
  <c r="T1294" i="1" s="1"/>
  <c r="U1294" i="1" s="1"/>
  <c r="O1290" i="1"/>
  <c r="T1290" i="1" s="1"/>
  <c r="U1290" i="1" s="1"/>
  <c r="O1286" i="1"/>
  <c r="T1286" i="1" s="1"/>
  <c r="U1286" i="1" s="1"/>
  <c r="O1282" i="1"/>
  <c r="T1282" i="1" s="1"/>
  <c r="U1282" i="1" s="1"/>
  <c r="O1278" i="1"/>
  <c r="T1278" i="1" s="1"/>
  <c r="U1278" i="1" s="1"/>
  <c r="O1274" i="1"/>
  <c r="T1274" i="1" s="1"/>
  <c r="U1274" i="1" s="1"/>
  <c r="O1270" i="1"/>
  <c r="T1270" i="1" s="1"/>
  <c r="U1270" i="1" s="1"/>
  <c r="O1266" i="1"/>
  <c r="T1266" i="1" s="1"/>
  <c r="U1266" i="1" s="1"/>
  <c r="O1262" i="1"/>
  <c r="T1262" i="1" s="1"/>
  <c r="U1262" i="1" s="1"/>
  <c r="O1258" i="1"/>
  <c r="T1258" i="1" s="1"/>
  <c r="U1258" i="1" s="1"/>
  <c r="O1254" i="1"/>
  <c r="T1254" i="1" s="1"/>
  <c r="U1254" i="1" s="1"/>
  <c r="O1250" i="1"/>
  <c r="T1250" i="1" s="1"/>
  <c r="U1250" i="1" s="1"/>
  <c r="O1246" i="1"/>
  <c r="T1246" i="1" s="1"/>
  <c r="U1246" i="1" s="1"/>
  <c r="O1242" i="1"/>
  <c r="T1242" i="1" s="1"/>
  <c r="U1242" i="1" s="1"/>
  <c r="O1238" i="1"/>
  <c r="T1238" i="1" s="1"/>
  <c r="U1238" i="1" s="1"/>
  <c r="O1234" i="1"/>
  <c r="T1234" i="1" s="1"/>
  <c r="U1234" i="1" s="1"/>
  <c r="O1230" i="1"/>
  <c r="T1230" i="1" s="1"/>
  <c r="U1230" i="1" s="1"/>
  <c r="O1226" i="1"/>
  <c r="T1226" i="1" s="1"/>
  <c r="U1226" i="1" s="1"/>
  <c r="O1222" i="1"/>
  <c r="T1222" i="1" s="1"/>
  <c r="U1222" i="1" s="1"/>
  <c r="O1218" i="1"/>
  <c r="T1218" i="1" s="1"/>
  <c r="U1218" i="1" s="1"/>
  <c r="O1214" i="1"/>
  <c r="T1214" i="1" s="1"/>
  <c r="U1214" i="1" s="1"/>
  <c r="O1210" i="1"/>
  <c r="T1210" i="1" s="1"/>
  <c r="U1210" i="1" s="1"/>
  <c r="O1206" i="1"/>
  <c r="T1206" i="1" s="1"/>
  <c r="U1206" i="1" s="1"/>
  <c r="O1202" i="1"/>
  <c r="T1202" i="1" s="1"/>
  <c r="U1202" i="1" s="1"/>
  <c r="O1198" i="1"/>
  <c r="T1198" i="1" s="1"/>
  <c r="U1198" i="1" s="1"/>
  <c r="O1194" i="1"/>
  <c r="T1194" i="1" s="1"/>
  <c r="U1194" i="1" s="1"/>
  <c r="O1190" i="1"/>
  <c r="T1190" i="1" s="1"/>
  <c r="U1190" i="1" s="1"/>
  <c r="O1186" i="1"/>
  <c r="T1186" i="1" s="1"/>
  <c r="U1186" i="1" s="1"/>
  <c r="O1182" i="1"/>
  <c r="T1182" i="1" s="1"/>
  <c r="U1182" i="1" s="1"/>
  <c r="O1178" i="1"/>
  <c r="T1178" i="1" s="1"/>
  <c r="U1178" i="1" s="1"/>
  <c r="O1174" i="1"/>
  <c r="T1174" i="1" s="1"/>
  <c r="U1174" i="1" s="1"/>
  <c r="O1170" i="1"/>
  <c r="T1170" i="1" s="1"/>
  <c r="U1170" i="1" s="1"/>
  <c r="O1166" i="1"/>
  <c r="T1166" i="1" s="1"/>
  <c r="U1166" i="1" s="1"/>
  <c r="O1162" i="1"/>
  <c r="T1162" i="1" s="1"/>
  <c r="U1162" i="1" s="1"/>
  <c r="O1158" i="1"/>
  <c r="T1158" i="1" s="1"/>
  <c r="U1158" i="1" s="1"/>
  <c r="O1154" i="1"/>
  <c r="T1154" i="1" s="1"/>
  <c r="U1154" i="1" s="1"/>
  <c r="O1150" i="1"/>
  <c r="T1150" i="1" s="1"/>
  <c r="U1150" i="1" s="1"/>
  <c r="O1146" i="1"/>
  <c r="T1146" i="1" s="1"/>
  <c r="U1146" i="1" s="1"/>
  <c r="O1142" i="1"/>
  <c r="T1142" i="1" s="1"/>
  <c r="U1142" i="1" s="1"/>
  <c r="O1138" i="1"/>
  <c r="T1138" i="1" s="1"/>
  <c r="U1138" i="1" s="1"/>
  <c r="O1134" i="1"/>
  <c r="T1134" i="1" s="1"/>
  <c r="U1134" i="1" s="1"/>
  <c r="O1130" i="1"/>
  <c r="T1130" i="1" s="1"/>
  <c r="U1130" i="1" s="1"/>
  <c r="O1126" i="1"/>
  <c r="T1126" i="1" s="1"/>
  <c r="U1126" i="1" s="1"/>
  <c r="O1122" i="1"/>
  <c r="T1122" i="1" s="1"/>
  <c r="U1122" i="1" s="1"/>
  <c r="O1118" i="1"/>
  <c r="T1118" i="1" s="1"/>
  <c r="U1118" i="1" s="1"/>
  <c r="O1114" i="1"/>
  <c r="T1114" i="1" s="1"/>
  <c r="U1114" i="1" s="1"/>
  <c r="O1110" i="1"/>
  <c r="T1110" i="1" s="1"/>
  <c r="U1110" i="1" s="1"/>
  <c r="O1106" i="1"/>
  <c r="T1106" i="1" s="1"/>
  <c r="U1106" i="1" s="1"/>
  <c r="O1102" i="1"/>
  <c r="T1102" i="1" s="1"/>
  <c r="U1102" i="1" s="1"/>
  <c r="O1098" i="1"/>
  <c r="T1098" i="1" s="1"/>
  <c r="U1098" i="1" s="1"/>
  <c r="O1094" i="1"/>
  <c r="T1094" i="1" s="1"/>
  <c r="U1094" i="1" s="1"/>
  <c r="O1090" i="1"/>
  <c r="T1090" i="1" s="1"/>
  <c r="U1090" i="1" s="1"/>
  <c r="O1086" i="1"/>
  <c r="T1086" i="1" s="1"/>
  <c r="U1086" i="1" s="1"/>
  <c r="O1082" i="1"/>
  <c r="T1082" i="1" s="1"/>
  <c r="U1082" i="1" s="1"/>
  <c r="O1078" i="1"/>
  <c r="T1078" i="1" s="1"/>
  <c r="U1078" i="1" s="1"/>
  <c r="O1074" i="1"/>
  <c r="T1074" i="1" s="1"/>
  <c r="U1074" i="1" s="1"/>
  <c r="O1070" i="1"/>
  <c r="T1070" i="1" s="1"/>
  <c r="U1070" i="1" s="1"/>
  <c r="O1066" i="1"/>
  <c r="T1066" i="1" s="1"/>
  <c r="U1066" i="1" s="1"/>
  <c r="O1062" i="1"/>
  <c r="T1062" i="1" s="1"/>
  <c r="U1062" i="1" s="1"/>
  <c r="O1058" i="1"/>
  <c r="T1058" i="1" s="1"/>
  <c r="U1058" i="1" s="1"/>
  <c r="O1054" i="1"/>
  <c r="T1054" i="1" s="1"/>
  <c r="U1054" i="1" s="1"/>
  <c r="O1050" i="1"/>
  <c r="T1050" i="1" s="1"/>
  <c r="U1050" i="1" s="1"/>
  <c r="O1046" i="1"/>
  <c r="T1046" i="1" s="1"/>
  <c r="U1046" i="1" s="1"/>
  <c r="O1042" i="1"/>
  <c r="T1042" i="1" s="1"/>
  <c r="U1042" i="1" s="1"/>
  <c r="O1038" i="1"/>
  <c r="T1038" i="1" s="1"/>
  <c r="U1038" i="1" s="1"/>
  <c r="O1034" i="1"/>
  <c r="T1034" i="1" s="1"/>
  <c r="U1034" i="1" s="1"/>
  <c r="O1762" i="1"/>
  <c r="T1762" i="1" s="1"/>
  <c r="U1762" i="1" s="1"/>
  <c r="O1750" i="1"/>
  <c r="T1750" i="1" s="1"/>
  <c r="U1750" i="1" s="1"/>
  <c r="O1738" i="1"/>
  <c r="T1738" i="1" s="1"/>
  <c r="U1738" i="1" s="1"/>
  <c r="O1726" i="1"/>
  <c r="T1726" i="1" s="1"/>
  <c r="U1726" i="1" s="1"/>
  <c r="O1714" i="1"/>
  <c r="T1714" i="1" s="1"/>
  <c r="U1714" i="1" s="1"/>
  <c r="O1702" i="1"/>
  <c r="T1702" i="1" s="1"/>
  <c r="U1702" i="1" s="1"/>
  <c r="O1686" i="1"/>
  <c r="T1686" i="1" s="1"/>
  <c r="U1686" i="1" s="1"/>
  <c r="O1670" i="1"/>
  <c r="T1670" i="1" s="1"/>
  <c r="U1670" i="1" s="1"/>
  <c r="O1654" i="1"/>
  <c r="T1654" i="1" s="1"/>
  <c r="U1654" i="1" s="1"/>
  <c r="O1642" i="1"/>
  <c r="T1642" i="1" s="1"/>
  <c r="U1642" i="1" s="1"/>
  <c r="O1630" i="1"/>
  <c r="T1630" i="1" s="1"/>
  <c r="U1630" i="1" s="1"/>
  <c r="O1618" i="1"/>
  <c r="T1618" i="1" s="1"/>
  <c r="U1618" i="1" s="1"/>
  <c r="O1606" i="1"/>
  <c r="T1606" i="1" s="1"/>
  <c r="U1606" i="1" s="1"/>
  <c r="O1594" i="1"/>
  <c r="T1594" i="1" s="1"/>
  <c r="U1594" i="1" s="1"/>
  <c r="O1582" i="1"/>
  <c r="T1582" i="1" s="1"/>
  <c r="U1582" i="1" s="1"/>
  <c r="O1570" i="1"/>
  <c r="T1570" i="1" s="1"/>
  <c r="U1570" i="1" s="1"/>
  <c r="O1554" i="1"/>
  <c r="T1554" i="1" s="1"/>
  <c r="U1554" i="1" s="1"/>
  <c r="O1538" i="1"/>
  <c r="T1538" i="1" s="1"/>
  <c r="U1538" i="1" s="1"/>
  <c r="O1526" i="1"/>
  <c r="T1526" i="1" s="1"/>
  <c r="U1526" i="1" s="1"/>
  <c r="O1514" i="1"/>
  <c r="T1514" i="1" s="1"/>
  <c r="U1514" i="1" s="1"/>
  <c r="O1502" i="1"/>
  <c r="T1502" i="1" s="1"/>
  <c r="U1502" i="1" s="1"/>
  <c r="O1482" i="1"/>
  <c r="T1482" i="1" s="1"/>
  <c r="U1482" i="1" s="1"/>
  <c r="O1442" i="1"/>
  <c r="T1442" i="1" s="1"/>
  <c r="U1442" i="1" s="1"/>
  <c r="O1461" i="1"/>
  <c r="T1461" i="1" s="1"/>
  <c r="U1461" i="1" s="1"/>
  <c r="O1758" i="1"/>
  <c r="T1758" i="1" s="1"/>
  <c r="U1758" i="1" s="1"/>
  <c r="O1746" i="1"/>
  <c r="T1746" i="1" s="1"/>
  <c r="U1746" i="1" s="1"/>
  <c r="O1734" i="1"/>
  <c r="T1734" i="1" s="1"/>
  <c r="U1734" i="1" s="1"/>
  <c r="O1722" i="1"/>
  <c r="T1722" i="1" s="1"/>
  <c r="U1722" i="1" s="1"/>
  <c r="O1710" i="1"/>
  <c r="T1710" i="1" s="1"/>
  <c r="U1710" i="1" s="1"/>
  <c r="O1698" i="1"/>
  <c r="T1698" i="1" s="1"/>
  <c r="U1698" i="1" s="1"/>
  <c r="O1690" i="1"/>
  <c r="T1690" i="1" s="1"/>
  <c r="U1690" i="1" s="1"/>
  <c r="O1678" i="1"/>
  <c r="T1678" i="1" s="1"/>
  <c r="U1678" i="1" s="1"/>
  <c r="O1666" i="1"/>
  <c r="T1666" i="1" s="1"/>
  <c r="U1666" i="1" s="1"/>
  <c r="O1658" i="1"/>
  <c r="T1658" i="1" s="1"/>
  <c r="U1658" i="1" s="1"/>
  <c r="O1646" i="1"/>
  <c r="T1646" i="1" s="1"/>
  <c r="U1646" i="1" s="1"/>
  <c r="O1634" i="1"/>
  <c r="T1634" i="1" s="1"/>
  <c r="U1634" i="1" s="1"/>
  <c r="O1622" i="1"/>
  <c r="T1622" i="1" s="1"/>
  <c r="U1622" i="1" s="1"/>
  <c r="O1610" i="1"/>
  <c r="T1610" i="1" s="1"/>
  <c r="U1610" i="1" s="1"/>
  <c r="O1598" i="1"/>
  <c r="T1598" i="1" s="1"/>
  <c r="U1598" i="1" s="1"/>
  <c r="O1586" i="1"/>
  <c r="T1586" i="1" s="1"/>
  <c r="U1586" i="1" s="1"/>
  <c r="O1574" i="1"/>
  <c r="T1574" i="1" s="1"/>
  <c r="U1574" i="1" s="1"/>
  <c r="O1562" i="1"/>
  <c r="T1562" i="1" s="1"/>
  <c r="U1562" i="1" s="1"/>
  <c r="O1550" i="1"/>
  <c r="T1550" i="1" s="1"/>
  <c r="U1550" i="1" s="1"/>
  <c r="O1542" i="1"/>
  <c r="T1542" i="1" s="1"/>
  <c r="U1542" i="1" s="1"/>
  <c r="O1534" i="1"/>
  <c r="T1534" i="1" s="1"/>
  <c r="U1534" i="1" s="1"/>
  <c r="O1522" i="1"/>
  <c r="T1522" i="1" s="1"/>
  <c r="U1522" i="1" s="1"/>
  <c r="O1510" i="1"/>
  <c r="T1510" i="1" s="1"/>
  <c r="U1510" i="1" s="1"/>
  <c r="O1498" i="1"/>
  <c r="T1498" i="1" s="1"/>
  <c r="U1498" i="1" s="1"/>
  <c r="O1490" i="1"/>
  <c r="T1490" i="1" s="1"/>
  <c r="U1490" i="1" s="1"/>
  <c r="O1478" i="1"/>
  <c r="T1478" i="1" s="1"/>
  <c r="U1478" i="1" s="1"/>
  <c r="O1470" i="1"/>
  <c r="T1470" i="1" s="1"/>
  <c r="U1470" i="1" s="1"/>
  <c r="O1462" i="1"/>
  <c r="T1462" i="1" s="1"/>
  <c r="U1462" i="1" s="1"/>
  <c r="O1454" i="1"/>
  <c r="T1454" i="1" s="1"/>
  <c r="U1454" i="1" s="1"/>
  <c r="O1446" i="1"/>
  <c r="T1446" i="1" s="1"/>
  <c r="U1446" i="1" s="1"/>
  <c r="O1434" i="1"/>
  <c r="T1434" i="1" s="1"/>
  <c r="U1434" i="1" s="1"/>
  <c r="O1426" i="1"/>
  <c r="T1426" i="1" s="1"/>
  <c r="U1426" i="1" s="1"/>
  <c r="O1414" i="1"/>
  <c r="T1414" i="1" s="1"/>
  <c r="U1414" i="1" s="1"/>
  <c r="O1406" i="1"/>
  <c r="T1406" i="1" s="1"/>
  <c r="U1406" i="1" s="1"/>
  <c r="O1398" i="1"/>
  <c r="T1398" i="1" s="1"/>
  <c r="U1398" i="1" s="1"/>
  <c r="O1390" i="1"/>
  <c r="T1390" i="1" s="1"/>
  <c r="U1390" i="1" s="1"/>
  <c r="O1382" i="1"/>
  <c r="T1382" i="1" s="1"/>
  <c r="U1382" i="1" s="1"/>
  <c r="O1374" i="1"/>
  <c r="T1374" i="1" s="1"/>
  <c r="U1374" i="1" s="1"/>
  <c r="O1366" i="1"/>
  <c r="T1366" i="1" s="1"/>
  <c r="U1366" i="1" s="1"/>
  <c r="O1358" i="1"/>
  <c r="T1358" i="1" s="1"/>
  <c r="U1358" i="1" s="1"/>
  <c r="O1350" i="1"/>
  <c r="T1350" i="1" s="1"/>
  <c r="U1350" i="1" s="1"/>
  <c r="O1342" i="1"/>
  <c r="T1342" i="1" s="1"/>
  <c r="U1342" i="1" s="1"/>
  <c r="O1306" i="1"/>
  <c r="T1306" i="1" s="1"/>
  <c r="U1306" i="1" s="1"/>
  <c r="O1761" i="1"/>
  <c r="T1761" i="1" s="1"/>
  <c r="U1761" i="1" s="1"/>
  <c r="O1757" i="1"/>
  <c r="T1757" i="1" s="1"/>
  <c r="U1757" i="1" s="1"/>
  <c r="O1753" i="1"/>
  <c r="T1753" i="1" s="1"/>
  <c r="U1753" i="1" s="1"/>
  <c r="O1749" i="1"/>
  <c r="T1749" i="1" s="1"/>
  <c r="U1749" i="1" s="1"/>
  <c r="O1745" i="1"/>
  <c r="T1745" i="1" s="1"/>
  <c r="U1745" i="1" s="1"/>
  <c r="O1741" i="1"/>
  <c r="T1741" i="1" s="1"/>
  <c r="U1741" i="1" s="1"/>
  <c r="O1737" i="1"/>
  <c r="T1737" i="1" s="1"/>
  <c r="U1737" i="1" s="1"/>
  <c r="O1733" i="1"/>
  <c r="T1733" i="1" s="1"/>
  <c r="U1733" i="1" s="1"/>
  <c r="O1729" i="1"/>
  <c r="T1729" i="1" s="1"/>
  <c r="U1729" i="1" s="1"/>
  <c r="O1725" i="1"/>
  <c r="T1725" i="1" s="1"/>
  <c r="U1725" i="1" s="1"/>
  <c r="O1721" i="1"/>
  <c r="T1721" i="1" s="1"/>
  <c r="U1721" i="1" s="1"/>
  <c r="O1717" i="1"/>
  <c r="T1717" i="1" s="1"/>
  <c r="U1717" i="1" s="1"/>
  <c r="O1713" i="1"/>
  <c r="T1713" i="1" s="1"/>
  <c r="U1713" i="1" s="1"/>
  <c r="O1709" i="1"/>
  <c r="T1709" i="1" s="1"/>
  <c r="U1709" i="1" s="1"/>
  <c r="O1705" i="1"/>
  <c r="T1705" i="1" s="1"/>
  <c r="U1705" i="1" s="1"/>
  <c r="O1701" i="1"/>
  <c r="T1701" i="1" s="1"/>
  <c r="U1701" i="1" s="1"/>
  <c r="O1697" i="1"/>
  <c r="T1697" i="1" s="1"/>
  <c r="U1697" i="1" s="1"/>
  <c r="O1693" i="1"/>
  <c r="T1693" i="1" s="1"/>
  <c r="U1693" i="1" s="1"/>
  <c r="O1689" i="1"/>
  <c r="T1689" i="1" s="1"/>
  <c r="U1689" i="1" s="1"/>
  <c r="O1685" i="1"/>
  <c r="T1685" i="1" s="1"/>
  <c r="U1685" i="1" s="1"/>
  <c r="O1681" i="1"/>
  <c r="T1681" i="1" s="1"/>
  <c r="U1681" i="1" s="1"/>
  <c r="O1677" i="1"/>
  <c r="T1677" i="1" s="1"/>
  <c r="U1677" i="1" s="1"/>
  <c r="O1673" i="1"/>
  <c r="T1673" i="1" s="1"/>
  <c r="U1673" i="1" s="1"/>
  <c r="O1669" i="1"/>
  <c r="T1669" i="1" s="1"/>
  <c r="U1669" i="1" s="1"/>
  <c r="O1665" i="1"/>
  <c r="T1665" i="1" s="1"/>
  <c r="U1665" i="1" s="1"/>
  <c r="O1661" i="1"/>
  <c r="T1661" i="1" s="1"/>
  <c r="U1661" i="1" s="1"/>
  <c r="O1657" i="1"/>
  <c r="T1657" i="1" s="1"/>
  <c r="U1657" i="1" s="1"/>
  <c r="O1653" i="1"/>
  <c r="T1653" i="1" s="1"/>
  <c r="U1653" i="1" s="1"/>
  <c r="O1649" i="1"/>
  <c r="T1649" i="1" s="1"/>
  <c r="U1649" i="1" s="1"/>
  <c r="O1645" i="1"/>
  <c r="T1645" i="1" s="1"/>
  <c r="U1645" i="1" s="1"/>
  <c r="O1641" i="1"/>
  <c r="T1641" i="1" s="1"/>
  <c r="U1641" i="1" s="1"/>
  <c r="O1637" i="1"/>
  <c r="T1637" i="1" s="1"/>
  <c r="U1637" i="1" s="1"/>
  <c r="O1633" i="1"/>
  <c r="T1633" i="1" s="1"/>
  <c r="U1633" i="1" s="1"/>
  <c r="O1629" i="1"/>
  <c r="T1629" i="1" s="1"/>
  <c r="U1629" i="1" s="1"/>
  <c r="O1625" i="1"/>
  <c r="T1625" i="1" s="1"/>
  <c r="U1625" i="1" s="1"/>
  <c r="O1621" i="1"/>
  <c r="T1621" i="1" s="1"/>
  <c r="U1621" i="1" s="1"/>
  <c r="O1617" i="1"/>
  <c r="T1617" i="1" s="1"/>
  <c r="U1617" i="1" s="1"/>
  <c r="O1613" i="1"/>
  <c r="T1613" i="1" s="1"/>
  <c r="U1613" i="1" s="1"/>
  <c r="O1609" i="1"/>
  <c r="T1609" i="1" s="1"/>
  <c r="U1609" i="1" s="1"/>
  <c r="O1605" i="1"/>
  <c r="T1605" i="1" s="1"/>
  <c r="U1605" i="1" s="1"/>
  <c r="O1601" i="1"/>
  <c r="T1601" i="1" s="1"/>
  <c r="U1601" i="1" s="1"/>
  <c r="O1597" i="1"/>
  <c r="T1597" i="1" s="1"/>
  <c r="U1597" i="1" s="1"/>
  <c r="O1593" i="1"/>
  <c r="T1593" i="1" s="1"/>
  <c r="U1593" i="1" s="1"/>
  <c r="O1589" i="1"/>
  <c r="T1589" i="1" s="1"/>
  <c r="U1589" i="1" s="1"/>
  <c r="O1585" i="1"/>
  <c r="T1585" i="1" s="1"/>
  <c r="U1585" i="1" s="1"/>
  <c r="O1581" i="1"/>
  <c r="T1581" i="1" s="1"/>
  <c r="U1581" i="1" s="1"/>
  <c r="O1577" i="1"/>
  <c r="T1577" i="1" s="1"/>
  <c r="U1577" i="1" s="1"/>
  <c r="O1573" i="1"/>
  <c r="T1573" i="1" s="1"/>
  <c r="U1573" i="1" s="1"/>
  <c r="O1569" i="1"/>
  <c r="T1569" i="1" s="1"/>
  <c r="U1569" i="1" s="1"/>
  <c r="O1565" i="1"/>
  <c r="T1565" i="1" s="1"/>
  <c r="U1565" i="1" s="1"/>
  <c r="O1561" i="1"/>
  <c r="T1561" i="1" s="1"/>
  <c r="U1561" i="1" s="1"/>
  <c r="O1557" i="1"/>
  <c r="T1557" i="1" s="1"/>
  <c r="U1557" i="1" s="1"/>
  <c r="O1553" i="1"/>
  <c r="T1553" i="1" s="1"/>
  <c r="U1553" i="1" s="1"/>
  <c r="O1549" i="1"/>
  <c r="T1549" i="1" s="1"/>
  <c r="U1549" i="1" s="1"/>
  <c r="O1545" i="1"/>
  <c r="T1545" i="1" s="1"/>
  <c r="U1545" i="1" s="1"/>
  <c r="O1541" i="1"/>
  <c r="T1541" i="1" s="1"/>
  <c r="U1541" i="1" s="1"/>
  <c r="O1537" i="1"/>
  <c r="T1537" i="1" s="1"/>
  <c r="U1537" i="1" s="1"/>
  <c r="O1533" i="1"/>
  <c r="T1533" i="1" s="1"/>
  <c r="U1533" i="1" s="1"/>
  <c r="O1529" i="1"/>
  <c r="T1529" i="1" s="1"/>
  <c r="U1529" i="1" s="1"/>
  <c r="O1525" i="1"/>
  <c r="T1525" i="1" s="1"/>
  <c r="U1525" i="1" s="1"/>
  <c r="O1521" i="1"/>
  <c r="T1521" i="1" s="1"/>
  <c r="U1521" i="1" s="1"/>
  <c r="O1517" i="1"/>
  <c r="T1517" i="1" s="1"/>
  <c r="U1517" i="1" s="1"/>
  <c r="O1763" i="1"/>
  <c r="T1763" i="1" s="1"/>
  <c r="U1763" i="1" s="1"/>
  <c r="O1759" i="1"/>
  <c r="T1759" i="1" s="1"/>
  <c r="U1759" i="1" s="1"/>
  <c r="O1755" i="1"/>
  <c r="T1755" i="1" s="1"/>
  <c r="U1755" i="1" s="1"/>
  <c r="O1751" i="1"/>
  <c r="T1751" i="1" s="1"/>
  <c r="U1751" i="1" s="1"/>
  <c r="O1747" i="1"/>
  <c r="T1747" i="1" s="1"/>
  <c r="U1747" i="1" s="1"/>
  <c r="O1743" i="1"/>
  <c r="T1743" i="1" s="1"/>
  <c r="U1743" i="1" s="1"/>
  <c r="O1739" i="1"/>
  <c r="T1739" i="1" s="1"/>
  <c r="U1739" i="1" s="1"/>
  <c r="O1735" i="1"/>
  <c r="T1735" i="1" s="1"/>
  <c r="U1735" i="1" s="1"/>
  <c r="O1731" i="1"/>
  <c r="T1731" i="1" s="1"/>
  <c r="U1731" i="1" s="1"/>
  <c r="O1727" i="1"/>
  <c r="T1727" i="1" s="1"/>
  <c r="U1727" i="1" s="1"/>
  <c r="O1723" i="1"/>
  <c r="T1723" i="1" s="1"/>
  <c r="U1723" i="1" s="1"/>
  <c r="O1719" i="1"/>
  <c r="T1719" i="1" s="1"/>
  <c r="U1719" i="1" s="1"/>
  <c r="O1715" i="1"/>
  <c r="T1715" i="1" s="1"/>
  <c r="U1715" i="1" s="1"/>
  <c r="O1711" i="1"/>
  <c r="T1711" i="1" s="1"/>
  <c r="U1711" i="1" s="1"/>
  <c r="O1707" i="1"/>
  <c r="T1707" i="1" s="1"/>
  <c r="U1707" i="1" s="1"/>
  <c r="O1703" i="1"/>
  <c r="T1703" i="1" s="1"/>
  <c r="U1703" i="1" s="1"/>
  <c r="O1699" i="1"/>
  <c r="T1699" i="1" s="1"/>
  <c r="U1699" i="1" s="1"/>
  <c r="O1695" i="1"/>
  <c r="T1695" i="1" s="1"/>
  <c r="U1695" i="1" s="1"/>
  <c r="O1691" i="1"/>
  <c r="T1691" i="1" s="1"/>
  <c r="U1691" i="1" s="1"/>
  <c r="O1687" i="1"/>
  <c r="T1687" i="1" s="1"/>
  <c r="U1687" i="1" s="1"/>
  <c r="O1683" i="1"/>
  <c r="T1683" i="1" s="1"/>
  <c r="U1683" i="1" s="1"/>
  <c r="O1679" i="1"/>
  <c r="T1679" i="1" s="1"/>
  <c r="U1679" i="1" s="1"/>
  <c r="O1675" i="1"/>
  <c r="T1675" i="1" s="1"/>
  <c r="U1675" i="1" s="1"/>
  <c r="O1671" i="1"/>
  <c r="T1671" i="1" s="1"/>
  <c r="U1671" i="1" s="1"/>
  <c r="O1667" i="1"/>
  <c r="T1667" i="1" s="1"/>
  <c r="U1667" i="1" s="1"/>
  <c r="O1663" i="1"/>
  <c r="T1663" i="1" s="1"/>
  <c r="U1663" i="1" s="1"/>
  <c r="O1659" i="1"/>
  <c r="T1659" i="1" s="1"/>
  <c r="U1659" i="1" s="1"/>
  <c r="O1655" i="1"/>
  <c r="T1655" i="1" s="1"/>
  <c r="U1655" i="1" s="1"/>
  <c r="O1651" i="1"/>
  <c r="T1651" i="1" s="1"/>
  <c r="U1651" i="1" s="1"/>
  <c r="O1647" i="1"/>
  <c r="T1647" i="1" s="1"/>
  <c r="U1647" i="1" s="1"/>
  <c r="O1643" i="1"/>
  <c r="T1643" i="1" s="1"/>
  <c r="U1643" i="1" s="1"/>
  <c r="O1639" i="1"/>
  <c r="T1639" i="1" s="1"/>
  <c r="U1639" i="1" s="1"/>
  <c r="O1635" i="1"/>
  <c r="T1635" i="1" s="1"/>
  <c r="U1635" i="1" s="1"/>
  <c r="O1631" i="1"/>
  <c r="T1631" i="1" s="1"/>
  <c r="U1631" i="1" s="1"/>
  <c r="O1627" i="1"/>
  <c r="T1627" i="1" s="1"/>
  <c r="U1627" i="1" s="1"/>
  <c r="O1623" i="1"/>
  <c r="T1623" i="1" s="1"/>
  <c r="U1623" i="1" s="1"/>
  <c r="O1619" i="1"/>
  <c r="T1619" i="1" s="1"/>
  <c r="U1619" i="1" s="1"/>
  <c r="O1615" i="1"/>
  <c r="T1615" i="1" s="1"/>
  <c r="U1615" i="1" s="1"/>
  <c r="O1611" i="1"/>
  <c r="T1611" i="1" s="1"/>
  <c r="U1611" i="1" s="1"/>
  <c r="O1607" i="1"/>
  <c r="T1607" i="1" s="1"/>
  <c r="U1607" i="1" s="1"/>
  <c r="O1603" i="1"/>
  <c r="T1603" i="1" s="1"/>
  <c r="U1603" i="1" s="1"/>
  <c r="O1599" i="1"/>
  <c r="T1599" i="1" s="1"/>
  <c r="U1599" i="1" s="1"/>
  <c r="O1595" i="1"/>
  <c r="T1595" i="1" s="1"/>
  <c r="U1595" i="1" s="1"/>
  <c r="O1591" i="1"/>
  <c r="T1591" i="1" s="1"/>
  <c r="U1591" i="1" s="1"/>
  <c r="O1587" i="1"/>
  <c r="T1587" i="1" s="1"/>
  <c r="U1587" i="1" s="1"/>
  <c r="O1583" i="1"/>
  <c r="T1583" i="1" s="1"/>
  <c r="U1583" i="1" s="1"/>
  <c r="O1579" i="1"/>
  <c r="T1579" i="1" s="1"/>
  <c r="U1579" i="1" s="1"/>
  <c r="O1575" i="1"/>
  <c r="T1575" i="1" s="1"/>
  <c r="U1575" i="1" s="1"/>
  <c r="O1571" i="1"/>
  <c r="T1571" i="1" s="1"/>
  <c r="U1571" i="1" s="1"/>
  <c r="O1030" i="1"/>
  <c r="T1030" i="1" s="1"/>
  <c r="U1030" i="1" s="1"/>
  <c r="O1026" i="1"/>
  <c r="T1026" i="1" s="1"/>
  <c r="U1026" i="1" s="1"/>
  <c r="O1022" i="1"/>
  <c r="T1022" i="1" s="1"/>
  <c r="U1022" i="1" s="1"/>
  <c r="O1018" i="1"/>
  <c r="T1018" i="1" s="1"/>
  <c r="U1018" i="1" s="1"/>
  <c r="O1014" i="1"/>
  <c r="T1014" i="1" s="1"/>
  <c r="U1014" i="1" s="1"/>
  <c r="O1010" i="1"/>
  <c r="T1010" i="1" s="1"/>
  <c r="U1010" i="1" s="1"/>
  <c r="O1006" i="1"/>
  <c r="T1006" i="1" s="1"/>
  <c r="U1006" i="1" s="1"/>
  <c r="O1002" i="1"/>
  <c r="T1002" i="1" s="1"/>
  <c r="U1002" i="1" s="1"/>
  <c r="O998" i="1"/>
  <c r="T998" i="1" s="1"/>
  <c r="U998" i="1" s="1"/>
  <c r="O994" i="1"/>
  <c r="T994" i="1" s="1"/>
  <c r="U994" i="1" s="1"/>
  <c r="O990" i="1"/>
  <c r="T990" i="1" s="1"/>
  <c r="U990" i="1" s="1"/>
  <c r="O986" i="1"/>
  <c r="T986" i="1" s="1"/>
  <c r="U986" i="1" s="1"/>
  <c r="O982" i="1"/>
  <c r="T982" i="1" s="1"/>
  <c r="U982" i="1" s="1"/>
  <c r="O978" i="1"/>
  <c r="T978" i="1" s="1"/>
  <c r="U978" i="1" s="1"/>
  <c r="O974" i="1"/>
  <c r="T974" i="1" s="1"/>
  <c r="U974" i="1" s="1"/>
  <c r="O970" i="1"/>
  <c r="T970" i="1" s="1"/>
  <c r="U970" i="1" s="1"/>
  <c r="O966" i="1"/>
  <c r="T966" i="1" s="1"/>
  <c r="U966" i="1" s="1"/>
  <c r="O958" i="1"/>
  <c r="T958" i="1" s="1"/>
  <c r="U958" i="1" s="1"/>
  <c r="O954" i="1"/>
  <c r="T954" i="1" s="1"/>
  <c r="U954" i="1" s="1"/>
  <c r="O950" i="1"/>
  <c r="T950" i="1" s="1"/>
  <c r="U950" i="1" s="1"/>
  <c r="O946" i="1"/>
  <c r="T946" i="1" s="1"/>
  <c r="U946" i="1" s="1"/>
  <c r="O942" i="1"/>
  <c r="T942" i="1" s="1"/>
  <c r="U942" i="1" s="1"/>
  <c r="O938" i="1"/>
  <c r="T938" i="1" s="1"/>
  <c r="U938" i="1" s="1"/>
  <c r="O934" i="1"/>
  <c r="T934" i="1" s="1"/>
  <c r="U934" i="1" s="1"/>
  <c r="O930" i="1"/>
  <c r="T930" i="1" s="1"/>
  <c r="U930" i="1" s="1"/>
  <c r="O926" i="1"/>
  <c r="T926" i="1" s="1"/>
  <c r="U926" i="1" s="1"/>
  <c r="O922" i="1"/>
  <c r="T922" i="1" s="1"/>
  <c r="U922" i="1" s="1"/>
  <c r="O918" i="1"/>
  <c r="T918" i="1" s="1"/>
  <c r="U918" i="1" s="1"/>
  <c r="O914" i="1"/>
  <c r="T914" i="1" s="1"/>
  <c r="U914" i="1" s="1"/>
  <c r="O910" i="1"/>
  <c r="T910" i="1" s="1"/>
  <c r="U910" i="1" s="1"/>
  <c r="O906" i="1"/>
  <c r="T906" i="1" s="1"/>
  <c r="U906" i="1" s="1"/>
  <c r="O902" i="1"/>
  <c r="T902" i="1" s="1"/>
  <c r="U902" i="1" s="1"/>
  <c r="O898" i="1"/>
  <c r="T898" i="1" s="1"/>
  <c r="U898" i="1" s="1"/>
  <c r="O890" i="1"/>
  <c r="T890" i="1" s="1"/>
  <c r="U890" i="1" s="1"/>
  <c r="O882" i="1"/>
  <c r="T882" i="1" s="1"/>
  <c r="U882" i="1" s="1"/>
  <c r="O878" i="1"/>
  <c r="T878" i="1" s="1"/>
  <c r="U878" i="1" s="1"/>
  <c r="O874" i="1"/>
  <c r="T874" i="1" s="1"/>
  <c r="U874" i="1" s="1"/>
  <c r="O870" i="1"/>
  <c r="T870" i="1" s="1"/>
  <c r="U870" i="1" s="1"/>
  <c r="O866" i="1"/>
  <c r="T866" i="1" s="1"/>
  <c r="U866" i="1" s="1"/>
  <c r="O862" i="1"/>
  <c r="T862" i="1" s="1"/>
  <c r="U862" i="1" s="1"/>
  <c r="O858" i="1"/>
  <c r="T858" i="1" s="1"/>
  <c r="U858" i="1" s="1"/>
  <c r="O854" i="1"/>
  <c r="T854" i="1" s="1"/>
  <c r="U854" i="1" s="1"/>
  <c r="O850" i="1"/>
  <c r="T850" i="1" s="1"/>
  <c r="U850" i="1" s="1"/>
  <c r="O846" i="1"/>
  <c r="T846" i="1" s="1"/>
  <c r="U846" i="1" s="1"/>
  <c r="O842" i="1"/>
  <c r="T842" i="1" s="1"/>
  <c r="U842" i="1" s="1"/>
  <c r="O838" i="1"/>
  <c r="T838" i="1" s="1"/>
  <c r="U838" i="1" s="1"/>
  <c r="O834" i="1"/>
  <c r="T834" i="1" s="1"/>
  <c r="U834" i="1" s="1"/>
  <c r="O830" i="1"/>
  <c r="T830" i="1" s="1"/>
  <c r="U830" i="1" s="1"/>
  <c r="O826" i="1"/>
  <c r="T826" i="1" s="1"/>
  <c r="U826" i="1" s="1"/>
  <c r="O822" i="1"/>
  <c r="T822" i="1" s="1"/>
  <c r="U822" i="1" s="1"/>
  <c r="O818" i="1"/>
  <c r="T818" i="1" s="1"/>
  <c r="U818" i="1" s="1"/>
  <c r="O814" i="1"/>
  <c r="T814" i="1" s="1"/>
  <c r="U814" i="1" s="1"/>
  <c r="O810" i="1"/>
  <c r="T810" i="1" s="1"/>
  <c r="U810" i="1" s="1"/>
  <c r="O806" i="1"/>
  <c r="T806" i="1" s="1"/>
  <c r="U806" i="1" s="1"/>
  <c r="O802" i="1"/>
  <c r="T802" i="1" s="1"/>
  <c r="U802" i="1" s="1"/>
  <c r="O798" i="1"/>
  <c r="T798" i="1" s="1"/>
  <c r="U798" i="1" s="1"/>
  <c r="O794" i="1"/>
  <c r="T794" i="1" s="1"/>
  <c r="U794" i="1" s="1"/>
  <c r="O790" i="1"/>
  <c r="T790" i="1" s="1"/>
  <c r="U790" i="1" s="1"/>
  <c r="O786" i="1"/>
  <c r="T786" i="1" s="1"/>
  <c r="U786" i="1" s="1"/>
  <c r="O782" i="1"/>
  <c r="T782" i="1" s="1"/>
  <c r="U782" i="1" s="1"/>
  <c r="O778" i="1"/>
  <c r="T778" i="1" s="1"/>
  <c r="U778" i="1" s="1"/>
  <c r="O774" i="1"/>
  <c r="T774" i="1" s="1"/>
  <c r="U774" i="1" s="1"/>
  <c r="O770" i="1"/>
  <c r="T770" i="1" s="1"/>
  <c r="U770" i="1" s="1"/>
  <c r="O766" i="1"/>
  <c r="T766" i="1" s="1"/>
  <c r="U766" i="1" s="1"/>
  <c r="O762" i="1"/>
  <c r="T762" i="1" s="1"/>
  <c r="U762" i="1" s="1"/>
  <c r="O758" i="1"/>
  <c r="T758" i="1" s="1"/>
  <c r="U758" i="1" s="1"/>
  <c r="O754" i="1"/>
  <c r="T754" i="1" s="1"/>
  <c r="U754" i="1" s="1"/>
  <c r="O750" i="1"/>
  <c r="T750" i="1" s="1"/>
  <c r="U750" i="1" s="1"/>
  <c r="O746" i="1"/>
  <c r="T746" i="1" s="1"/>
  <c r="U746" i="1" s="1"/>
  <c r="O742" i="1"/>
  <c r="T742" i="1" s="1"/>
  <c r="U742" i="1" s="1"/>
  <c r="O738" i="1"/>
  <c r="T738" i="1" s="1"/>
  <c r="U738" i="1" s="1"/>
  <c r="O734" i="1"/>
  <c r="T734" i="1" s="1"/>
  <c r="U734" i="1" s="1"/>
  <c r="O730" i="1"/>
  <c r="T730" i="1" s="1"/>
  <c r="U730" i="1" s="1"/>
  <c r="O726" i="1"/>
  <c r="T726" i="1" s="1"/>
  <c r="U726" i="1" s="1"/>
  <c r="O722" i="1"/>
  <c r="T722" i="1" s="1"/>
  <c r="U722" i="1" s="1"/>
  <c r="O718" i="1"/>
  <c r="T718" i="1" s="1"/>
  <c r="U718" i="1" s="1"/>
  <c r="O714" i="1"/>
  <c r="T714" i="1" s="1"/>
  <c r="U714" i="1" s="1"/>
  <c r="O710" i="1"/>
  <c r="T710" i="1" s="1"/>
  <c r="U710" i="1" s="1"/>
  <c r="O706" i="1"/>
  <c r="T706" i="1" s="1"/>
  <c r="U706" i="1" s="1"/>
  <c r="O702" i="1"/>
  <c r="T702" i="1" s="1"/>
  <c r="U702" i="1" s="1"/>
  <c r="O698" i="1"/>
  <c r="T698" i="1" s="1"/>
  <c r="U698" i="1" s="1"/>
  <c r="O694" i="1"/>
  <c r="T694" i="1" s="1"/>
  <c r="U694" i="1" s="1"/>
  <c r="O690" i="1"/>
  <c r="T690" i="1" s="1"/>
  <c r="U690" i="1" s="1"/>
  <c r="O686" i="1"/>
  <c r="T686" i="1" s="1"/>
  <c r="U686" i="1" s="1"/>
  <c r="O682" i="1"/>
  <c r="T682" i="1" s="1"/>
  <c r="U682" i="1" s="1"/>
  <c r="O678" i="1"/>
  <c r="T678" i="1" s="1"/>
  <c r="U678" i="1" s="1"/>
  <c r="O674" i="1"/>
  <c r="T674" i="1" s="1"/>
  <c r="U674" i="1" s="1"/>
  <c r="O670" i="1"/>
  <c r="T670" i="1" s="1"/>
  <c r="U670" i="1" s="1"/>
  <c r="O666" i="1"/>
  <c r="T666" i="1" s="1"/>
  <c r="U666" i="1" s="1"/>
  <c r="O662" i="1"/>
  <c r="T662" i="1" s="1"/>
  <c r="U662" i="1" s="1"/>
  <c r="O658" i="1"/>
  <c r="T658" i="1" s="1"/>
  <c r="U658" i="1" s="1"/>
  <c r="O654" i="1"/>
  <c r="T654" i="1" s="1"/>
  <c r="U654" i="1" s="1"/>
  <c r="O650" i="1"/>
  <c r="T650" i="1" s="1"/>
  <c r="U650" i="1" s="1"/>
  <c r="O646" i="1"/>
  <c r="T646" i="1" s="1"/>
  <c r="U646" i="1" s="1"/>
  <c r="O642" i="1"/>
  <c r="T642" i="1" s="1"/>
  <c r="U642" i="1" s="1"/>
  <c r="O638" i="1"/>
  <c r="T638" i="1" s="1"/>
  <c r="U638" i="1" s="1"/>
  <c r="O634" i="1"/>
  <c r="T634" i="1" s="1"/>
  <c r="U634" i="1" s="1"/>
  <c r="O630" i="1"/>
  <c r="T630" i="1" s="1"/>
  <c r="U630" i="1" s="1"/>
  <c r="O626" i="1"/>
  <c r="T626" i="1" s="1"/>
  <c r="U626" i="1" s="1"/>
  <c r="O622" i="1"/>
  <c r="T622" i="1" s="1"/>
  <c r="U622" i="1" s="1"/>
  <c r="O618" i="1"/>
  <c r="T618" i="1" s="1"/>
  <c r="U618" i="1" s="1"/>
  <c r="O614" i="1"/>
  <c r="T614" i="1" s="1"/>
  <c r="U614" i="1" s="1"/>
  <c r="O610" i="1"/>
  <c r="T610" i="1" s="1"/>
  <c r="U610" i="1" s="1"/>
  <c r="O606" i="1"/>
  <c r="T606" i="1" s="1"/>
  <c r="U606" i="1" s="1"/>
  <c r="O602" i="1"/>
  <c r="T602" i="1" s="1"/>
  <c r="U602" i="1" s="1"/>
  <c r="O598" i="1"/>
  <c r="T598" i="1" s="1"/>
  <c r="U598" i="1" s="1"/>
  <c r="O594" i="1"/>
  <c r="T594" i="1" s="1"/>
  <c r="U594" i="1" s="1"/>
  <c r="O590" i="1"/>
  <c r="T590" i="1" s="1"/>
  <c r="U590" i="1" s="1"/>
  <c r="O586" i="1"/>
  <c r="T586" i="1" s="1"/>
  <c r="U586" i="1" s="1"/>
  <c r="O582" i="1"/>
  <c r="T582" i="1" s="1"/>
  <c r="U582" i="1" s="1"/>
  <c r="O578" i="1"/>
  <c r="T578" i="1" s="1"/>
  <c r="U578" i="1" s="1"/>
  <c r="O574" i="1"/>
  <c r="T574" i="1" s="1"/>
  <c r="U574" i="1" s="1"/>
  <c r="O570" i="1"/>
  <c r="T570" i="1" s="1"/>
  <c r="U570" i="1" s="1"/>
  <c r="O566" i="1"/>
  <c r="T566" i="1" s="1"/>
  <c r="U566" i="1" s="1"/>
  <c r="O562" i="1"/>
  <c r="T562" i="1" s="1"/>
  <c r="U562" i="1" s="1"/>
  <c r="O558" i="1"/>
  <c r="T558" i="1" s="1"/>
  <c r="U558" i="1" s="1"/>
  <c r="O554" i="1"/>
  <c r="T554" i="1" s="1"/>
  <c r="U554" i="1" s="1"/>
  <c r="O550" i="1"/>
  <c r="T550" i="1" s="1"/>
  <c r="U550" i="1" s="1"/>
  <c r="O546" i="1"/>
  <c r="T546" i="1" s="1"/>
  <c r="U546" i="1" s="1"/>
  <c r="O542" i="1"/>
  <c r="T542" i="1" s="1"/>
  <c r="U542" i="1" s="1"/>
  <c r="O538" i="1"/>
  <c r="T538" i="1" s="1"/>
  <c r="U538" i="1" s="1"/>
  <c r="O534" i="1"/>
  <c r="T534" i="1" s="1"/>
  <c r="U534" i="1" s="1"/>
  <c r="O530" i="1"/>
  <c r="T530" i="1" s="1"/>
  <c r="U530" i="1" s="1"/>
  <c r="O526" i="1"/>
  <c r="T526" i="1" s="1"/>
  <c r="U526" i="1" s="1"/>
  <c r="O522" i="1"/>
  <c r="T522" i="1" s="1"/>
  <c r="U522" i="1" s="1"/>
  <c r="O518" i="1"/>
  <c r="T518" i="1" s="1"/>
  <c r="U518" i="1" s="1"/>
  <c r="O514" i="1"/>
  <c r="T514" i="1" s="1"/>
  <c r="U514" i="1" s="1"/>
  <c r="O510" i="1"/>
  <c r="T510" i="1" s="1"/>
  <c r="U510" i="1" s="1"/>
  <c r="O506" i="1"/>
  <c r="T506" i="1" s="1"/>
  <c r="U506" i="1" s="1"/>
  <c r="O502" i="1"/>
  <c r="T502" i="1" s="1"/>
  <c r="U502" i="1" s="1"/>
  <c r="O498" i="1"/>
  <c r="T498" i="1" s="1"/>
  <c r="U498" i="1" s="1"/>
  <c r="O494" i="1"/>
  <c r="T494" i="1" s="1"/>
  <c r="U494" i="1" s="1"/>
  <c r="O490" i="1"/>
  <c r="T490" i="1" s="1"/>
  <c r="U490" i="1" s="1"/>
  <c r="O486" i="1"/>
  <c r="T486" i="1" s="1"/>
  <c r="U486" i="1" s="1"/>
  <c r="O482" i="1"/>
  <c r="T482" i="1" s="1"/>
  <c r="U482" i="1" s="1"/>
  <c r="O478" i="1"/>
  <c r="T478" i="1" s="1"/>
  <c r="U478" i="1" s="1"/>
  <c r="O474" i="1"/>
  <c r="T474" i="1" s="1"/>
  <c r="U474" i="1" s="1"/>
  <c r="O470" i="1"/>
  <c r="T470" i="1" s="1"/>
  <c r="U470" i="1" s="1"/>
  <c r="O466" i="1"/>
  <c r="T466" i="1" s="1"/>
  <c r="U466" i="1" s="1"/>
  <c r="O462" i="1"/>
  <c r="T462" i="1" s="1"/>
  <c r="U462" i="1" s="1"/>
  <c r="O458" i="1"/>
  <c r="T458" i="1" s="1"/>
  <c r="U458" i="1" s="1"/>
  <c r="O454" i="1"/>
  <c r="T454" i="1" s="1"/>
  <c r="U454" i="1" s="1"/>
  <c r="O450" i="1"/>
  <c r="T450" i="1" s="1"/>
  <c r="U450" i="1" s="1"/>
  <c r="O446" i="1"/>
  <c r="T446" i="1" s="1"/>
  <c r="U446" i="1" s="1"/>
  <c r="O442" i="1"/>
  <c r="T442" i="1" s="1"/>
  <c r="U442" i="1" s="1"/>
  <c r="O438" i="1"/>
  <c r="T438" i="1" s="1"/>
  <c r="U438" i="1" s="1"/>
  <c r="O434" i="1"/>
  <c r="T434" i="1" s="1"/>
  <c r="U434" i="1" s="1"/>
  <c r="O430" i="1"/>
  <c r="T430" i="1" s="1"/>
  <c r="U430" i="1" s="1"/>
  <c r="O426" i="1"/>
  <c r="T426" i="1" s="1"/>
  <c r="U426" i="1" s="1"/>
  <c r="O422" i="1"/>
  <c r="T422" i="1" s="1"/>
  <c r="U422" i="1" s="1"/>
  <c r="O418" i="1"/>
  <c r="T418" i="1" s="1"/>
  <c r="U418" i="1" s="1"/>
  <c r="O414" i="1"/>
  <c r="T414" i="1" s="1"/>
  <c r="U414" i="1" s="1"/>
  <c r="O410" i="1"/>
  <c r="T410" i="1" s="1"/>
  <c r="U410" i="1" s="1"/>
  <c r="O406" i="1"/>
  <c r="T406" i="1" s="1"/>
  <c r="U406" i="1" s="1"/>
  <c r="O402" i="1"/>
  <c r="T402" i="1" s="1"/>
  <c r="U402" i="1" s="1"/>
  <c r="O398" i="1"/>
  <c r="T398" i="1" s="1"/>
  <c r="U398" i="1" s="1"/>
  <c r="O394" i="1"/>
  <c r="T394" i="1" s="1"/>
  <c r="U394" i="1" s="1"/>
  <c r="O390" i="1"/>
  <c r="T390" i="1" s="1"/>
  <c r="U390" i="1" s="1"/>
  <c r="O386" i="1"/>
  <c r="T386" i="1" s="1"/>
  <c r="U386" i="1" s="1"/>
  <c r="O382" i="1"/>
  <c r="T382" i="1" s="1"/>
  <c r="U382" i="1" s="1"/>
  <c r="O378" i="1"/>
  <c r="T378" i="1" s="1"/>
  <c r="U378" i="1" s="1"/>
  <c r="O374" i="1"/>
  <c r="T374" i="1" s="1"/>
  <c r="U374" i="1" s="1"/>
  <c r="O370" i="1"/>
  <c r="T370" i="1" s="1"/>
  <c r="U370" i="1" s="1"/>
  <c r="O366" i="1"/>
  <c r="T366" i="1" s="1"/>
  <c r="U366" i="1" s="1"/>
  <c r="O362" i="1"/>
  <c r="T362" i="1" s="1"/>
  <c r="U362" i="1" s="1"/>
  <c r="O358" i="1"/>
  <c r="T358" i="1" s="1"/>
  <c r="U358" i="1" s="1"/>
  <c r="O354" i="1"/>
  <c r="T354" i="1" s="1"/>
  <c r="U354" i="1" s="1"/>
  <c r="O350" i="1"/>
  <c r="T350" i="1" s="1"/>
  <c r="U350" i="1" s="1"/>
  <c r="O346" i="1"/>
  <c r="T346" i="1" s="1"/>
  <c r="U346" i="1" s="1"/>
  <c r="O342" i="1"/>
  <c r="T342" i="1" s="1"/>
  <c r="U342" i="1" s="1"/>
  <c r="O338" i="1"/>
  <c r="T338" i="1" s="1"/>
  <c r="U338" i="1" s="1"/>
  <c r="O334" i="1"/>
  <c r="T334" i="1" s="1"/>
  <c r="U334" i="1" s="1"/>
  <c r="O330" i="1"/>
  <c r="T330" i="1" s="1"/>
  <c r="U330" i="1" s="1"/>
  <c r="O326" i="1"/>
  <c r="T326" i="1" s="1"/>
  <c r="U326" i="1" s="1"/>
  <c r="O322" i="1"/>
  <c r="T322" i="1" s="1"/>
  <c r="U322" i="1" s="1"/>
  <c r="O318" i="1"/>
  <c r="T318" i="1" s="1"/>
  <c r="U318" i="1" s="1"/>
  <c r="O314" i="1"/>
  <c r="T314" i="1" s="1"/>
  <c r="U314" i="1" s="1"/>
  <c r="O310" i="1"/>
  <c r="T310" i="1" s="1"/>
  <c r="U310" i="1" s="1"/>
  <c r="O306" i="1"/>
  <c r="T306" i="1" s="1"/>
  <c r="U306" i="1" s="1"/>
  <c r="O302" i="1"/>
  <c r="T302" i="1" s="1"/>
  <c r="U302" i="1" s="1"/>
  <c r="O298" i="1"/>
  <c r="T298" i="1" s="1"/>
  <c r="U298" i="1" s="1"/>
  <c r="O294" i="1"/>
  <c r="T294" i="1" s="1"/>
  <c r="U294" i="1" s="1"/>
  <c r="O290" i="1"/>
  <c r="T290" i="1" s="1"/>
  <c r="U290" i="1" s="1"/>
  <c r="O286" i="1"/>
  <c r="T286" i="1" s="1"/>
  <c r="U286" i="1" s="1"/>
  <c r="O282" i="1"/>
  <c r="T282" i="1" s="1"/>
  <c r="U282" i="1" s="1"/>
  <c r="O278" i="1"/>
  <c r="T278" i="1" s="1"/>
  <c r="U278" i="1" s="1"/>
  <c r="O274" i="1"/>
  <c r="T274" i="1" s="1"/>
  <c r="U274" i="1" s="1"/>
  <c r="O270" i="1"/>
  <c r="T270" i="1" s="1"/>
  <c r="U270" i="1" s="1"/>
  <c r="O266" i="1"/>
  <c r="T266" i="1" s="1"/>
  <c r="U266" i="1" s="1"/>
  <c r="O262" i="1"/>
  <c r="T262" i="1" s="1"/>
  <c r="U262" i="1" s="1"/>
  <c r="O258" i="1"/>
  <c r="T258" i="1" s="1"/>
  <c r="U258" i="1" s="1"/>
  <c r="O254" i="1"/>
  <c r="T254" i="1" s="1"/>
  <c r="U254" i="1" s="1"/>
  <c r="O250" i="1"/>
  <c r="T250" i="1" s="1"/>
  <c r="U250" i="1" s="1"/>
  <c r="O246" i="1"/>
  <c r="T246" i="1" s="1"/>
  <c r="U246" i="1" s="1"/>
  <c r="O242" i="1"/>
  <c r="T242" i="1" s="1"/>
  <c r="U242" i="1" s="1"/>
  <c r="O238" i="1"/>
  <c r="T238" i="1" s="1"/>
  <c r="U238" i="1" s="1"/>
  <c r="O234" i="1"/>
  <c r="T234" i="1" s="1"/>
  <c r="U234" i="1" s="1"/>
  <c r="O230" i="1"/>
  <c r="T230" i="1" s="1"/>
  <c r="U230" i="1" s="1"/>
  <c r="O226" i="1"/>
  <c r="T226" i="1" s="1"/>
  <c r="U226" i="1" s="1"/>
  <c r="O222" i="1"/>
  <c r="T222" i="1" s="1"/>
  <c r="U222" i="1" s="1"/>
  <c r="O218" i="1"/>
  <c r="T218" i="1" s="1"/>
  <c r="U218" i="1" s="1"/>
  <c r="O214" i="1"/>
  <c r="T214" i="1" s="1"/>
  <c r="U214" i="1" s="1"/>
  <c r="O210" i="1"/>
  <c r="T210" i="1" s="1"/>
  <c r="U210" i="1" s="1"/>
  <c r="O206" i="1"/>
  <c r="T206" i="1" s="1"/>
  <c r="U206" i="1" s="1"/>
  <c r="O202" i="1"/>
  <c r="T202" i="1" s="1"/>
  <c r="U202" i="1" s="1"/>
  <c r="O198" i="1"/>
  <c r="T198" i="1" s="1"/>
  <c r="U198" i="1" s="1"/>
  <c r="O194" i="1"/>
  <c r="T194" i="1" s="1"/>
  <c r="U194" i="1" s="1"/>
  <c r="O190" i="1"/>
  <c r="T190" i="1" s="1"/>
  <c r="U190" i="1" s="1"/>
  <c r="O186" i="1"/>
  <c r="T186" i="1" s="1"/>
  <c r="U186" i="1" s="1"/>
  <c r="O182" i="1"/>
  <c r="T182" i="1" s="1"/>
  <c r="U182" i="1" s="1"/>
  <c r="O178" i="1"/>
  <c r="T178" i="1" s="1"/>
  <c r="U178" i="1" s="1"/>
  <c r="O174" i="1"/>
  <c r="T174" i="1" s="1"/>
  <c r="U174" i="1" s="1"/>
  <c r="O170" i="1"/>
  <c r="T170" i="1" s="1"/>
  <c r="U170" i="1" s="1"/>
  <c r="O166" i="1"/>
  <c r="T166" i="1" s="1"/>
  <c r="U166" i="1" s="1"/>
  <c r="O162" i="1"/>
  <c r="T162" i="1" s="1"/>
  <c r="U162" i="1" s="1"/>
  <c r="O158" i="1"/>
  <c r="T158" i="1" s="1"/>
  <c r="U158" i="1" s="1"/>
  <c r="O154" i="1"/>
  <c r="T154" i="1" s="1"/>
  <c r="U154" i="1" s="1"/>
  <c r="O150" i="1"/>
  <c r="T150" i="1" s="1"/>
  <c r="U150" i="1" s="1"/>
  <c r="O146" i="1"/>
  <c r="T146" i="1" s="1"/>
  <c r="U146" i="1" s="1"/>
  <c r="O142" i="1"/>
  <c r="T142" i="1" s="1"/>
  <c r="U142" i="1" s="1"/>
  <c r="O138" i="1"/>
  <c r="T138" i="1" s="1"/>
  <c r="U138" i="1" s="1"/>
  <c r="O134" i="1"/>
  <c r="T134" i="1" s="1"/>
  <c r="U134" i="1" s="1"/>
  <c r="O130" i="1"/>
  <c r="T130" i="1" s="1"/>
  <c r="U130" i="1" s="1"/>
  <c r="O126" i="1"/>
  <c r="T126" i="1" s="1"/>
  <c r="U126" i="1" s="1"/>
  <c r="O122" i="1"/>
  <c r="T122" i="1" s="1"/>
  <c r="U122" i="1" s="1"/>
  <c r="O118" i="1"/>
  <c r="T118" i="1" s="1"/>
  <c r="U118" i="1" s="1"/>
  <c r="O114" i="1"/>
  <c r="T114" i="1" s="1"/>
  <c r="U114" i="1" s="1"/>
  <c r="O110" i="1"/>
  <c r="T110" i="1" s="1"/>
  <c r="U110" i="1" s="1"/>
  <c r="O106" i="1"/>
  <c r="T106" i="1" s="1"/>
  <c r="U106" i="1" s="1"/>
  <c r="O102" i="1"/>
  <c r="T102" i="1" s="1"/>
  <c r="U102" i="1" s="1"/>
  <c r="O98" i="1"/>
  <c r="T98" i="1" s="1"/>
  <c r="U98" i="1" s="1"/>
  <c r="O94" i="1"/>
  <c r="T94" i="1" s="1"/>
  <c r="U94" i="1" s="1"/>
  <c r="O90" i="1"/>
  <c r="T90" i="1" s="1"/>
  <c r="U90" i="1" s="1"/>
  <c r="O86" i="1"/>
  <c r="T86" i="1" s="1"/>
  <c r="U86" i="1" s="1"/>
  <c r="O82" i="1"/>
  <c r="T82" i="1" s="1"/>
  <c r="U82" i="1" s="1"/>
  <c r="O78" i="1"/>
  <c r="T78" i="1" s="1"/>
  <c r="U78" i="1" s="1"/>
  <c r="O74" i="1"/>
  <c r="T74" i="1" s="1"/>
  <c r="U74" i="1" s="1"/>
  <c r="O70" i="1"/>
  <c r="T70" i="1" s="1"/>
  <c r="U70" i="1" s="1"/>
  <c r="O66" i="1"/>
  <c r="T66" i="1" s="1"/>
  <c r="U66" i="1" s="1"/>
  <c r="O62" i="1"/>
  <c r="T62" i="1" s="1"/>
  <c r="U62" i="1" s="1"/>
  <c r="O58" i="1"/>
  <c r="T58" i="1" s="1"/>
  <c r="U58" i="1" s="1"/>
  <c r="O54" i="1"/>
  <c r="T54" i="1" s="1"/>
  <c r="U54" i="1" s="1"/>
  <c r="O50" i="1"/>
  <c r="T50" i="1" s="1"/>
  <c r="U50" i="1" s="1"/>
  <c r="O46" i="1"/>
  <c r="T46" i="1" s="1"/>
  <c r="U46" i="1" s="1"/>
  <c r="O42" i="1"/>
  <c r="T42" i="1" s="1"/>
  <c r="U42" i="1" s="1"/>
  <c r="O38" i="1"/>
  <c r="T38" i="1" s="1"/>
  <c r="U38" i="1" s="1"/>
  <c r="O34" i="1"/>
  <c r="T34" i="1" s="1"/>
  <c r="U34" i="1" s="1"/>
  <c r="O30" i="1"/>
  <c r="T30" i="1" s="1"/>
  <c r="U30" i="1" s="1"/>
  <c r="O26" i="1"/>
  <c r="T26" i="1" s="1"/>
  <c r="U26" i="1" s="1"/>
  <c r="O22" i="1"/>
  <c r="T22" i="1" s="1"/>
  <c r="U22" i="1" s="1"/>
  <c r="O18" i="1"/>
  <c r="T18" i="1" s="1"/>
  <c r="U18" i="1" s="1"/>
  <c r="O14" i="1"/>
  <c r="T14" i="1" s="1"/>
  <c r="U14" i="1" s="1"/>
  <c r="O10" i="1"/>
  <c r="T10" i="1" s="1"/>
  <c r="U10" i="1" s="1"/>
  <c r="O6" i="1"/>
  <c r="T6" i="1" s="1"/>
  <c r="U6" i="1" s="1"/>
  <c r="O1125" i="1"/>
  <c r="T1125" i="1" s="1"/>
  <c r="U1125" i="1" s="1"/>
  <c r="O1113" i="1"/>
  <c r="T1113" i="1" s="1"/>
  <c r="U1113" i="1" s="1"/>
  <c r="O1105" i="1"/>
  <c r="T1105" i="1" s="1"/>
  <c r="U1105" i="1" s="1"/>
  <c r="O1097" i="1"/>
  <c r="T1097" i="1" s="1"/>
  <c r="U1097" i="1" s="1"/>
  <c r="O1089" i="1"/>
  <c r="T1089" i="1" s="1"/>
  <c r="U1089" i="1" s="1"/>
  <c r="O1081" i="1"/>
  <c r="T1081" i="1" s="1"/>
  <c r="U1081" i="1" s="1"/>
  <c r="O1073" i="1"/>
  <c r="T1073" i="1" s="1"/>
  <c r="U1073" i="1" s="1"/>
  <c r="O1065" i="1"/>
  <c r="T1065" i="1" s="1"/>
  <c r="U1065" i="1" s="1"/>
  <c r="O1057" i="1"/>
  <c r="T1057" i="1" s="1"/>
  <c r="U1057" i="1" s="1"/>
  <c r="O1049" i="1"/>
  <c r="T1049" i="1" s="1"/>
  <c r="U1049" i="1" s="1"/>
  <c r="O1041" i="1"/>
  <c r="T1041" i="1" s="1"/>
  <c r="U1041" i="1" s="1"/>
  <c r="O1033" i="1"/>
  <c r="T1033" i="1" s="1"/>
  <c r="U1033" i="1" s="1"/>
  <c r="O1025" i="1"/>
  <c r="T1025" i="1" s="1"/>
  <c r="U1025" i="1" s="1"/>
  <c r="O1017" i="1"/>
  <c r="T1017" i="1" s="1"/>
  <c r="U1017" i="1" s="1"/>
  <c r="O1009" i="1"/>
  <c r="T1009" i="1" s="1"/>
  <c r="U1009" i="1" s="1"/>
  <c r="O997" i="1"/>
  <c r="T997" i="1" s="1"/>
  <c r="U997" i="1" s="1"/>
  <c r="O989" i="1"/>
  <c r="T989" i="1" s="1"/>
  <c r="U989" i="1" s="1"/>
  <c r="O981" i="1"/>
  <c r="T981" i="1" s="1"/>
  <c r="U981" i="1" s="1"/>
  <c r="O973" i="1"/>
  <c r="T973" i="1" s="1"/>
  <c r="U973" i="1" s="1"/>
  <c r="O965" i="1"/>
  <c r="T965" i="1" s="1"/>
  <c r="U965" i="1" s="1"/>
  <c r="O957" i="1"/>
  <c r="T957" i="1" s="1"/>
  <c r="U957" i="1" s="1"/>
  <c r="O945" i="1"/>
  <c r="T945" i="1" s="1"/>
  <c r="U945" i="1" s="1"/>
  <c r="O941" i="1"/>
  <c r="T941" i="1" s="1"/>
  <c r="U941" i="1" s="1"/>
  <c r="O933" i="1"/>
  <c r="T933" i="1" s="1"/>
  <c r="U933" i="1" s="1"/>
  <c r="O925" i="1"/>
  <c r="T925" i="1" s="1"/>
  <c r="U925" i="1" s="1"/>
  <c r="O917" i="1"/>
  <c r="T917" i="1" s="1"/>
  <c r="U917" i="1" s="1"/>
  <c r="O909" i="1"/>
  <c r="T909" i="1" s="1"/>
  <c r="U909" i="1" s="1"/>
  <c r="O901" i="1"/>
  <c r="T901" i="1" s="1"/>
  <c r="U901" i="1" s="1"/>
  <c r="O897" i="1"/>
  <c r="T897" i="1" s="1"/>
  <c r="U897" i="1" s="1"/>
  <c r="O889" i="1"/>
  <c r="T889" i="1" s="1"/>
  <c r="U889" i="1" s="1"/>
  <c r="O881" i="1"/>
  <c r="T881" i="1" s="1"/>
  <c r="U881" i="1" s="1"/>
  <c r="O873" i="1"/>
  <c r="T873" i="1" s="1"/>
  <c r="U873" i="1" s="1"/>
  <c r="O865" i="1"/>
  <c r="T865" i="1" s="1"/>
  <c r="U865" i="1" s="1"/>
  <c r="O857" i="1"/>
  <c r="T857" i="1" s="1"/>
  <c r="U857" i="1" s="1"/>
  <c r="O849" i="1"/>
  <c r="T849" i="1" s="1"/>
  <c r="U849" i="1" s="1"/>
  <c r="O841" i="1"/>
  <c r="T841" i="1" s="1"/>
  <c r="U841" i="1" s="1"/>
  <c r="O833" i="1"/>
  <c r="T833" i="1" s="1"/>
  <c r="U833" i="1" s="1"/>
  <c r="O825" i="1"/>
  <c r="T825" i="1" s="1"/>
  <c r="U825" i="1" s="1"/>
  <c r="O809" i="1"/>
  <c r="T809" i="1" s="1"/>
  <c r="U809" i="1" s="1"/>
  <c r="O789" i="1"/>
  <c r="T789" i="1" s="1"/>
  <c r="U789" i="1" s="1"/>
  <c r="O781" i="1"/>
  <c r="T781" i="1" s="1"/>
  <c r="U781" i="1" s="1"/>
  <c r="O773" i="1"/>
  <c r="T773" i="1" s="1"/>
  <c r="U773" i="1" s="1"/>
  <c r="O761" i="1"/>
  <c r="T761" i="1" s="1"/>
  <c r="U761" i="1" s="1"/>
  <c r="O753" i="1"/>
  <c r="T753" i="1" s="1"/>
  <c r="U753" i="1" s="1"/>
  <c r="O745" i="1"/>
  <c r="T745" i="1" s="1"/>
  <c r="U745" i="1" s="1"/>
  <c r="O737" i="1"/>
  <c r="T737" i="1" s="1"/>
  <c r="U737" i="1" s="1"/>
  <c r="O729" i="1"/>
  <c r="T729" i="1" s="1"/>
  <c r="U729" i="1" s="1"/>
  <c r="O721" i="1"/>
  <c r="T721" i="1" s="1"/>
  <c r="U721" i="1" s="1"/>
  <c r="O709" i="1"/>
  <c r="T709" i="1" s="1"/>
  <c r="U709" i="1" s="1"/>
  <c r="O681" i="1"/>
  <c r="T681" i="1" s="1"/>
  <c r="U681" i="1" s="1"/>
  <c r="O677" i="1"/>
  <c r="T677" i="1" s="1"/>
  <c r="U677" i="1" s="1"/>
  <c r="O673" i="1"/>
  <c r="T673" i="1" s="1"/>
  <c r="U673" i="1" s="1"/>
  <c r="O669" i="1"/>
  <c r="T669" i="1" s="1"/>
  <c r="U669" i="1" s="1"/>
  <c r="O665" i="1"/>
  <c r="T665" i="1" s="1"/>
  <c r="U665" i="1" s="1"/>
  <c r="O661" i="1"/>
  <c r="T661" i="1" s="1"/>
  <c r="U661" i="1" s="1"/>
  <c r="O657" i="1"/>
  <c r="T657" i="1" s="1"/>
  <c r="U657" i="1" s="1"/>
  <c r="O653" i="1"/>
  <c r="T653" i="1" s="1"/>
  <c r="U653" i="1" s="1"/>
  <c r="O649" i="1"/>
  <c r="T649" i="1" s="1"/>
  <c r="U649" i="1" s="1"/>
  <c r="O645" i="1"/>
  <c r="T645" i="1" s="1"/>
  <c r="U645" i="1" s="1"/>
  <c r="O641" i="1"/>
  <c r="T641" i="1" s="1"/>
  <c r="U641" i="1" s="1"/>
  <c r="O637" i="1"/>
  <c r="T637" i="1" s="1"/>
  <c r="U637" i="1" s="1"/>
  <c r="O633" i="1"/>
  <c r="T633" i="1" s="1"/>
  <c r="U633" i="1" s="1"/>
  <c r="O629" i="1"/>
  <c r="T629" i="1" s="1"/>
  <c r="U629" i="1" s="1"/>
  <c r="O625" i="1"/>
  <c r="T625" i="1" s="1"/>
  <c r="U625" i="1" s="1"/>
  <c r="O621" i="1"/>
  <c r="T621" i="1" s="1"/>
  <c r="U621" i="1" s="1"/>
  <c r="O617" i="1"/>
  <c r="T617" i="1" s="1"/>
  <c r="U617" i="1" s="1"/>
  <c r="O613" i="1"/>
  <c r="T613" i="1" s="1"/>
  <c r="U613" i="1" s="1"/>
  <c r="O609" i="1"/>
  <c r="T609" i="1" s="1"/>
  <c r="U609" i="1" s="1"/>
  <c r="O605" i="1"/>
  <c r="T605" i="1" s="1"/>
  <c r="U605" i="1" s="1"/>
  <c r="O601" i="1"/>
  <c r="T601" i="1" s="1"/>
  <c r="U601" i="1" s="1"/>
  <c r="O597" i="1"/>
  <c r="T597" i="1" s="1"/>
  <c r="U597" i="1" s="1"/>
  <c r="O593" i="1"/>
  <c r="T593" i="1" s="1"/>
  <c r="U593" i="1" s="1"/>
  <c r="O589" i="1"/>
  <c r="T589" i="1" s="1"/>
  <c r="U589" i="1" s="1"/>
  <c r="O585" i="1"/>
  <c r="T585" i="1" s="1"/>
  <c r="U585" i="1" s="1"/>
  <c r="O577" i="1"/>
  <c r="T577" i="1" s="1"/>
  <c r="U577" i="1" s="1"/>
  <c r="O573" i="1"/>
  <c r="T573" i="1" s="1"/>
  <c r="U573" i="1" s="1"/>
  <c r="O569" i="1"/>
  <c r="T569" i="1" s="1"/>
  <c r="U569" i="1" s="1"/>
  <c r="O565" i="1"/>
  <c r="T565" i="1" s="1"/>
  <c r="U565" i="1" s="1"/>
  <c r="O561" i="1"/>
  <c r="T561" i="1" s="1"/>
  <c r="U561" i="1" s="1"/>
  <c r="O557" i="1"/>
  <c r="T557" i="1" s="1"/>
  <c r="U557" i="1" s="1"/>
  <c r="O553" i="1"/>
  <c r="T553" i="1" s="1"/>
  <c r="U553" i="1" s="1"/>
  <c r="O549" i="1"/>
  <c r="T549" i="1" s="1"/>
  <c r="U549" i="1" s="1"/>
  <c r="O545" i="1"/>
  <c r="T545" i="1" s="1"/>
  <c r="U545" i="1" s="1"/>
  <c r="O541" i="1"/>
  <c r="T541" i="1" s="1"/>
  <c r="U541" i="1" s="1"/>
  <c r="O537" i="1"/>
  <c r="T537" i="1" s="1"/>
  <c r="U537" i="1" s="1"/>
  <c r="O533" i="1"/>
  <c r="T533" i="1" s="1"/>
  <c r="U533" i="1" s="1"/>
  <c r="O529" i="1"/>
  <c r="T529" i="1" s="1"/>
  <c r="U529" i="1" s="1"/>
  <c r="O525" i="1"/>
  <c r="T525" i="1" s="1"/>
  <c r="U525" i="1" s="1"/>
  <c r="O521" i="1"/>
  <c r="T521" i="1" s="1"/>
  <c r="U521" i="1" s="1"/>
  <c r="O517" i="1"/>
  <c r="T517" i="1" s="1"/>
  <c r="U517" i="1" s="1"/>
  <c r="O513" i="1"/>
  <c r="T513" i="1" s="1"/>
  <c r="U513" i="1" s="1"/>
  <c r="O509" i="1"/>
  <c r="T509" i="1" s="1"/>
  <c r="U509" i="1" s="1"/>
  <c r="O505" i="1"/>
  <c r="T505" i="1" s="1"/>
  <c r="U505" i="1" s="1"/>
  <c r="O501" i="1"/>
  <c r="T501" i="1" s="1"/>
  <c r="U501" i="1" s="1"/>
  <c r="O497" i="1"/>
  <c r="T497" i="1" s="1"/>
  <c r="U497" i="1" s="1"/>
  <c r="O493" i="1"/>
  <c r="T493" i="1" s="1"/>
  <c r="U493" i="1" s="1"/>
  <c r="O489" i="1"/>
  <c r="T489" i="1" s="1"/>
  <c r="U489" i="1" s="1"/>
  <c r="O485" i="1"/>
  <c r="T485" i="1" s="1"/>
  <c r="U485" i="1" s="1"/>
  <c r="O481" i="1"/>
  <c r="T481" i="1" s="1"/>
  <c r="U481" i="1" s="1"/>
  <c r="O477" i="1"/>
  <c r="T477" i="1" s="1"/>
  <c r="U477" i="1" s="1"/>
  <c r="O473" i="1"/>
  <c r="T473" i="1" s="1"/>
  <c r="U473" i="1" s="1"/>
  <c r="O469" i="1"/>
  <c r="T469" i="1" s="1"/>
  <c r="U469" i="1" s="1"/>
  <c r="O465" i="1"/>
  <c r="T465" i="1" s="1"/>
  <c r="U465" i="1" s="1"/>
  <c r="O461" i="1"/>
  <c r="T461" i="1" s="1"/>
  <c r="U461" i="1" s="1"/>
  <c r="O457" i="1"/>
  <c r="T457" i="1" s="1"/>
  <c r="U457" i="1" s="1"/>
  <c r="O453" i="1"/>
  <c r="T453" i="1" s="1"/>
  <c r="U453" i="1" s="1"/>
  <c r="O449" i="1"/>
  <c r="T449" i="1" s="1"/>
  <c r="U449" i="1" s="1"/>
  <c r="O445" i="1"/>
  <c r="T445" i="1" s="1"/>
  <c r="U445" i="1" s="1"/>
  <c r="O441" i="1"/>
  <c r="T441" i="1" s="1"/>
  <c r="U441" i="1" s="1"/>
  <c r="O437" i="1"/>
  <c r="T437" i="1" s="1"/>
  <c r="U437" i="1" s="1"/>
  <c r="O433" i="1"/>
  <c r="T433" i="1" s="1"/>
  <c r="U433" i="1" s="1"/>
  <c r="O429" i="1"/>
  <c r="T429" i="1" s="1"/>
  <c r="U429" i="1" s="1"/>
  <c r="O425" i="1"/>
  <c r="T425" i="1" s="1"/>
  <c r="U425" i="1" s="1"/>
  <c r="O421" i="1"/>
  <c r="T421" i="1" s="1"/>
  <c r="U421" i="1" s="1"/>
  <c r="O417" i="1"/>
  <c r="T417" i="1" s="1"/>
  <c r="U417" i="1" s="1"/>
  <c r="O413" i="1"/>
  <c r="T413" i="1" s="1"/>
  <c r="U413" i="1" s="1"/>
  <c r="O409" i="1"/>
  <c r="T409" i="1" s="1"/>
  <c r="U409" i="1" s="1"/>
  <c r="O405" i="1"/>
  <c r="T405" i="1" s="1"/>
  <c r="U405" i="1" s="1"/>
  <c r="O401" i="1"/>
  <c r="T401" i="1" s="1"/>
  <c r="U401" i="1" s="1"/>
  <c r="O397" i="1"/>
  <c r="T397" i="1" s="1"/>
  <c r="U397" i="1" s="1"/>
  <c r="O393" i="1"/>
  <c r="T393" i="1" s="1"/>
  <c r="U393" i="1" s="1"/>
  <c r="O389" i="1"/>
  <c r="T389" i="1" s="1"/>
  <c r="U389" i="1" s="1"/>
  <c r="O385" i="1"/>
  <c r="T385" i="1" s="1"/>
  <c r="U385" i="1" s="1"/>
  <c r="O381" i="1"/>
  <c r="T381" i="1" s="1"/>
  <c r="U381" i="1" s="1"/>
  <c r="O377" i="1"/>
  <c r="T377" i="1" s="1"/>
  <c r="U377" i="1" s="1"/>
  <c r="O373" i="1"/>
  <c r="T373" i="1" s="1"/>
  <c r="U373" i="1" s="1"/>
  <c r="O369" i="1"/>
  <c r="T369" i="1" s="1"/>
  <c r="U369" i="1" s="1"/>
  <c r="O365" i="1"/>
  <c r="T365" i="1" s="1"/>
  <c r="U365" i="1" s="1"/>
  <c r="O361" i="1"/>
  <c r="T361" i="1" s="1"/>
  <c r="U361" i="1" s="1"/>
  <c r="O357" i="1"/>
  <c r="T357" i="1" s="1"/>
  <c r="U357" i="1" s="1"/>
  <c r="O353" i="1"/>
  <c r="T353" i="1" s="1"/>
  <c r="U353" i="1" s="1"/>
  <c r="O349" i="1"/>
  <c r="T349" i="1" s="1"/>
  <c r="U349" i="1" s="1"/>
  <c r="O345" i="1"/>
  <c r="T345" i="1" s="1"/>
  <c r="U345" i="1" s="1"/>
  <c r="O341" i="1"/>
  <c r="T341" i="1" s="1"/>
  <c r="U341" i="1" s="1"/>
  <c r="O337" i="1"/>
  <c r="T337" i="1" s="1"/>
  <c r="U337" i="1" s="1"/>
  <c r="O333" i="1"/>
  <c r="T333" i="1" s="1"/>
  <c r="U333" i="1" s="1"/>
  <c r="O329" i="1"/>
  <c r="T329" i="1" s="1"/>
  <c r="U329" i="1" s="1"/>
  <c r="O325" i="1"/>
  <c r="T325" i="1" s="1"/>
  <c r="U325" i="1" s="1"/>
  <c r="O321" i="1"/>
  <c r="T321" i="1" s="1"/>
  <c r="U321" i="1" s="1"/>
  <c r="O317" i="1"/>
  <c r="T317" i="1" s="1"/>
  <c r="U317" i="1" s="1"/>
  <c r="O313" i="1"/>
  <c r="T313" i="1" s="1"/>
  <c r="U313" i="1" s="1"/>
  <c r="O309" i="1"/>
  <c r="T309" i="1" s="1"/>
  <c r="U309" i="1" s="1"/>
  <c r="O305" i="1"/>
  <c r="T305" i="1" s="1"/>
  <c r="U305" i="1" s="1"/>
  <c r="O301" i="1"/>
  <c r="T301" i="1" s="1"/>
  <c r="U301" i="1" s="1"/>
  <c r="O297" i="1"/>
  <c r="T297" i="1" s="1"/>
  <c r="U297" i="1" s="1"/>
  <c r="O293" i="1"/>
  <c r="T293" i="1" s="1"/>
  <c r="U293" i="1" s="1"/>
  <c r="O289" i="1"/>
  <c r="T289" i="1" s="1"/>
  <c r="U289" i="1" s="1"/>
  <c r="O285" i="1"/>
  <c r="T285" i="1" s="1"/>
  <c r="U285" i="1" s="1"/>
  <c r="O281" i="1"/>
  <c r="T281" i="1" s="1"/>
  <c r="U281" i="1" s="1"/>
  <c r="O277" i="1"/>
  <c r="T277" i="1" s="1"/>
  <c r="U277" i="1" s="1"/>
  <c r="O273" i="1"/>
  <c r="T273" i="1" s="1"/>
  <c r="U273" i="1" s="1"/>
  <c r="O269" i="1"/>
  <c r="T269" i="1" s="1"/>
  <c r="U269" i="1" s="1"/>
  <c r="O265" i="1"/>
  <c r="T265" i="1" s="1"/>
  <c r="U265" i="1" s="1"/>
  <c r="O261" i="1"/>
  <c r="T261" i="1" s="1"/>
  <c r="U261" i="1" s="1"/>
  <c r="O257" i="1"/>
  <c r="T257" i="1" s="1"/>
  <c r="U257" i="1" s="1"/>
  <c r="O253" i="1"/>
  <c r="T253" i="1" s="1"/>
  <c r="U253" i="1" s="1"/>
  <c r="O249" i="1"/>
  <c r="T249" i="1" s="1"/>
  <c r="U249" i="1" s="1"/>
  <c r="O245" i="1"/>
  <c r="T245" i="1" s="1"/>
  <c r="U245" i="1" s="1"/>
  <c r="O241" i="1"/>
  <c r="T241" i="1" s="1"/>
  <c r="U241" i="1" s="1"/>
  <c r="O237" i="1"/>
  <c r="T237" i="1" s="1"/>
  <c r="U237" i="1" s="1"/>
  <c r="O233" i="1"/>
  <c r="T233" i="1" s="1"/>
  <c r="U233" i="1" s="1"/>
  <c r="O229" i="1"/>
  <c r="T229" i="1" s="1"/>
  <c r="U229" i="1" s="1"/>
  <c r="O225" i="1"/>
  <c r="T225" i="1" s="1"/>
  <c r="U225" i="1" s="1"/>
  <c r="O221" i="1"/>
  <c r="T221" i="1" s="1"/>
  <c r="U221" i="1" s="1"/>
  <c r="O217" i="1"/>
  <c r="T217" i="1" s="1"/>
  <c r="U217" i="1" s="1"/>
  <c r="O213" i="1"/>
  <c r="T213" i="1" s="1"/>
  <c r="U213" i="1" s="1"/>
  <c r="O209" i="1"/>
  <c r="T209" i="1" s="1"/>
  <c r="U209" i="1" s="1"/>
  <c r="O205" i="1"/>
  <c r="T205" i="1" s="1"/>
  <c r="U205" i="1" s="1"/>
  <c r="O201" i="1"/>
  <c r="T201" i="1" s="1"/>
  <c r="U201" i="1" s="1"/>
  <c r="O197" i="1"/>
  <c r="T197" i="1" s="1"/>
  <c r="U197" i="1" s="1"/>
  <c r="O193" i="1"/>
  <c r="T193" i="1" s="1"/>
  <c r="U193" i="1" s="1"/>
  <c r="O189" i="1"/>
  <c r="T189" i="1" s="1"/>
  <c r="U189" i="1" s="1"/>
  <c r="O185" i="1"/>
  <c r="T185" i="1" s="1"/>
  <c r="U185" i="1" s="1"/>
  <c r="O181" i="1"/>
  <c r="T181" i="1" s="1"/>
  <c r="U181" i="1" s="1"/>
  <c r="O177" i="1"/>
  <c r="T177" i="1" s="1"/>
  <c r="U177" i="1" s="1"/>
  <c r="O173" i="1"/>
  <c r="T173" i="1" s="1"/>
  <c r="U173" i="1" s="1"/>
  <c r="O169" i="1"/>
  <c r="T169" i="1" s="1"/>
  <c r="U169" i="1" s="1"/>
  <c r="O165" i="1"/>
  <c r="T165" i="1" s="1"/>
  <c r="U165" i="1" s="1"/>
  <c r="O161" i="1"/>
  <c r="T161" i="1" s="1"/>
  <c r="U161" i="1" s="1"/>
  <c r="O157" i="1"/>
  <c r="T157" i="1" s="1"/>
  <c r="U157" i="1" s="1"/>
  <c r="O153" i="1"/>
  <c r="T153" i="1" s="1"/>
  <c r="U153" i="1" s="1"/>
  <c r="O149" i="1"/>
  <c r="T149" i="1" s="1"/>
  <c r="U149" i="1" s="1"/>
  <c r="O145" i="1"/>
  <c r="T145" i="1" s="1"/>
  <c r="U145" i="1" s="1"/>
  <c r="O141" i="1"/>
  <c r="T141" i="1" s="1"/>
  <c r="U141" i="1" s="1"/>
  <c r="O137" i="1"/>
  <c r="T137" i="1" s="1"/>
  <c r="U137" i="1" s="1"/>
  <c r="O133" i="1"/>
  <c r="T133" i="1" s="1"/>
  <c r="U133" i="1" s="1"/>
  <c r="O129" i="1"/>
  <c r="T129" i="1" s="1"/>
  <c r="U129" i="1" s="1"/>
  <c r="O125" i="1"/>
  <c r="T125" i="1" s="1"/>
  <c r="U125" i="1" s="1"/>
  <c r="O121" i="1"/>
  <c r="T121" i="1" s="1"/>
  <c r="U121" i="1" s="1"/>
  <c r="O117" i="1"/>
  <c r="T117" i="1" s="1"/>
  <c r="U117" i="1" s="1"/>
  <c r="O113" i="1"/>
  <c r="T113" i="1" s="1"/>
  <c r="U113" i="1" s="1"/>
  <c r="O109" i="1"/>
  <c r="T109" i="1" s="1"/>
  <c r="U109" i="1" s="1"/>
  <c r="O101" i="1"/>
  <c r="T101" i="1" s="1"/>
  <c r="U101" i="1" s="1"/>
  <c r="O97" i="1"/>
  <c r="T97" i="1" s="1"/>
  <c r="U97" i="1" s="1"/>
  <c r="O93" i="1"/>
  <c r="T93" i="1" s="1"/>
  <c r="U93" i="1" s="1"/>
  <c r="O89" i="1"/>
  <c r="T89" i="1" s="1"/>
  <c r="U89" i="1" s="1"/>
  <c r="O85" i="1"/>
  <c r="T85" i="1" s="1"/>
  <c r="U85" i="1" s="1"/>
  <c r="O81" i="1"/>
  <c r="T81" i="1" s="1"/>
  <c r="U81" i="1" s="1"/>
  <c r="O77" i="1"/>
  <c r="T77" i="1" s="1"/>
  <c r="U77" i="1" s="1"/>
  <c r="O73" i="1"/>
  <c r="T73" i="1" s="1"/>
  <c r="U73" i="1" s="1"/>
  <c r="O69" i="1"/>
  <c r="T69" i="1" s="1"/>
  <c r="U69" i="1" s="1"/>
  <c r="O65" i="1"/>
  <c r="T65" i="1" s="1"/>
  <c r="U65" i="1" s="1"/>
  <c r="O61" i="1"/>
  <c r="T61" i="1" s="1"/>
  <c r="U61" i="1" s="1"/>
  <c r="O53" i="1"/>
  <c r="T53" i="1" s="1"/>
  <c r="U53" i="1" s="1"/>
  <c r="O49" i="1"/>
  <c r="T49" i="1" s="1"/>
  <c r="U49" i="1" s="1"/>
  <c r="O45" i="1"/>
  <c r="T45" i="1" s="1"/>
  <c r="U45" i="1" s="1"/>
  <c r="O41" i="1"/>
  <c r="T41" i="1" s="1"/>
  <c r="U41" i="1" s="1"/>
  <c r="O37" i="1"/>
  <c r="T37" i="1" s="1"/>
  <c r="U37" i="1" s="1"/>
  <c r="O33" i="1"/>
  <c r="T33" i="1" s="1"/>
  <c r="U33" i="1" s="1"/>
  <c r="O29" i="1"/>
  <c r="T29" i="1" s="1"/>
  <c r="U29" i="1" s="1"/>
  <c r="O25" i="1"/>
  <c r="T25" i="1" s="1"/>
  <c r="U25" i="1" s="1"/>
  <c r="O21" i="1"/>
  <c r="T21" i="1" s="1"/>
  <c r="U21" i="1" s="1"/>
  <c r="O17" i="1"/>
  <c r="T17" i="1" s="1"/>
  <c r="U17" i="1" s="1"/>
  <c r="O13" i="1"/>
  <c r="T13" i="1" s="1"/>
  <c r="U13" i="1" s="1"/>
  <c r="O9" i="1"/>
  <c r="T9" i="1" s="1"/>
  <c r="U9" i="1" s="1"/>
  <c r="O5" i="1"/>
  <c r="T5" i="1" s="1"/>
  <c r="U5" i="1" s="1"/>
  <c r="O1513" i="1"/>
  <c r="T1513" i="1" s="1"/>
  <c r="U1513" i="1" s="1"/>
  <c r="O1509" i="1"/>
  <c r="T1509" i="1" s="1"/>
  <c r="U1509" i="1" s="1"/>
  <c r="O1505" i="1"/>
  <c r="T1505" i="1" s="1"/>
  <c r="U1505" i="1" s="1"/>
  <c r="O1501" i="1"/>
  <c r="T1501" i="1" s="1"/>
  <c r="U1501" i="1" s="1"/>
  <c r="O1497" i="1"/>
  <c r="T1497" i="1" s="1"/>
  <c r="U1497" i="1" s="1"/>
  <c r="O1493" i="1"/>
  <c r="T1493" i="1" s="1"/>
  <c r="U1493" i="1" s="1"/>
  <c r="O1489" i="1"/>
  <c r="T1489" i="1" s="1"/>
  <c r="U1489" i="1" s="1"/>
  <c r="O1485" i="1"/>
  <c r="T1485" i="1" s="1"/>
  <c r="U1485" i="1" s="1"/>
  <c r="O1481" i="1"/>
  <c r="T1481" i="1" s="1"/>
  <c r="U1481" i="1" s="1"/>
  <c r="O1477" i="1"/>
  <c r="T1477" i="1" s="1"/>
  <c r="U1477" i="1" s="1"/>
  <c r="O1473" i="1"/>
  <c r="T1473" i="1" s="1"/>
  <c r="U1473" i="1" s="1"/>
  <c r="O1469" i="1"/>
  <c r="T1469" i="1" s="1"/>
  <c r="U1469" i="1" s="1"/>
  <c r="O1465" i="1"/>
  <c r="T1465" i="1" s="1"/>
  <c r="U1465" i="1" s="1"/>
  <c r="O1457" i="1"/>
  <c r="T1457" i="1" s="1"/>
  <c r="U1457" i="1" s="1"/>
  <c r="O1453" i="1"/>
  <c r="T1453" i="1" s="1"/>
  <c r="U1453" i="1" s="1"/>
  <c r="O1449" i="1"/>
  <c r="T1449" i="1" s="1"/>
  <c r="U1449" i="1" s="1"/>
  <c r="O1445" i="1"/>
  <c r="T1445" i="1" s="1"/>
  <c r="U1445" i="1" s="1"/>
  <c r="O1441" i="1"/>
  <c r="T1441" i="1" s="1"/>
  <c r="U1441" i="1" s="1"/>
  <c r="O1437" i="1"/>
  <c r="T1437" i="1" s="1"/>
  <c r="U1437" i="1" s="1"/>
  <c r="O1433" i="1"/>
  <c r="T1433" i="1" s="1"/>
  <c r="U1433" i="1" s="1"/>
  <c r="O1429" i="1"/>
  <c r="T1429" i="1" s="1"/>
  <c r="U1429" i="1" s="1"/>
  <c r="O1425" i="1"/>
  <c r="T1425" i="1" s="1"/>
  <c r="U1425" i="1" s="1"/>
  <c r="O1421" i="1"/>
  <c r="T1421" i="1" s="1"/>
  <c r="U1421" i="1" s="1"/>
  <c r="O1417" i="1"/>
  <c r="T1417" i="1" s="1"/>
  <c r="U1417" i="1" s="1"/>
  <c r="O1413" i="1"/>
  <c r="T1413" i="1" s="1"/>
  <c r="U1413" i="1" s="1"/>
  <c r="O1409" i="1"/>
  <c r="T1409" i="1" s="1"/>
  <c r="U1409" i="1" s="1"/>
  <c r="O1405" i="1"/>
  <c r="T1405" i="1" s="1"/>
  <c r="U1405" i="1" s="1"/>
  <c r="O1401" i="1"/>
  <c r="T1401" i="1" s="1"/>
  <c r="U1401" i="1" s="1"/>
  <c r="O1397" i="1"/>
  <c r="T1397" i="1" s="1"/>
  <c r="U1397" i="1" s="1"/>
  <c r="O1393" i="1"/>
  <c r="T1393" i="1" s="1"/>
  <c r="U1393" i="1" s="1"/>
  <c r="O1389" i="1"/>
  <c r="T1389" i="1" s="1"/>
  <c r="U1389" i="1" s="1"/>
  <c r="O1385" i="1"/>
  <c r="T1385" i="1" s="1"/>
  <c r="U1385" i="1" s="1"/>
  <c r="O1381" i="1"/>
  <c r="T1381" i="1" s="1"/>
  <c r="U1381" i="1" s="1"/>
  <c r="O1377" i="1"/>
  <c r="T1377" i="1" s="1"/>
  <c r="U1377" i="1" s="1"/>
  <c r="O1373" i="1"/>
  <c r="T1373" i="1" s="1"/>
  <c r="U1373" i="1" s="1"/>
  <c r="O1369" i="1"/>
  <c r="T1369" i="1" s="1"/>
  <c r="U1369" i="1" s="1"/>
  <c r="O1365" i="1"/>
  <c r="T1365" i="1" s="1"/>
  <c r="U1365" i="1" s="1"/>
  <c r="O1361" i="1"/>
  <c r="T1361" i="1" s="1"/>
  <c r="U1361" i="1" s="1"/>
  <c r="O1357" i="1"/>
  <c r="T1357" i="1" s="1"/>
  <c r="U1357" i="1" s="1"/>
  <c r="O1353" i="1"/>
  <c r="T1353" i="1" s="1"/>
  <c r="U1353" i="1" s="1"/>
  <c r="O1349" i="1"/>
  <c r="T1349" i="1" s="1"/>
  <c r="U1349" i="1" s="1"/>
  <c r="O1345" i="1"/>
  <c r="T1345" i="1" s="1"/>
  <c r="U1345" i="1" s="1"/>
  <c r="O1341" i="1"/>
  <c r="T1341" i="1" s="1"/>
  <c r="U1341" i="1" s="1"/>
  <c r="O1337" i="1"/>
  <c r="T1337" i="1" s="1"/>
  <c r="U1337" i="1" s="1"/>
  <c r="O1333" i="1"/>
  <c r="T1333" i="1" s="1"/>
  <c r="U1333" i="1" s="1"/>
  <c r="O1329" i="1"/>
  <c r="T1329" i="1" s="1"/>
  <c r="U1329" i="1" s="1"/>
  <c r="O1325" i="1"/>
  <c r="T1325" i="1" s="1"/>
  <c r="U1325" i="1" s="1"/>
  <c r="O1321" i="1"/>
  <c r="T1321" i="1" s="1"/>
  <c r="U1321" i="1" s="1"/>
  <c r="O1317" i="1"/>
  <c r="T1317" i="1" s="1"/>
  <c r="U1317" i="1" s="1"/>
  <c r="O1313" i="1"/>
  <c r="T1313" i="1" s="1"/>
  <c r="U1313" i="1" s="1"/>
  <c r="O1309" i="1"/>
  <c r="T1309" i="1" s="1"/>
  <c r="U1309" i="1" s="1"/>
  <c r="O1305" i="1"/>
  <c r="T1305" i="1" s="1"/>
  <c r="U1305" i="1" s="1"/>
  <c r="O1301" i="1"/>
  <c r="T1301" i="1" s="1"/>
  <c r="U1301" i="1" s="1"/>
  <c r="O1297" i="1"/>
  <c r="T1297" i="1" s="1"/>
  <c r="U1297" i="1" s="1"/>
  <c r="O1293" i="1"/>
  <c r="T1293" i="1" s="1"/>
  <c r="U1293" i="1" s="1"/>
  <c r="O1289" i="1"/>
  <c r="T1289" i="1" s="1"/>
  <c r="U1289" i="1" s="1"/>
  <c r="O1285" i="1"/>
  <c r="T1285" i="1" s="1"/>
  <c r="U1285" i="1" s="1"/>
  <c r="O1281" i="1"/>
  <c r="T1281" i="1" s="1"/>
  <c r="U1281" i="1" s="1"/>
  <c r="O1277" i="1"/>
  <c r="T1277" i="1" s="1"/>
  <c r="U1277" i="1" s="1"/>
  <c r="O1273" i="1"/>
  <c r="T1273" i="1" s="1"/>
  <c r="U1273" i="1" s="1"/>
  <c r="O1269" i="1"/>
  <c r="T1269" i="1" s="1"/>
  <c r="U1269" i="1" s="1"/>
  <c r="O1265" i="1"/>
  <c r="T1265" i="1" s="1"/>
  <c r="U1265" i="1" s="1"/>
  <c r="O1261" i="1"/>
  <c r="T1261" i="1" s="1"/>
  <c r="U1261" i="1" s="1"/>
  <c r="O1257" i="1"/>
  <c r="T1257" i="1" s="1"/>
  <c r="U1257" i="1" s="1"/>
  <c r="O1253" i="1"/>
  <c r="T1253" i="1" s="1"/>
  <c r="U1253" i="1" s="1"/>
  <c r="O1249" i="1"/>
  <c r="T1249" i="1" s="1"/>
  <c r="U1249" i="1" s="1"/>
  <c r="O1245" i="1"/>
  <c r="T1245" i="1" s="1"/>
  <c r="U1245" i="1" s="1"/>
  <c r="O1241" i="1"/>
  <c r="T1241" i="1" s="1"/>
  <c r="U1241" i="1" s="1"/>
  <c r="O1237" i="1"/>
  <c r="T1237" i="1" s="1"/>
  <c r="U1237" i="1" s="1"/>
  <c r="O1233" i="1"/>
  <c r="T1233" i="1" s="1"/>
  <c r="U1233" i="1" s="1"/>
  <c r="O1229" i="1"/>
  <c r="T1229" i="1" s="1"/>
  <c r="U1229" i="1" s="1"/>
  <c r="O1225" i="1"/>
  <c r="T1225" i="1" s="1"/>
  <c r="U1225" i="1" s="1"/>
  <c r="O1221" i="1"/>
  <c r="T1221" i="1" s="1"/>
  <c r="U1221" i="1" s="1"/>
  <c r="O1217" i="1"/>
  <c r="T1217" i="1" s="1"/>
  <c r="U1217" i="1" s="1"/>
  <c r="O1213" i="1"/>
  <c r="T1213" i="1" s="1"/>
  <c r="U1213" i="1" s="1"/>
  <c r="O1209" i="1"/>
  <c r="T1209" i="1" s="1"/>
  <c r="U1209" i="1" s="1"/>
  <c r="O1205" i="1"/>
  <c r="T1205" i="1" s="1"/>
  <c r="U1205" i="1" s="1"/>
  <c r="O1201" i="1"/>
  <c r="T1201" i="1" s="1"/>
  <c r="U1201" i="1" s="1"/>
  <c r="O1197" i="1"/>
  <c r="T1197" i="1" s="1"/>
  <c r="U1197" i="1" s="1"/>
  <c r="O1193" i="1"/>
  <c r="T1193" i="1" s="1"/>
  <c r="U1193" i="1" s="1"/>
  <c r="O1189" i="1"/>
  <c r="T1189" i="1" s="1"/>
  <c r="U1189" i="1" s="1"/>
  <c r="O1185" i="1"/>
  <c r="T1185" i="1" s="1"/>
  <c r="U1185" i="1" s="1"/>
  <c r="O1181" i="1"/>
  <c r="T1181" i="1" s="1"/>
  <c r="U1181" i="1" s="1"/>
  <c r="O1177" i="1"/>
  <c r="T1177" i="1" s="1"/>
  <c r="U1177" i="1" s="1"/>
  <c r="O1173" i="1"/>
  <c r="T1173" i="1" s="1"/>
  <c r="U1173" i="1" s="1"/>
  <c r="O1169" i="1"/>
  <c r="T1169" i="1" s="1"/>
  <c r="U1169" i="1" s="1"/>
  <c r="O1165" i="1"/>
  <c r="T1165" i="1" s="1"/>
  <c r="U1165" i="1" s="1"/>
  <c r="O1161" i="1"/>
  <c r="T1161" i="1" s="1"/>
  <c r="U1161" i="1" s="1"/>
  <c r="O1157" i="1"/>
  <c r="T1157" i="1" s="1"/>
  <c r="U1157" i="1" s="1"/>
  <c r="O1153" i="1"/>
  <c r="T1153" i="1" s="1"/>
  <c r="U1153" i="1" s="1"/>
  <c r="O1149" i="1"/>
  <c r="T1149" i="1" s="1"/>
  <c r="U1149" i="1" s="1"/>
  <c r="O1145" i="1"/>
  <c r="T1145" i="1" s="1"/>
  <c r="U1145" i="1" s="1"/>
  <c r="O1141" i="1"/>
  <c r="T1141" i="1" s="1"/>
  <c r="U1141" i="1" s="1"/>
  <c r="O1137" i="1"/>
  <c r="T1137" i="1" s="1"/>
  <c r="U1137" i="1" s="1"/>
  <c r="O1133" i="1"/>
  <c r="T1133" i="1" s="1"/>
  <c r="U1133" i="1" s="1"/>
  <c r="O1129" i="1"/>
  <c r="T1129" i="1" s="1"/>
  <c r="U1129" i="1" s="1"/>
  <c r="O1121" i="1"/>
  <c r="T1121" i="1" s="1"/>
  <c r="U1121" i="1" s="1"/>
  <c r="O1117" i="1"/>
  <c r="T1117" i="1" s="1"/>
  <c r="U1117" i="1" s="1"/>
  <c r="O1109" i="1"/>
  <c r="T1109" i="1" s="1"/>
  <c r="U1109" i="1" s="1"/>
  <c r="O1101" i="1"/>
  <c r="T1101" i="1" s="1"/>
  <c r="U1101" i="1" s="1"/>
  <c r="O1093" i="1"/>
  <c r="T1093" i="1" s="1"/>
  <c r="U1093" i="1" s="1"/>
  <c r="O1085" i="1"/>
  <c r="T1085" i="1" s="1"/>
  <c r="U1085" i="1" s="1"/>
  <c r="O1077" i="1"/>
  <c r="T1077" i="1" s="1"/>
  <c r="U1077" i="1" s="1"/>
  <c r="O1069" i="1"/>
  <c r="T1069" i="1" s="1"/>
  <c r="U1069" i="1" s="1"/>
  <c r="O1061" i="1"/>
  <c r="T1061" i="1" s="1"/>
  <c r="U1061" i="1" s="1"/>
  <c r="O1053" i="1"/>
  <c r="T1053" i="1" s="1"/>
  <c r="U1053" i="1" s="1"/>
  <c r="O1045" i="1"/>
  <c r="T1045" i="1" s="1"/>
  <c r="U1045" i="1" s="1"/>
  <c r="O1037" i="1"/>
  <c r="T1037" i="1" s="1"/>
  <c r="U1037" i="1" s="1"/>
  <c r="O1029" i="1"/>
  <c r="T1029" i="1" s="1"/>
  <c r="U1029" i="1" s="1"/>
  <c r="O1021" i="1"/>
  <c r="T1021" i="1" s="1"/>
  <c r="U1021" i="1" s="1"/>
  <c r="O1013" i="1"/>
  <c r="T1013" i="1" s="1"/>
  <c r="U1013" i="1" s="1"/>
  <c r="O1005" i="1"/>
  <c r="T1005" i="1" s="1"/>
  <c r="U1005" i="1" s="1"/>
  <c r="O1001" i="1"/>
  <c r="T1001" i="1" s="1"/>
  <c r="U1001" i="1" s="1"/>
  <c r="O993" i="1"/>
  <c r="T993" i="1" s="1"/>
  <c r="U993" i="1" s="1"/>
  <c r="O985" i="1"/>
  <c r="T985" i="1" s="1"/>
  <c r="U985" i="1" s="1"/>
  <c r="O977" i="1"/>
  <c r="T977" i="1" s="1"/>
  <c r="U977" i="1" s="1"/>
  <c r="O969" i="1"/>
  <c r="T969" i="1" s="1"/>
  <c r="U969" i="1" s="1"/>
  <c r="O961" i="1"/>
  <c r="T961" i="1" s="1"/>
  <c r="U961" i="1" s="1"/>
  <c r="O953" i="1"/>
  <c r="T953" i="1" s="1"/>
  <c r="U953" i="1" s="1"/>
  <c r="O949" i="1"/>
  <c r="T949" i="1" s="1"/>
  <c r="U949" i="1" s="1"/>
  <c r="O937" i="1"/>
  <c r="T937" i="1" s="1"/>
  <c r="U937" i="1" s="1"/>
  <c r="O929" i="1"/>
  <c r="T929" i="1" s="1"/>
  <c r="U929" i="1" s="1"/>
  <c r="O921" i="1"/>
  <c r="T921" i="1" s="1"/>
  <c r="U921" i="1" s="1"/>
  <c r="O913" i="1"/>
  <c r="T913" i="1" s="1"/>
  <c r="U913" i="1" s="1"/>
  <c r="O905" i="1"/>
  <c r="T905" i="1" s="1"/>
  <c r="U905" i="1" s="1"/>
  <c r="O885" i="1"/>
  <c r="T885" i="1" s="1"/>
  <c r="U885" i="1" s="1"/>
  <c r="O877" i="1"/>
  <c r="T877" i="1" s="1"/>
  <c r="U877" i="1" s="1"/>
  <c r="O869" i="1"/>
  <c r="T869" i="1" s="1"/>
  <c r="U869" i="1" s="1"/>
  <c r="O861" i="1"/>
  <c r="T861" i="1" s="1"/>
  <c r="U861" i="1" s="1"/>
  <c r="O853" i="1"/>
  <c r="T853" i="1" s="1"/>
  <c r="U853" i="1" s="1"/>
  <c r="O845" i="1"/>
  <c r="T845" i="1" s="1"/>
  <c r="U845" i="1" s="1"/>
  <c r="O837" i="1"/>
  <c r="T837" i="1" s="1"/>
  <c r="U837" i="1" s="1"/>
  <c r="O829" i="1"/>
  <c r="T829" i="1" s="1"/>
  <c r="U829" i="1" s="1"/>
  <c r="O821" i="1"/>
  <c r="T821" i="1" s="1"/>
  <c r="U821" i="1" s="1"/>
  <c r="O813" i="1"/>
  <c r="T813" i="1" s="1"/>
  <c r="U813" i="1" s="1"/>
  <c r="O805" i="1"/>
  <c r="T805" i="1" s="1"/>
  <c r="U805" i="1" s="1"/>
  <c r="O801" i="1"/>
  <c r="T801" i="1" s="1"/>
  <c r="U801" i="1" s="1"/>
  <c r="O793" i="1"/>
  <c r="T793" i="1" s="1"/>
  <c r="U793" i="1" s="1"/>
  <c r="O785" i="1"/>
  <c r="T785" i="1" s="1"/>
  <c r="U785" i="1" s="1"/>
  <c r="O777" i="1"/>
  <c r="T777" i="1" s="1"/>
  <c r="U777" i="1" s="1"/>
  <c r="O769" i="1"/>
  <c r="T769" i="1" s="1"/>
  <c r="U769" i="1" s="1"/>
  <c r="O765" i="1"/>
  <c r="T765" i="1" s="1"/>
  <c r="U765" i="1" s="1"/>
  <c r="O757" i="1"/>
  <c r="T757" i="1" s="1"/>
  <c r="U757" i="1" s="1"/>
  <c r="O749" i="1"/>
  <c r="T749" i="1" s="1"/>
  <c r="U749" i="1" s="1"/>
  <c r="O741" i="1"/>
  <c r="T741" i="1" s="1"/>
  <c r="U741" i="1" s="1"/>
  <c r="O733" i="1"/>
  <c r="T733" i="1" s="1"/>
  <c r="U733" i="1" s="1"/>
  <c r="O725" i="1"/>
  <c r="T725" i="1" s="1"/>
  <c r="U725" i="1" s="1"/>
  <c r="O717" i="1"/>
  <c r="T717" i="1" s="1"/>
  <c r="U717" i="1" s="1"/>
  <c r="O713" i="1"/>
  <c r="T713" i="1" s="1"/>
  <c r="U713" i="1" s="1"/>
  <c r="O705" i="1"/>
  <c r="T705" i="1" s="1"/>
  <c r="U705" i="1" s="1"/>
  <c r="O701" i="1"/>
  <c r="T701" i="1" s="1"/>
  <c r="U701" i="1" s="1"/>
  <c r="O697" i="1"/>
  <c r="T697" i="1" s="1"/>
  <c r="U697" i="1" s="1"/>
  <c r="O693" i="1"/>
  <c r="T693" i="1" s="1"/>
  <c r="U693" i="1" s="1"/>
  <c r="O689" i="1"/>
  <c r="T689" i="1" s="1"/>
  <c r="U689" i="1" s="1"/>
  <c r="O685" i="1"/>
  <c r="T685" i="1" s="1"/>
  <c r="U685" i="1" s="1"/>
  <c r="O581" i="1"/>
  <c r="T581" i="1" s="1"/>
  <c r="U581" i="1" s="1"/>
  <c r="O1760" i="1"/>
  <c r="T1760" i="1" s="1"/>
  <c r="U1760" i="1" s="1"/>
  <c r="O1756" i="1"/>
  <c r="T1756" i="1" s="1"/>
  <c r="U1756" i="1" s="1"/>
  <c r="O1752" i="1"/>
  <c r="T1752" i="1" s="1"/>
  <c r="U1752" i="1" s="1"/>
  <c r="O1748" i="1"/>
  <c r="T1748" i="1" s="1"/>
  <c r="U1748" i="1" s="1"/>
  <c r="O1744" i="1"/>
  <c r="T1744" i="1" s="1"/>
  <c r="U1744" i="1" s="1"/>
  <c r="O1740" i="1"/>
  <c r="T1740" i="1" s="1"/>
  <c r="U1740" i="1" s="1"/>
  <c r="O1736" i="1"/>
  <c r="T1736" i="1" s="1"/>
  <c r="U1736" i="1" s="1"/>
  <c r="O1732" i="1"/>
  <c r="T1732" i="1" s="1"/>
  <c r="U1732" i="1" s="1"/>
  <c r="O1728" i="1"/>
  <c r="T1728" i="1" s="1"/>
  <c r="U1728" i="1" s="1"/>
  <c r="O1724" i="1"/>
  <c r="T1724" i="1" s="1"/>
  <c r="U1724" i="1" s="1"/>
  <c r="O1720" i="1"/>
  <c r="T1720" i="1" s="1"/>
  <c r="U1720" i="1" s="1"/>
  <c r="O1716" i="1"/>
  <c r="T1716" i="1" s="1"/>
  <c r="U1716" i="1" s="1"/>
  <c r="O1712" i="1"/>
  <c r="T1712" i="1" s="1"/>
  <c r="U1712" i="1" s="1"/>
  <c r="O1708" i="1"/>
  <c r="T1708" i="1" s="1"/>
  <c r="U1708" i="1" s="1"/>
  <c r="O1704" i="1"/>
  <c r="T1704" i="1" s="1"/>
  <c r="U1704" i="1" s="1"/>
  <c r="O1700" i="1"/>
  <c r="T1700" i="1" s="1"/>
  <c r="U1700" i="1" s="1"/>
  <c r="O1696" i="1"/>
  <c r="T1696" i="1" s="1"/>
  <c r="U1696" i="1" s="1"/>
  <c r="O1692" i="1"/>
  <c r="T1692" i="1" s="1"/>
  <c r="U1692" i="1" s="1"/>
  <c r="O1688" i="1"/>
  <c r="T1688" i="1" s="1"/>
  <c r="U1688" i="1" s="1"/>
  <c r="O1684" i="1"/>
  <c r="T1684" i="1" s="1"/>
  <c r="U1684" i="1" s="1"/>
  <c r="O1680" i="1"/>
  <c r="T1680" i="1" s="1"/>
  <c r="U1680" i="1" s="1"/>
  <c r="O1676" i="1"/>
  <c r="T1676" i="1" s="1"/>
  <c r="U1676" i="1" s="1"/>
  <c r="O1672" i="1"/>
  <c r="T1672" i="1" s="1"/>
  <c r="U1672" i="1" s="1"/>
  <c r="O1668" i="1"/>
  <c r="T1668" i="1" s="1"/>
  <c r="U1668" i="1" s="1"/>
  <c r="O1664" i="1"/>
  <c r="T1664" i="1" s="1"/>
  <c r="U1664" i="1" s="1"/>
  <c r="O1660" i="1"/>
  <c r="T1660" i="1" s="1"/>
  <c r="U1660" i="1" s="1"/>
  <c r="O1656" i="1"/>
  <c r="T1656" i="1" s="1"/>
  <c r="U1656" i="1" s="1"/>
  <c r="O1652" i="1"/>
  <c r="T1652" i="1" s="1"/>
  <c r="U1652" i="1" s="1"/>
  <c r="O1648" i="1"/>
  <c r="T1648" i="1" s="1"/>
  <c r="U1648" i="1" s="1"/>
  <c r="O1644" i="1"/>
  <c r="T1644" i="1" s="1"/>
  <c r="U1644" i="1" s="1"/>
  <c r="O1640" i="1"/>
  <c r="T1640" i="1" s="1"/>
  <c r="U1640" i="1" s="1"/>
  <c r="O1636" i="1"/>
  <c r="T1636" i="1" s="1"/>
  <c r="U1636" i="1" s="1"/>
  <c r="O1632" i="1"/>
  <c r="T1632" i="1" s="1"/>
  <c r="U1632" i="1" s="1"/>
  <c r="O1628" i="1"/>
  <c r="T1628" i="1" s="1"/>
  <c r="U1628" i="1" s="1"/>
  <c r="O1624" i="1"/>
  <c r="T1624" i="1" s="1"/>
  <c r="U1624" i="1" s="1"/>
  <c r="O1620" i="1"/>
  <c r="T1620" i="1" s="1"/>
  <c r="U1620" i="1" s="1"/>
  <c r="O1616" i="1"/>
  <c r="T1616" i="1" s="1"/>
  <c r="U1616" i="1" s="1"/>
  <c r="O1612" i="1"/>
  <c r="T1612" i="1" s="1"/>
  <c r="U1612" i="1" s="1"/>
  <c r="O1608" i="1"/>
  <c r="T1608" i="1" s="1"/>
  <c r="U1608" i="1" s="1"/>
  <c r="O1604" i="1"/>
  <c r="T1604" i="1" s="1"/>
  <c r="U1604" i="1" s="1"/>
  <c r="O1600" i="1"/>
  <c r="T1600" i="1" s="1"/>
  <c r="U1600" i="1" s="1"/>
  <c r="O1596" i="1"/>
  <c r="T1596" i="1" s="1"/>
  <c r="U1596" i="1" s="1"/>
  <c r="O1592" i="1"/>
  <c r="T1592" i="1" s="1"/>
  <c r="U1592" i="1" s="1"/>
  <c r="O1588" i="1"/>
  <c r="T1588" i="1" s="1"/>
  <c r="U1588" i="1" s="1"/>
  <c r="O1584" i="1"/>
  <c r="T1584" i="1" s="1"/>
  <c r="U1584" i="1" s="1"/>
  <c r="O1580" i="1"/>
  <c r="T1580" i="1" s="1"/>
  <c r="U1580" i="1" s="1"/>
  <c r="O1576" i="1"/>
  <c r="T1576" i="1" s="1"/>
  <c r="U1576" i="1" s="1"/>
  <c r="O1572" i="1"/>
  <c r="T1572" i="1" s="1"/>
  <c r="U1572" i="1" s="1"/>
  <c r="O1568" i="1"/>
  <c r="T1568" i="1" s="1"/>
  <c r="U1568" i="1" s="1"/>
  <c r="O1564" i="1"/>
  <c r="T1564" i="1" s="1"/>
  <c r="U1564" i="1" s="1"/>
  <c r="O1560" i="1"/>
  <c r="T1560" i="1" s="1"/>
  <c r="U1560" i="1" s="1"/>
  <c r="O1556" i="1"/>
  <c r="T1556" i="1" s="1"/>
  <c r="U1556" i="1" s="1"/>
  <c r="O1552" i="1"/>
  <c r="T1552" i="1" s="1"/>
  <c r="U1552" i="1" s="1"/>
  <c r="O1548" i="1"/>
  <c r="T1548" i="1" s="1"/>
  <c r="U1548" i="1" s="1"/>
  <c r="O1544" i="1"/>
  <c r="T1544" i="1" s="1"/>
  <c r="U1544" i="1" s="1"/>
  <c r="O1540" i="1"/>
  <c r="T1540" i="1" s="1"/>
  <c r="U1540" i="1" s="1"/>
  <c r="O1536" i="1"/>
  <c r="T1536" i="1" s="1"/>
  <c r="U1536" i="1" s="1"/>
  <c r="O1532" i="1"/>
  <c r="T1532" i="1" s="1"/>
  <c r="U1532" i="1" s="1"/>
  <c r="O1528" i="1"/>
  <c r="T1528" i="1" s="1"/>
  <c r="U1528" i="1" s="1"/>
  <c r="O1524" i="1"/>
  <c r="T1524" i="1" s="1"/>
  <c r="U1524" i="1" s="1"/>
  <c r="O1520" i="1"/>
  <c r="T1520" i="1" s="1"/>
  <c r="U1520" i="1" s="1"/>
  <c r="O1516" i="1"/>
  <c r="T1516" i="1" s="1"/>
  <c r="U1516" i="1" s="1"/>
  <c r="O1512" i="1"/>
  <c r="T1512" i="1" s="1"/>
  <c r="U1512" i="1" s="1"/>
  <c r="O1508" i="1"/>
  <c r="T1508" i="1" s="1"/>
  <c r="U1508" i="1" s="1"/>
  <c r="O1504" i="1"/>
  <c r="T1504" i="1" s="1"/>
  <c r="U1504" i="1" s="1"/>
  <c r="O1500" i="1"/>
  <c r="T1500" i="1" s="1"/>
  <c r="U1500" i="1" s="1"/>
  <c r="O1496" i="1"/>
  <c r="T1496" i="1" s="1"/>
  <c r="U1496" i="1" s="1"/>
  <c r="O1492" i="1"/>
  <c r="T1492" i="1" s="1"/>
  <c r="U1492" i="1" s="1"/>
  <c r="O1488" i="1"/>
  <c r="T1488" i="1" s="1"/>
  <c r="U1488" i="1" s="1"/>
  <c r="O1484" i="1"/>
  <c r="T1484" i="1" s="1"/>
  <c r="U1484" i="1" s="1"/>
  <c r="O1480" i="1"/>
  <c r="T1480" i="1" s="1"/>
  <c r="U1480" i="1" s="1"/>
  <c r="O1476" i="1"/>
  <c r="T1476" i="1" s="1"/>
  <c r="U1476" i="1" s="1"/>
  <c r="O1472" i="1"/>
  <c r="T1472" i="1" s="1"/>
  <c r="U1472" i="1" s="1"/>
  <c r="O1468" i="1"/>
  <c r="T1468" i="1" s="1"/>
  <c r="U1468" i="1" s="1"/>
  <c r="O1464" i="1"/>
  <c r="T1464" i="1" s="1"/>
  <c r="U1464" i="1" s="1"/>
  <c r="O1460" i="1"/>
  <c r="T1460" i="1" s="1"/>
  <c r="U1460" i="1" s="1"/>
  <c r="O1456" i="1"/>
  <c r="T1456" i="1" s="1"/>
  <c r="U1456" i="1" s="1"/>
  <c r="O1452" i="1"/>
  <c r="T1452" i="1" s="1"/>
  <c r="U1452" i="1" s="1"/>
  <c r="O1448" i="1"/>
  <c r="T1448" i="1" s="1"/>
  <c r="U1448" i="1" s="1"/>
  <c r="O1444" i="1"/>
  <c r="T1444" i="1" s="1"/>
  <c r="U1444" i="1" s="1"/>
  <c r="O1440" i="1"/>
  <c r="T1440" i="1" s="1"/>
  <c r="U1440" i="1" s="1"/>
  <c r="O1436" i="1"/>
  <c r="T1436" i="1" s="1"/>
  <c r="U1436" i="1" s="1"/>
  <c r="O1432" i="1"/>
  <c r="T1432" i="1" s="1"/>
  <c r="U1432" i="1" s="1"/>
  <c r="O1428" i="1"/>
  <c r="T1428" i="1" s="1"/>
  <c r="U1428" i="1" s="1"/>
  <c r="O1424" i="1"/>
  <c r="T1424" i="1" s="1"/>
  <c r="U1424" i="1" s="1"/>
  <c r="O1420" i="1"/>
  <c r="T1420" i="1" s="1"/>
  <c r="U1420" i="1" s="1"/>
  <c r="O1416" i="1"/>
  <c r="T1416" i="1" s="1"/>
  <c r="U1416" i="1" s="1"/>
  <c r="O1412" i="1"/>
  <c r="T1412" i="1" s="1"/>
  <c r="U1412" i="1" s="1"/>
  <c r="O1408" i="1"/>
  <c r="T1408" i="1" s="1"/>
  <c r="U1408" i="1" s="1"/>
  <c r="O1404" i="1"/>
  <c r="T1404" i="1" s="1"/>
  <c r="U1404" i="1" s="1"/>
  <c r="O1400" i="1"/>
  <c r="T1400" i="1" s="1"/>
  <c r="U1400" i="1" s="1"/>
  <c r="O1396" i="1"/>
  <c r="T1396" i="1" s="1"/>
  <c r="U1396" i="1" s="1"/>
  <c r="O1392" i="1"/>
  <c r="T1392" i="1" s="1"/>
  <c r="U1392" i="1" s="1"/>
  <c r="O1388" i="1"/>
  <c r="T1388" i="1" s="1"/>
  <c r="U1388" i="1" s="1"/>
  <c r="O1384" i="1"/>
  <c r="T1384" i="1" s="1"/>
  <c r="U1384" i="1" s="1"/>
  <c r="O1380" i="1"/>
  <c r="T1380" i="1" s="1"/>
  <c r="U1380" i="1" s="1"/>
  <c r="O1376" i="1"/>
  <c r="T1376" i="1" s="1"/>
  <c r="U1376" i="1" s="1"/>
  <c r="O1372" i="1"/>
  <c r="T1372" i="1" s="1"/>
  <c r="U1372" i="1" s="1"/>
  <c r="O1368" i="1"/>
  <c r="T1368" i="1" s="1"/>
  <c r="U1368" i="1" s="1"/>
  <c r="O1364" i="1"/>
  <c r="T1364" i="1" s="1"/>
  <c r="U1364" i="1" s="1"/>
  <c r="O1360" i="1"/>
  <c r="T1360" i="1" s="1"/>
  <c r="U1360" i="1" s="1"/>
  <c r="O1356" i="1"/>
  <c r="T1356" i="1" s="1"/>
  <c r="U1356" i="1" s="1"/>
  <c r="O1352" i="1"/>
  <c r="T1352" i="1" s="1"/>
  <c r="U1352" i="1" s="1"/>
  <c r="O1348" i="1"/>
  <c r="T1348" i="1" s="1"/>
  <c r="U1348" i="1" s="1"/>
  <c r="O1344" i="1"/>
  <c r="T1344" i="1" s="1"/>
  <c r="U1344" i="1" s="1"/>
  <c r="O1340" i="1"/>
  <c r="T1340" i="1" s="1"/>
  <c r="U1340" i="1" s="1"/>
  <c r="O1336" i="1"/>
  <c r="T1336" i="1" s="1"/>
  <c r="U1336" i="1" s="1"/>
  <c r="O1332" i="1"/>
  <c r="T1332" i="1" s="1"/>
  <c r="U1332" i="1" s="1"/>
  <c r="O1328" i="1"/>
  <c r="T1328" i="1" s="1"/>
  <c r="U1328" i="1" s="1"/>
  <c r="O1324" i="1"/>
  <c r="T1324" i="1" s="1"/>
  <c r="U1324" i="1" s="1"/>
  <c r="O1320" i="1"/>
  <c r="T1320" i="1" s="1"/>
  <c r="U1320" i="1" s="1"/>
  <c r="O1316" i="1"/>
  <c r="T1316" i="1" s="1"/>
  <c r="U1316" i="1" s="1"/>
  <c r="O1312" i="1"/>
  <c r="T1312" i="1" s="1"/>
  <c r="U1312" i="1" s="1"/>
  <c r="O1308" i="1"/>
  <c r="T1308" i="1" s="1"/>
  <c r="U1308" i="1" s="1"/>
  <c r="O1304" i="1"/>
  <c r="T1304" i="1" s="1"/>
  <c r="U1304" i="1" s="1"/>
  <c r="O1300" i="1"/>
  <c r="T1300" i="1" s="1"/>
  <c r="U1300" i="1" s="1"/>
  <c r="O1296" i="1"/>
  <c r="T1296" i="1" s="1"/>
  <c r="U1296" i="1" s="1"/>
  <c r="O1292" i="1"/>
  <c r="T1292" i="1" s="1"/>
  <c r="U1292" i="1" s="1"/>
  <c r="O1288" i="1"/>
  <c r="T1288" i="1" s="1"/>
  <c r="U1288" i="1" s="1"/>
  <c r="O1284" i="1"/>
  <c r="T1284" i="1" s="1"/>
  <c r="U1284" i="1" s="1"/>
  <c r="O1280" i="1"/>
  <c r="T1280" i="1" s="1"/>
  <c r="U1280" i="1" s="1"/>
  <c r="O1276" i="1"/>
  <c r="T1276" i="1" s="1"/>
  <c r="U1276" i="1" s="1"/>
  <c r="O1272" i="1"/>
  <c r="T1272" i="1" s="1"/>
  <c r="U1272" i="1" s="1"/>
  <c r="O1268" i="1"/>
  <c r="T1268" i="1" s="1"/>
  <c r="U1268" i="1" s="1"/>
  <c r="O1264" i="1"/>
  <c r="T1264" i="1" s="1"/>
  <c r="U1264" i="1" s="1"/>
  <c r="O1260" i="1"/>
  <c r="T1260" i="1" s="1"/>
  <c r="U1260" i="1" s="1"/>
  <c r="O1256" i="1"/>
  <c r="T1256" i="1" s="1"/>
  <c r="U1256" i="1" s="1"/>
  <c r="O1252" i="1"/>
  <c r="T1252" i="1" s="1"/>
  <c r="U1252" i="1" s="1"/>
  <c r="O1248" i="1"/>
  <c r="T1248" i="1" s="1"/>
  <c r="U1248" i="1" s="1"/>
  <c r="O1244" i="1"/>
  <c r="T1244" i="1" s="1"/>
  <c r="U1244" i="1" s="1"/>
  <c r="O1240" i="1"/>
  <c r="T1240" i="1" s="1"/>
  <c r="U1240" i="1" s="1"/>
  <c r="O1236" i="1"/>
  <c r="T1236" i="1" s="1"/>
  <c r="U1236" i="1" s="1"/>
  <c r="O1232" i="1"/>
  <c r="T1232" i="1" s="1"/>
  <c r="U1232" i="1" s="1"/>
  <c r="O1228" i="1"/>
  <c r="T1228" i="1" s="1"/>
  <c r="U1228" i="1" s="1"/>
  <c r="O1224" i="1"/>
  <c r="T1224" i="1" s="1"/>
  <c r="U1224" i="1" s="1"/>
  <c r="O1220" i="1"/>
  <c r="T1220" i="1" s="1"/>
  <c r="U1220" i="1" s="1"/>
  <c r="O1216" i="1"/>
  <c r="T1216" i="1" s="1"/>
  <c r="U1216" i="1" s="1"/>
  <c r="O1212" i="1"/>
  <c r="T1212" i="1" s="1"/>
  <c r="U1212" i="1" s="1"/>
  <c r="O1208" i="1"/>
  <c r="T1208" i="1" s="1"/>
  <c r="U1208" i="1" s="1"/>
  <c r="O1204" i="1"/>
  <c r="T1204" i="1" s="1"/>
  <c r="U1204" i="1" s="1"/>
  <c r="O1200" i="1"/>
  <c r="T1200" i="1" s="1"/>
  <c r="U1200" i="1" s="1"/>
  <c r="O1196" i="1"/>
  <c r="T1196" i="1" s="1"/>
  <c r="U1196" i="1" s="1"/>
  <c r="O1192" i="1"/>
  <c r="T1192" i="1" s="1"/>
  <c r="U1192" i="1" s="1"/>
  <c r="O1188" i="1"/>
  <c r="T1188" i="1" s="1"/>
  <c r="U1188" i="1" s="1"/>
  <c r="O1184" i="1"/>
  <c r="T1184" i="1" s="1"/>
  <c r="U1184" i="1" s="1"/>
  <c r="O1180" i="1"/>
  <c r="T1180" i="1" s="1"/>
  <c r="U1180" i="1" s="1"/>
  <c r="O1176" i="1"/>
  <c r="T1176" i="1" s="1"/>
  <c r="U1176" i="1" s="1"/>
  <c r="O1172" i="1"/>
  <c r="T1172" i="1" s="1"/>
  <c r="U1172" i="1" s="1"/>
  <c r="O1168" i="1"/>
  <c r="T1168" i="1" s="1"/>
  <c r="U1168" i="1" s="1"/>
  <c r="O1164" i="1"/>
  <c r="T1164" i="1" s="1"/>
  <c r="U1164" i="1" s="1"/>
  <c r="O1160" i="1"/>
  <c r="T1160" i="1" s="1"/>
  <c r="U1160" i="1" s="1"/>
  <c r="O1156" i="1"/>
  <c r="T1156" i="1" s="1"/>
  <c r="U1156" i="1" s="1"/>
  <c r="O1152" i="1"/>
  <c r="T1152" i="1" s="1"/>
  <c r="U1152" i="1" s="1"/>
  <c r="O1148" i="1"/>
  <c r="T1148" i="1" s="1"/>
  <c r="U1148" i="1" s="1"/>
  <c r="O1144" i="1"/>
  <c r="T1144" i="1" s="1"/>
  <c r="U1144" i="1" s="1"/>
  <c r="O1140" i="1"/>
  <c r="T1140" i="1" s="1"/>
  <c r="U1140" i="1" s="1"/>
  <c r="O1136" i="1"/>
  <c r="T1136" i="1" s="1"/>
  <c r="U1136" i="1" s="1"/>
  <c r="O1132" i="1"/>
  <c r="T1132" i="1" s="1"/>
  <c r="U1132" i="1" s="1"/>
  <c r="O1128" i="1"/>
  <c r="T1128" i="1" s="1"/>
  <c r="U1128" i="1" s="1"/>
  <c r="O1124" i="1"/>
  <c r="T1124" i="1" s="1"/>
  <c r="U1124" i="1" s="1"/>
  <c r="O1120" i="1"/>
  <c r="T1120" i="1" s="1"/>
  <c r="U1120" i="1" s="1"/>
  <c r="O1116" i="1"/>
  <c r="T1116" i="1" s="1"/>
  <c r="U1116" i="1" s="1"/>
  <c r="O1112" i="1"/>
  <c r="T1112" i="1" s="1"/>
  <c r="U1112" i="1" s="1"/>
  <c r="O1108" i="1"/>
  <c r="T1108" i="1" s="1"/>
  <c r="U1108" i="1" s="1"/>
  <c r="O1104" i="1"/>
  <c r="T1104" i="1" s="1"/>
  <c r="U1104" i="1" s="1"/>
  <c r="O1100" i="1"/>
  <c r="T1100" i="1" s="1"/>
  <c r="U1100" i="1" s="1"/>
  <c r="O1096" i="1"/>
  <c r="T1096" i="1" s="1"/>
  <c r="U1096" i="1" s="1"/>
  <c r="O1092" i="1"/>
  <c r="T1092" i="1" s="1"/>
  <c r="U1092" i="1" s="1"/>
  <c r="O1088" i="1"/>
  <c r="T1088" i="1" s="1"/>
  <c r="U1088" i="1" s="1"/>
  <c r="O1084" i="1"/>
  <c r="T1084" i="1" s="1"/>
  <c r="U1084" i="1" s="1"/>
  <c r="O1080" i="1"/>
  <c r="T1080" i="1" s="1"/>
  <c r="U1080" i="1" s="1"/>
  <c r="O1076" i="1"/>
  <c r="T1076" i="1" s="1"/>
  <c r="U1076" i="1" s="1"/>
  <c r="O1072" i="1"/>
  <c r="T1072" i="1" s="1"/>
  <c r="U1072" i="1" s="1"/>
  <c r="O1068" i="1"/>
  <c r="T1068" i="1" s="1"/>
  <c r="U1068" i="1" s="1"/>
  <c r="O1064" i="1"/>
  <c r="T1064" i="1" s="1"/>
  <c r="U1064" i="1" s="1"/>
  <c r="O1060" i="1"/>
  <c r="T1060" i="1" s="1"/>
  <c r="U1060" i="1" s="1"/>
  <c r="O1056" i="1"/>
  <c r="T1056" i="1" s="1"/>
  <c r="U1056" i="1" s="1"/>
  <c r="O1052" i="1"/>
  <c r="T1052" i="1" s="1"/>
  <c r="U1052" i="1" s="1"/>
  <c r="O1048" i="1"/>
  <c r="T1048" i="1" s="1"/>
  <c r="U1048" i="1" s="1"/>
  <c r="O1044" i="1"/>
  <c r="T1044" i="1" s="1"/>
  <c r="U1044" i="1" s="1"/>
  <c r="O1040" i="1"/>
  <c r="T1040" i="1" s="1"/>
  <c r="U1040" i="1" s="1"/>
  <c r="O1036" i="1"/>
  <c r="T1036" i="1" s="1"/>
  <c r="U1036" i="1" s="1"/>
  <c r="O1032" i="1"/>
  <c r="T1032" i="1" s="1"/>
  <c r="U1032" i="1" s="1"/>
  <c r="O1028" i="1"/>
  <c r="T1028" i="1" s="1"/>
  <c r="U1028" i="1" s="1"/>
  <c r="O1024" i="1"/>
  <c r="T1024" i="1" s="1"/>
  <c r="U1024" i="1" s="1"/>
  <c r="O1020" i="1"/>
  <c r="T1020" i="1" s="1"/>
  <c r="U1020" i="1" s="1"/>
  <c r="O1016" i="1"/>
  <c r="T1016" i="1" s="1"/>
  <c r="U1016" i="1" s="1"/>
  <c r="O1012" i="1"/>
  <c r="T1012" i="1" s="1"/>
  <c r="U1012" i="1" s="1"/>
  <c r="O1008" i="1"/>
  <c r="T1008" i="1" s="1"/>
  <c r="U1008" i="1" s="1"/>
  <c r="O1004" i="1"/>
  <c r="T1004" i="1" s="1"/>
  <c r="U1004" i="1" s="1"/>
  <c r="O1000" i="1"/>
  <c r="T1000" i="1" s="1"/>
  <c r="U1000" i="1" s="1"/>
  <c r="O996" i="1"/>
  <c r="T996" i="1" s="1"/>
  <c r="U996" i="1" s="1"/>
  <c r="O992" i="1"/>
  <c r="T992" i="1" s="1"/>
  <c r="U992" i="1" s="1"/>
  <c r="O988" i="1"/>
  <c r="T988" i="1" s="1"/>
  <c r="U988" i="1" s="1"/>
  <c r="O984" i="1"/>
  <c r="T984" i="1" s="1"/>
  <c r="U984" i="1" s="1"/>
  <c r="O980" i="1"/>
  <c r="T980" i="1" s="1"/>
  <c r="U980" i="1" s="1"/>
  <c r="O976" i="1"/>
  <c r="T976" i="1" s="1"/>
  <c r="U976" i="1" s="1"/>
  <c r="O972" i="1"/>
  <c r="T972" i="1" s="1"/>
  <c r="U972" i="1" s="1"/>
  <c r="O968" i="1"/>
  <c r="T968" i="1" s="1"/>
  <c r="U968" i="1" s="1"/>
  <c r="O964" i="1"/>
  <c r="T964" i="1" s="1"/>
  <c r="U964" i="1" s="1"/>
  <c r="O960" i="1"/>
  <c r="T960" i="1" s="1"/>
  <c r="U960" i="1" s="1"/>
  <c r="O952" i="1"/>
  <c r="T952" i="1" s="1"/>
  <c r="U952" i="1" s="1"/>
  <c r="O948" i="1"/>
  <c r="T948" i="1" s="1"/>
  <c r="U948" i="1" s="1"/>
  <c r="O944" i="1"/>
  <c r="T944" i="1" s="1"/>
  <c r="U944" i="1" s="1"/>
  <c r="O940" i="1"/>
  <c r="T940" i="1" s="1"/>
  <c r="U940" i="1" s="1"/>
  <c r="O936" i="1"/>
  <c r="T936" i="1" s="1"/>
  <c r="U936" i="1" s="1"/>
  <c r="O932" i="1"/>
  <c r="T932" i="1" s="1"/>
  <c r="U932" i="1" s="1"/>
  <c r="O928" i="1"/>
  <c r="T928" i="1" s="1"/>
  <c r="U928" i="1" s="1"/>
  <c r="O924" i="1"/>
  <c r="T924" i="1" s="1"/>
  <c r="U924" i="1" s="1"/>
  <c r="O920" i="1"/>
  <c r="T920" i="1" s="1"/>
  <c r="U920" i="1" s="1"/>
  <c r="O916" i="1"/>
  <c r="T916" i="1" s="1"/>
  <c r="U916" i="1" s="1"/>
  <c r="O912" i="1"/>
  <c r="T912" i="1" s="1"/>
  <c r="U912" i="1" s="1"/>
  <c r="O908" i="1"/>
  <c r="T908" i="1" s="1"/>
  <c r="U908" i="1" s="1"/>
  <c r="O904" i="1"/>
  <c r="T904" i="1" s="1"/>
  <c r="U904" i="1" s="1"/>
  <c r="O900" i="1"/>
  <c r="T900" i="1" s="1"/>
  <c r="U900" i="1" s="1"/>
  <c r="O896" i="1"/>
  <c r="T896" i="1" s="1"/>
  <c r="U896" i="1" s="1"/>
  <c r="O892" i="1"/>
  <c r="T892" i="1" s="1"/>
  <c r="U892" i="1" s="1"/>
  <c r="O888" i="1"/>
  <c r="T888" i="1" s="1"/>
  <c r="U888" i="1" s="1"/>
  <c r="O884" i="1"/>
  <c r="T884" i="1" s="1"/>
  <c r="U884" i="1" s="1"/>
  <c r="O880" i="1"/>
  <c r="T880" i="1" s="1"/>
  <c r="U880" i="1" s="1"/>
  <c r="O876" i="1"/>
  <c r="T876" i="1" s="1"/>
  <c r="U876" i="1" s="1"/>
  <c r="O872" i="1"/>
  <c r="T872" i="1" s="1"/>
  <c r="U872" i="1" s="1"/>
  <c r="O868" i="1"/>
  <c r="T868" i="1" s="1"/>
  <c r="U868" i="1" s="1"/>
  <c r="O864" i="1"/>
  <c r="T864" i="1" s="1"/>
  <c r="U864" i="1" s="1"/>
  <c r="O860" i="1"/>
  <c r="T860" i="1" s="1"/>
  <c r="U860" i="1" s="1"/>
  <c r="O856" i="1"/>
  <c r="T856" i="1" s="1"/>
  <c r="U856" i="1" s="1"/>
  <c r="O852" i="1"/>
  <c r="T852" i="1" s="1"/>
  <c r="U852" i="1" s="1"/>
  <c r="O848" i="1"/>
  <c r="T848" i="1" s="1"/>
  <c r="U848" i="1" s="1"/>
  <c r="O844" i="1"/>
  <c r="T844" i="1" s="1"/>
  <c r="U844" i="1" s="1"/>
  <c r="O840" i="1"/>
  <c r="T840" i="1" s="1"/>
  <c r="U840" i="1" s="1"/>
  <c r="O836" i="1"/>
  <c r="T836" i="1" s="1"/>
  <c r="U836" i="1" s="1"/>
  <c r="O832" i="1"/>
  <c r="T832" i="1" s="1"/>
  <c r="U832" i="1" s="1"/>
  <c r="O828" i="1"/>
  <c r="T828" i="1" s="1"/>
  <c r="U828" i="1" s="1"/>
  <c r="O824" i="1"/>
  <c r="T824" i="1" s="1"/>
  <c r="U824" i="1" s="1"/>
  <c r="O820" i="1"/>
  <c r="T820" i="1" s="1"/>
  <c r="U820" i="1" s="1"/>
  <c r="O816" i="1"/>
  <c r="T816" i="1" s="1"/>
  <c r="U816" i="1" s="1"/>
  <c r="O812" i="1"/>
  <c r="T812" i="1" s="1"/>
  <c r="U812" i="1" s="1"/>
  <c r="O808" i="1"/>
  <c r="T808" i="1" s="1"/>
  <c r="U808" i="1" s="1"/>
  <c r="O804" i="1"/>
  <c r="T804" i="1" s="1"/>
  <c r="U804" i="1" s="1"/>
  <c r="O800" i="1"/>
  <c r="T800" i="1" s="1"/>
  <c r="U800" i="1" s="1"/>
  <c r="O796" i="1"/>
  <c r="T796" i="1" s="1"/>
  <c r="U796" i="1" s="1"/>
  <c r="O792" i="1"/>
  <c r="T792" i="1" s="1"/>
  <c r="U792" i="1" s="1"/>
  <c r="O788" i="1"/>
  <c r="T788" i="1" s="1"/>
  <c r="U788" i="1" s="1"/>
  <c r="O784" i="1"/>
  <c r="T784" i="1" s="1"/>
  <c r="U784" i="1" s="1"/>
  <c r="O780" i="1"/>
  <c r="T780" i="1" s="1"/>
  <c r="U780" i="1" s="1"/>
  <c r="O776" i="1"/>
  <c r="T776" i="1" s="1"/>
  <c r="U776" i="1" s="1"/>
  <c r="O772" i="1"/>
  <c r="T772" i="1" s="1"/>
  <c r="U772" i="1" s="1"/>
  <c r="O768" i="1"/>
  <c r="T768" i="1" s="1"/>
  <c r="U768" i="1" s="1"/>
  <c r="O764" i="1"/>
  <c r="T764" i="1" s="1"/>
  <c r="U764" i="1" s="1"/>
  <c r="O760" i="1"/>
  <c r="T760" i="1" s="1"/>
  <c r="U760" i="1" s="1"/>
  <c r="O756" i="1"/>
  <c r="T756" i="1" s="1"/>
  <c r="U756" i="1" s="1"/>
  <c r="O752" i="1"/>
  <c r="T752" i="1" s="1"/>
  <c r="U752" i="1" s="1"/>
  <c r="O748" i="1"/>
  <c r="T748" i="1" s="1"/>
  <c r="U748" i="1" s="1"/>
  <c r="O744" i="1"/>
  <c r="T744" i="1" s="1"/>
  <c r="U744" i="1" s="1"/>
  <c r="O740" i="1"/>
  <c r="T740" i="1" s="1"/>
  <c r="U740" i="1" s="1"/>
  <c r="O736" i="1"/>
  <c r="T736" i="1" s="1"/>
  <c r="U736" i="1" s="1"/>
  <c r="O732" i="1"/>
  <c r="T732" i="1" s="1"/>
  <c r="U732" i="1" s="1"/>
  <c r="O728" i="1"/>
  <c r="T728" i="1" s="1"/>
  <c r="U728" i="1" s="1"/>
  <c r="O724" i="1"/>
  <c r="T724" i="1" s="1"/>
  <c r="U724" i="1" s="1"/>
  <c r="O720" i="1"/>
  <c r="T720" i="1" s="1"/>
  <c r="U720" i="1" s="1"/>
  <c r="O716" i="1"/>
  <c r="T716" i="1" s="1"/>
  <c r="U716" i="1" s="1"/>
  <c r="O712" i="1"/>
  <c r="T712" i="1" s="1"/>
  <c r="U712" i="1" s="1"/>
  <c r="O708" i="1"/>
  <c r="T708" i="1" s="1"/>
  <c r="U708" i="1" s="1"/>
  <c r="O704" i="1"/>
  <c r="T704" i="1" s="1"/>
  <c r="U704" i="1" s="1"/>
  <c r="O700" i="1"/>
  <c r="T700" i="1" s="1"/>
  <c r="U700" i="1" s="1"/>
  <c r="O696" i="1"/>
  <c r="T696" i="1" s="1"/>
  <c r="U696" i="1" s="1"/>
  <c r="O692" i="1"/>
  <c r="T692" i="1" s="1"/>
  <c r="U692" i="1" s="1"/>
  <c r="O688" i="1"/>
  <c r="T688" i="1" s="1"/>
  <c r="U688" i="1" s="1"/>
  <c r="O684" i="1"/>
  <c r="T684" i="1" s="1"/>
  <c r="U684" i="1" s="1"/>
  <c r="O680" i="1"/>
  <c r="T680" i="1" s="1"/>
  <c r="U680" i="1" s="1"/>
  <c r="O676" i="1"/>
  <c r="T676" i="1" s="1"/>
  <c r="U676" i="1" s="1"/>
  <c r="O672" i="1"/>
  <c r="T672" i="1" s="1"/>
  <c r="U672" i="1" s="1"/>
  <c r="O668" i="1"/>
  <c r="T668" i="1" s="1"/>
  <c r="U668" i="1" s="1"/>
  <c r="O664" i="1"/>
  <c r="T664" i="1" s="1"/>
  <c r="U664" i="1" s="1"/>
  <c r="O660" i="1"/>
  <c r="T660" i="1" s="1"/>
  <c r="U660" i="1" s="1"/>
  <c r="O656" i="1"/>
  <c r="T656" i="1" s="1"/>
  <c r="U656" i="1" s="1"/>
  <c r="O652" i="1"/>
  <c r="T652" i="1" s="1"/>
  <c r="U652" i="1" s="1"/>
  <c r="O648" i="1"/>
  <c r="T648" i="1" s="1"/>
  <c r="U648" i="1" s="1"/>
  <c r="O644" i="1"/>
  <c r="T644" i="1" s="1"/>
  <c r="U644" i="1" s="1"/>
  <c r="O640" i="1"/>
  <c r="T640" i="1" s="1"/>
  <c r="U640" i="1" s="1"/>
  <c r="O636" i="1"/>
  <c r="T636" i="1" s="1"/>
  <c r="U636" i="1" s="1"/>
  <c r="O632" i="1"/>
  <c r="T632" i="1" s="1"/>
  <c r="U632" i="1" s="1"/>
  <c r="O628" i="1"/>
  <c r="T628" i="1" s="1"/>
  <c r="U628" i="1" s="1"/>
  <c r="O624" i="1"/>
  <c r="T624" i="1" s="1"/>
  <c r="U624" i="1" s="1"/>
  <c r="O620" i="1"/>
  <c r="T620" i="1" s="1"/>
  <c r="U620" i="1" s="1"/>
  <c r="O616" i="1"/>
  <c r="T616" i="1" s="1"/>
  <c r="U616" i="1" s="1"/>
  <c r="O612" i="1"/>
  <c r="T612" i="1" s="1"/>
  <c r="U612" i="1" s="1"/>
  <c r="O608" i="1"/>
  <c r="T608" i="1" s="1"/>
  <c r="U608" i="1" s="1"/>
  <c r="O604" i="1"/>
  <c r="T604" i="1" s="1"/>
  <c r="U604" i="1" s="1"/>
  <c r="O600" i="1"/>
  <c r="T600" i="1" s="1"/>
  <c r="U600" i="1" s="1"/>
  <c r="O596" i="1"/>
  <c r="T596" i="1" s="1"/>
  <c r="U596" i="1" s="1"/>
  <c r="O592" i="1"/>
  <c r="T592" i="1" s="1"/>
  <c r="U592" i="1" s="1"/>
  <c r="O588" i="1"/>
  <c r="T588" i="1" s="1"/>
  <c r="U588" i="1" s="1"/>
  <c r="O584" i="1"/>
  <c r="T584" i="1" s="1"/>
  <c r="U584" i="1" s="1"/>
  <c r="O580" i="1"/>
  <c r="T580" i="1" s="1"/>
  <c r="U580" i="1" s="1"/>
  <c r="O576" i="1"/>
  <c r="T576" i="1" s="1"/>
  <c r="U576" i="1" s="1"/>
  <c r="O572" i="1"/>
  <c r="T572" i="1" s="1"/>
  <c r="U572" i="1" s="1"/>
  <c r="O568" i="1"/>
  <c r="T568" i="1" s="1"/>
  <c r="U568" i="1" s="1"/>
  <c r="O564" i="1"/>
  <c r="T564" i="1" s="1"/>
  <c r="U564" i="1" s="1"/>
  <c r="O560" i="1"/>
  <c r="T560" i="1" s="1"/>
  <c r="U560" i="1" s="1"/>
  <c r="O556" i="1"/>
  <c r="T556" i="1" s="1"/>
  <c r="U556" i="1" s="1"/>
  <c r="O552" i="1"/>
  <c r="T552" i="1" s="1"/>
  <c r="U552" i="1" s="1"/>
  <c r="O548" i="1"/>
  <c r="T548" i="1" s="1"/>
  <c r="U548" i="1" s="1"/>
  <c r="O544" i="1"/>
  <c r="T544" i="1" s="1"/>
  <c r="U544" i="1" s="1"/>
  <c r="O540" i="1"/>
  <c r="T540" i="1" s="1"/>
  <c r="U540" i="1" s="1"/>
  <c r="O536" i="1"/>
  <c r="T536" i="1" s="1"/>
  <c r="U536" i="1" s="1"/>
  <c r="O532" i="1"/>
  <c r="T532" i="1" s="1"/>
  <c r="U532" i="1" s="1"/>
  <c r="O528" i="1"/>
  <c r="T528" i="1" s="1"/>
  <c r="U528" i="1" s="1"/>
  <c r="O524" i="1"/>
  <c r="T524" i="1" s="1"/>
  <c r="U524" i="1" s="1"/>
  <c r="O520" i="1"/>
  <c r="T520" i="1" s="1"/>
  <c r="U520" i="1" s="1"/>
  <c r="O516" i="1"/>
  <c r="T516" i="1" s="1"/>
  <c r="U516" i="1" s="1"/>
  <c r="O512" i="1"/>
  <c r="T512" i="1" s="1"/>
  <c r="U512" i="1" s="1"/>
  <c r="O508" i="1"/>
  <c r="T508" i="1" s="1"/>
  <c r="U508" i="1" s="1"/>
  <c r="O504" i="1"/>
  <c r="T504" i="1" s="1"/>
  <c r="U504" i="1" s="1"/>
  <c r="O500" i="1"/>
  <c r="T500" i="1" s="1"/>
  <c r="U500" i="1" s="1"/>
  <c r="O496" i="1"/>
  <c r="T496" i="1" s="1"/>
  <c r="U496" i="1" s="1"/>
  <c r="O492" i="1"/>
  <c r="T492" i="1" s="1"/>
  <c r="U492" i="1" s="1"/>
  <c r="O488" i="1"/>
  <c r="T488" i="1" s="1"/>
  <c r="U488" i="1" s="1"/>
  <c r="O484" i="1"/>
  <c r="T484" i="1" s="1"/>
  <c r="U484" i="1" s="1"/>
  <c r="O480" i="1"/>
  <c r="T480" i="1" s="1"/>
  <c r="U480" i="1" s="1"/>
  <c r="O476" i="1"/>
  <c r="T476" i="1" s="1"/>
  <c r="U476" i="1" s="1"/>
  <c r="O472" i="1"/>
  <c r="T472" i="1" s="1"/>
  <c r="U472" i="1" s="1"/>
  <c r="O468" i="1"/>
  <c r="T468" i="1" s="1"/>
  <c r="U468" i="1" s="1"/>
  <c r="O464" i="1"/>
  <c r="T464" i="1" s="1"/>
  <c r="U464" i="1" s="1"/>
  <c r="O460" i="1"/>
  <c r="T460" i="1" s="1"/>
  <c r="U460" i="1" s="1"/>
  <c r="O456" i="1"/>
  <c r="T456" i="1" s="1"/>
  <c r="U456" i="1" s="1"/>
  <c r="O452" i="1"/>
  <c r="T452" i="1" s="1"/>
  <c r="U452" i="1" s="1"/>
  <c r="O448" i="1"/>
  <c r="T448" i="1" s="1"/>
  <c r="U448" i="1" s="1"/>
  <c r="O444" i="1"/>
  <c r="T444" i="1" s="1"/>
  <c r="U444" i="1" s="1"/>
  <c r="O440" i="1"/>
  <c r="T440" i="1" s="1"/>
  <c r="U440" i="1" s="1"/>
  <c r="O436" i="1"/>
  <c r="T436" i="1" s="1"/>
  <c r="U436" i="1" s="1"/>
  <c r="O432" i="1"/>
  <c r="T432" i="1" s="1"/>
  <c r="U432" i="1" s="1"/>
  <c r="O428" i="1"/>
  <c r="T428" i="1" s="1"/>
  <c r="U428" i="1" s="1"/>
  <c r="O424" i="1"/>
  <c r="T424" i="1" s="1"/>
  <c r="U424" i="1" s="1"/>
  <c r="O420" i="1"/>
  <c r="T420" i="1" s="1"/>
  <c r="U420" i="1" s="1"/>
  <c r="O416" i="1"/>
  <c r="T416" i="1" s="1"/>
  <c r="U416" i="1" s="1"/>
  <c r="O412" i="1"/>
  <c r="T412" i="1" s="1"/>
  <c r="U412" i="1" s="1"/>
  <c r="O408" i="1"/>
  <c r="T408" i="1" s="1"/>
  <c r="U408" i="1" s="1"/>
  <c r="O404" i="1"/>
  <c r="T404" i="1" s="1"/>
  <c r="U404" i="1" s="1"/>
  <c r="O400" i="1"/>
  <c r="T400" i="1" s="1"/>
  <c r="U400" i="1" s="1"/>
  <c r="O396" i="1"/>
  <c r="T396" i="1" s="1"/>
  <c r="U396" i="1" s="1"/>
  <c r="O392" i="1"/>
  <c r="T392" i="1" s="1"/>
  <c r="U392" i="1" s="1"/>
  <c r="O388" i="1"/>
  <c r="T388" i="1" s="1"/>
  <c r="U388" i="1" s="1"/>
  <c r="O384" i="1"/>
  <c r="T384" i="1" s="1"/>
  <c r="U384" i="1" s="1"/>
  <c r="O380" i="1"/>
  <c r="T380" i="1" s="1"/>
  <c r="U380" i="1" s="1"/>
  <c r="O376" i="1"/>
  <c r="T376" i="1" s="1"/>
  <c r="U376" i="1" s="1"/>
  <c r="O372" i="1"/>
  <c r="T372" i="1" s="1"/>
  <c r="U372" i="1" s="1"/>
  <c r="O368" i="1"/>
  <c r="T368" i="1" s="1"/>
  <c r="U368" i="1" s="1"/>
  <c r="O364" i="1"/>
  <c r="T364" i="1" s="1"/>
  <c r="U364" i="1" s="1"/>
  <c r="O360" i="1"/>
  <c r="T360" i="1" s="1"/>
  <c r="U360" i="1" s="1"/>
  <c r="O356" i="1"/>
  <c r="T356" i="1" s="1"/>
  <c r="U356" i="1" s="1"/>
  <c r="O352" i="1"/>
  <c r="T352" i="1" s="1"/>
  <c r="U352" i="1" s="1"/>
  <c r="O348" i="1"/>
  <c r="T348" i="1" s="1"/>
  <c r="U348" i="1" s="1"/>
  <c r="O344" i="1"/>
  <c r="T344" i="1" s="1"/>
  <c r="U344" i="1" s="1"/>
  <c r="O340" i="1"/>
  <c r="T340" i="1" s="1"/>
  <c r="U340" i="1" s="1"/>
  <c r="O336" i="1"/>
  <c r="T336" i="1" s="1"/>
  <c r="U336" i="1" s="1"/>
  <c r="O332" i="1"/>
  <c r="T332" i="1" s="1"/>
  <c r="U332" i="1" s="1"/>
  <c r="O328" i="1"/>
  <c r="T328" i="1" s="1"/>
  <c r="U328" i="1" s="1"/>
  <c r="O324" i="1"/>
  <c r="T324" i="1" s="1"/>
  <c r="U324" i="1" s="1"/>
  <c r="O320" i="1"/>
  <c r="T320" i="1" s="1"/>
  <c r="U320" i="1" s="1"/>
  <c r="O316" i="1"/>
  <c r="T316" i="1" s="1"/>
  <c r="U316" i="1" s="1"/>
  <c r="O312" i="1"/>
  <c r="T312" i="1" s="1"/>
  <c r="U312" i="1" s="1"/>
  <c r="O308" i="1"/>
  <c r="T308" i="1" s="1"/>
  <c r="U308" i="1" s="1"/>
  <c r="O304" i="1"/>
  <c r="T304" i="1" s="1"/>
  <c r="U304" i="1" s="1"/>
  <c r="O300" i="1"/>
  <c r="T300" i="1" s="1"/>
  <c r="U300" i="1" s="1"/>
  <c r="O296" i="1"/>
  <c r="T296" i="1" s="1"/>
  <c r="U296" i="1" s="1"/>
  <c r="O292" i="1"/>
  <c r="T292" i="1" s="1"/>
  <c r="U292" i="1" s="1"/>
  <c r="O288" i="1"/>
  <c r="T288" i="1" s="1"/>
  <c r="U288" i="1" s="1"/>
  <c r="O284" i="1"/>
  <c r="T284" i="1" s="1"/>
  <c r="U284" i="1" s="1"/>
  <c r="O280" i="1"/>
  <c r="T280" i="1" s="1"/>
  <c r="U280" i="1" s="1"/>
  <c r="O276" i="1"/>
  <c r="T276" i="1" s="1"/>
  <c r="U276" i="1" s="1"/>
  <c r="O272" i="1"/>
  <c r="T272" i="1" s="1"/>
  <c r="U272" i="1" s="1"/>
  <c r="O268" i="1"/>
  <c r="T268" i="1" s="1"/>
  <c r="U268" i="1" s="1"/>
  <c r="O264" i="1"/>
  <c r="T264" i="1" s="1"/>
  <c r="U264" i="1" s="1"/>
  <c r="O260" i="1"/>
  <c r="T260" i="1" s="1"/>
  <c r="U260" i="1" s="1"/>
  <c r="O256" i="1"/>
  <c r="T256" i="1" s="1"/>
  <c r="U256" i="1" s="1"/>
  <c r="O252" i="1"/>
  <c r="T252" i="1" s="1"/>
  <c r="U252" i="1" s="1"/>
  <c r="O248" i="1"/>
  <c r="T248" i="1" s="1"/>
  <c r="U248" i="1" s="1"/>
  <c r="O244" i="1"/>
  <c r="T244" i="1" s="1"/>
  <c r="U244" i="1" s="1"/>
  <c r="O240" i="1"/>
  <c r="T240" i="1" s="1"/>
  <c r="U240" i="1" s="1"/>
  <c r="O236" i="1"/>
  <c r="T236" i="1" s="1"/>
  <c r="U236" i="1" s="1"/>
  <c r="O232" i="1"/>
  <c r="T232" i="1" s="1"/>
  <c r="U232" i="1" s="1"/>
  <c r="O228" i="1"/>
  <c r="T228" i="1" s="1"/>
  <c r="U228" i="1" s="1"/>
  <c r="O224" i="1"/>
  <c r="T224" i="1" s="1"/>
  <c r="U224" i="1" s="1"/>
  <c r="O220" i="1"/>
  <c r="T220" i="1" s="1"/>
  <c r="U220" i="1" s="1"/>
  <c r="O216" i="1"/>
  <c r="T216" i="1" s="1"/>
  <c r="U216" i="1" s="1"/>
  <c r="O212" i="1"/>
  <c r="T212" i="1" s="1"/>
  <c r="U212" i="1" s="1"/>
  <c r="O208" i="1"/>
  <c r="T208" i="1" s="1"/>
  <c r="U208" i="1" s="1"/>
  <c r="O204" i="1"/>
  <c r="T204" i="1" s="1"/>
  <c r="U204" i="1" s="1"/>
  <c r="O200" i="1"/>
  <c r="T200" i="1" s="1"/>
  <c r="U200" i="1" s="1"/>
  <c r="O196" i="1"/>
  <c r="T196" i="1" s="1"/>
  <c r="U196" i="1" s="1"/>
  <c r="O192" i="1"/>
  <c r="T192" i="1" s="1"/>
  <c r="U192" i="1" s="1"/>
  <c r="O188" i="1"/>
  <c r="T188" i="1" s="1"/>
  <c r="U188" i="1" s="1"/>
  <c r="O184" i="1"/>
  <c r="T184" i="1" s="1"/>
  <c r="U184" i="1" s="1"/>
  <c r="O180" i="1"/>
  <c r="T180" i="1" s="1"/>
  <c r="U180" i="1" s="1"/>
  <c r="O176" i="1"/>
  <c r="T176" i="1" s="1"/>
  <c r="U176" i="1" s="1"/>
  <c r="O172" i="1"/>
  <c r="T172" i="1" s="1"/>
  <c r="U172" i="1" s="1"/>
  <c r="O168" i="1"/>
  <c r="T168" i="1" s="1"/>
  <c r="U168" i="1" s="1"/>
  <c r="O164" i="1"/>
  <c r="T164" i="1" s="1"/>
  <c r="U164" i="1" s="1"/>
  <c r="O160" i="1"/>
  <c r="T160" i="1" s="1"/>
  <c r="U160" i="1" s="1"/>
  <c r="O156" i="1"/>
  <c r="T156" i="1" s="1"/>
  <c r="U156" i="1" s="1"/>
  <c r="O152" i="1"/>
  <c r="T152" i="1" s="1"/>
  <c r="U152" i="1" s="1"/>
  <c r="O148" i="1"/>
  <c r="T148" i="1" s="1"/>
  <c r="U148" i="1" s="1"/>
  <c r="O144" i="1"/>
  <c r="T144" i="1" s="1"/>
  <c r="U144" i="1" s="1"/>
  <c r="O140" i="1"/>
  <c r="T140" i="1" s="1"/>
  <c r="U140" i="1" s="1"/>
  <c r="O136" i="1"/>
  <c r="T136" i="1" s="1"/>
  <c r="U136" i="1" s="1"/>
  <c r="O132" i="1"/>
  <c r="T132" i="1" s="1"/>
  <c r="U132" i="1" s="1"/>
  <c r="O128" i="1"/>
  <c r="T128" i="1" s="1"/>
  <c r="U128" i="1" s="1"/>
  <c r="O124" i="1"/>
  <c r="T124" i="1" s="1"/>
  <c r="U124" i="1" s="1"/>
  <c r="O120" i="1"/>
  <c r="T120" i="1" s="1"/>
  <c r="U120" i="1" s="1"/>
  <c r="O116" i="1"/>
  <c r="T116" i="1" s="1"/>
  <c r="U116" i="1" s="1"/>
  <c r="O112" i="1"/>
  <c r="T112" i="1" s="1"/>
  <c r="U112" i="1" s="1"/>
  <c r="O108" i="1"/>
  <c r="T108" i="1" s="1"/>
  <c r="U108" i="1" s="1"/>
  <c r="O104" i="1"/>
  <c r="T104" i="1" s="1"/>
  <c r="U104" i="1" s="1"/>
  <c r="O100" i="1"/>
  <c r="T100" i="1" s="1"/>
  <c r="U100" i="1" s="1"/>
  <c r="O96" i="1"/>
  <c r="T96" i="1" s="1"/>
  <c r="U96" i="1" s="1"/>
  <c r="O92" i="1"/>
  <c r="T92" i="1" s="1"/>
  <c r="U92" i="1" s="1"/>
  <c r="O88" i="1"/>
  <c r="T88" i="1" s="1"/>
  <c r="U88" i="1" s="1"/>
  <c r="O84" i="1"/>
  <c r="T84" i="1" s="1"/>
  <c r="U84" i="1" s="1"/>
  <c r="O80" i="1"/>
  <c r="T80" i="1" s="1"/>
  <c r="U80" i="1" s="1"/>
  <c r="O76" i="1"/>
  <c r="T76" i="1" s="1"/>
  <c r="U76" i="1" s="1"/>
  <c r="O72" i="1"/>
  <c r="T72" i="1" s="1"/>
  <c r="U72" i="1" s="1"/>
  <c r="O68" i="1"/>
  <c r="T68" i="1" s="1"/>
  <c r="U68" i="1" s="1"/>
  <c r="O64" i="1"/>
  <c r="T64" i="1" s="1"/>
  <c r="U64" i="1" s="1"/>
  <c r="O60" i="1"/>
  <c r="T60" i="1" s="1"/>
  <c r="U60" i="1" s="1"/>
  <c r="O56" i="1"/>
  <c r="T56" i="1" s="1"/>
  <c r="U56" i="1" s="1"/>
  <c r="O52" i="1"/>
  <c r="T52" i="1" s="1"/>
  <c r="U52" i="1" s="1"/>
  <c r="O48" i="1"/>
  <c r="T48" i="1" s="1"/>
  <c r="U48" i="1" s="1"/>
  <c r="O44" i="1"/>
  <c r="T44" i="1" s="1"/>
  <c r="U44" i="1" s="1"/>
  <c r="O36" i="1"/>
  <c r="T36" i="1" s="1"/>
  <c r="U36" i="1" s="1"/>
  <c r="O32" i="1"/>
  <c r="T32" i="1" s="1"/>
  <c r="U32" i="1" s="1"/>
  <c r="O24" i="1"/>
  <c r="T24" i="1" s="1"/>
  <c r="U24" i="1" s="1"/>
  <c r="O20" i="1"/>
  <c r="T20" i="1" s="1"/>
  <c r="U20" i="1" s="1"/>
  <c r="O16" i="1"/>
  <c r="T16" i="1" s="1"/>
  <c r="U16" i="1" s="1"/>
  <c r="O12" i="1"/>
  <c r="T12" i="1" s="1"/>
  <c r="U12" i="1" s="1"/>
  <c r="O8" i="1"/>
  <c r="T8" i="1" s="1"/>
  <c r="U8" i="1" s="1"/>
  <c r="O1567" i="1"/>
  <c r="T1567" i="1" s="1"/>
  <c r="U1567" i="1" s="1"/>
  <c r="O1563" i="1"/>
  <c r="T1563" i="1" s="1"/>
  <c r="U1563" i="1" s="1"/>
  <c r="O1559" i="1"/>
  <c r="T1559" i="1" s="1"/>
  <c r="U1559" i="1" s="1"/>
  <c r="O1555" i="1"/>
  <c r="T1555" i="1" s="1"/>
  <c r="U1555" i="1" s="1"/>
  <c r="O1551" i="1"/>
  <c r="T1551" i="1" s="1"/>
  <c r="U1551" i="1" s="1"/>
  <c r="O1547" i="1"/>
  <c r="T1547" i="1" s="1"/>
  <c r="U1547" i="1" s="1"/>
  <c r="O1543" i="1"/>
  <c r="T1543" i="1" s="1"/>
  <c r="U1543" i="1" s="1"/>
  <c r="O1539" i="1"/>
  <c r="T1539" i="1" s="1"/>
  <c r="U1539" i="1" s="1"/>
  <c r="O1535" i="1"/>
  <c r="T1535" i="1" s="1"/>
  <c r="U1535" i="1" s="1"/>
  <c r="O1531" i="1"/>
  <c r="T1531" i="1" s="1"/>
  <c r="U1531" i="1" s="1"/>
  <c r="O1527" i="1"/>
  <c r="T1527" i="1" s="1"/>
  <c r="U1527" i="1" s="1"/>
  <c r="O1523" i="1"/>
  <c r="T1523" i="1" s="1"/>
  <c r="U1523" i="1" s="1"/>
  <c r="O1519" i="1"/>
  <c r="T1519" i="1" s="1"/>
  <c r="U1519" i="1" s="1"/>
  <c r="O1515" i="1"/>
  <c r="T1515" i="1" s="1"/>
  <c r="U1515" i="1" s="1"/>
  <c r="O1511" i="1"/>
  <c r="T1511" i="1" s="1"/>
  <c r="U1511" i="1" s="1"/>
  <c r="O1507" i="1"/>
  <c r="T1507" i="1" s="1"/>
  <c r="U1507" i="1" s="1"/>
  <c r="O1503" i="1"/>
  <c r="T1503" i="1" s="1"/>
  <c r="U1503" i="1" s="1"/>
  <c r="O1499" i="1"/>
  <c r="T1499" i="1" s="1"/>
  <c r="U1499" i="1" s="1"/>
  <c r="O1495" i="1"/>
  <c r="T1495" i="1" s="1"/>
  <c r="U1495" i="1" s="1"/>
  <c r="O1491" i="1"/>
  <c r="T1491" i="1" s="1"/>
  <c r="U1491" i="1" s="1"/>
  <c r="O1487" i="1"/>
  <c r="T1487" i="1" s="1"/>
  <c r="U1487" i="1" s="1"/>
  <c r="O1483" i="1"/>
  <c r="T1483" i="1" s="1"/>
  <c r="U1483" i="1" s="1"/>
  <c r="O1479" i="1"/>
  <c r="T1479" i="1" s="1"/>
  <c r="U1479" i="1" s="1"/>
  <c r="O1475" i="1"/>
  <c r="T1475" i="1" s="1"/>
  <c r="U1475" i="1" s="1"/>
  <c r="O1471" i="1"/>
  <c r="T1471" i="1" s="1"/>
  <c r="U1471" i="1" s="1"/>
  <c r="O1467" i="1"/>
  <c r="T1467" i="1" s="1"/>
  <c r="U1467" i="1" s="1"/>
  <c r="O1463" i="1"/>
  <c r="T1463" i="1" s="1"/>
  <c r="U1463" i="1" s="1"/>
  <c r="O1459" i="1"/>
  <c r="T1459" i="1" s="1"/>
  <c r="U1459" i="1" s="1"/>
  <c r="O1455" i="1"/>
  <c r="T1455" i="1" s="1"/>
  <c r="U1455" i="1" s="1"/>
  <c r="O1451" i="1"/>
  <c r="T1451" i="1" s="1"/>
  <c r="U1451" i="1" s="1"/>
  <c r="O1447" i="1"/>
  <c r="T1447" i="1" s="1"/>
  <c r="U1447" i="1" s="1"/>
  <c r="O1443" i="1"/>
  <c r="T1443" i="1" s="1"/>
  <c r="U1443" i="1" s="1"/>
  <c r="O1439" i="1"/>
  <c r="T1439" i="1" s="1"/>
  <c r="U1439" i="1" s="1"/>
  <c r="O1435" i="1"/>
  <c r="T1435" i="1" s="1"/>
  <c r="U1435" i="1" s="1"/>
  <c r="O1431" i="1"/>
  <c r="T1431" i="1" s="1"/>
  <c r="U1431" i="1" s="1"/>
  <c r="O1427" i="1"/>
  <c r="T1427" i="1" s="1"/>
  <c r="U1427" i="1" s="1"/>
  <c r="O1423" i="1"/>
  <c r="T1423" i="1" s="1"/>
  <c r="U1423" i="1" s="1"/>
  <c r="O1419" i="1"/>
  <c r="T1419" i="1" s="1"/>
  <c r="U1419" i="1" s="1"/>
  <c r="O1415" i="1"/>
  <c r="T1415" i="1" s="1"/>
  <c r="U1415" i="1" s="1"/>
  <c r="O1411" i="1"/>
  <c r="T1411" i="1" s="1"/>
  <c r="U1411" i="1" s="1"/>
  <c r="O1407" i="1"/>
  <c r="T1407" i="1" s="1"/>
  <c r="U1407" i="1" s="1"/>
  <c r="O1403" i="1"/>
  <c r="T1403" i="1" s="1"/>
  <c r="U1403" i="1" s="1"/>
  <c r="O1399" i="1"/>
  <c r="T1399" i="1" s="1"/>
  <c r="U1399" i="1" s="1"/>
  <c r="O1395" i="1"/>
  <c r="T1395" i="1" s="1"/>
  <c r="U1395" i="1" s="1"/>
  <c r="O1391" i="1"/>
  <c r="T1391" i="1" s="1"/>
  <c r="U1391" i="1" s="1"/>
  <c r="O1387" i="1"/>
  <c r="T1387" i="1" s="1"/>
  <c r="U1387" i="1" s="1"/>
  <c r="O1383" i="1"/>
  <c r="T1383" i="1" s="1"/>
  <c r="U1383" i="1" s="1"/>
  <c r="O1379" i="1"/>
  <c r="T1379" i="1" s="1"/>
  <c r="U1379" i="1" s="1"/>
  <c r="O1375" i="1"/>
  <c r="T1375" i="1" s="1"/>
  <c r="U1375" i="1" s="1"/>
  <c r="O1371" i="1"/>
  <c r="T1371" i="1" s="1"/>
  <c r="U1371" i="1" s="1"/>
  <c r="O1367" i="1"/>
  <c r="T1367" i="1" s="1"/>
  <c r="U1367" i="1" s="1"/>
  <c r="O1363" i="1"/>
  <c r="T1363" i="1" s="1"/>
  <c r="U1363" i="1" s="1"/>
  <c r="O1359" i="1"/>
  <c r="T1359" i="1" s="1"/>
  <c r="U1359" i="1" s="1"/>
  <c r="O1355" i="1"/>
  <c r="T1355" i="1" s="1"/>
  <c r="U1355" i="1" s="1"/>
  <c r="O1351" i="1"/>
  <c r="T1351" i="1" s="1"/>
  <c r="U1351" i="1" s="1"/>
  <c r="O1347" i="1"/>
  <c r="T1347" i="1" s="1"/>
  <c r="U1347" i="1" s="1"/>
  <c r="O1343" i="1"/>
  <c r="T1343" i="1" s="1"/>
  <c r="U1343" i="1" s="1"/>
  <c r="O1339" i="1"/>
  <c r="T1339" i="1" s="1"/>
  <c r="U1339" i="1" s="1"/>
  <c r="O1335" i="1"/>
  <c r="T1335" i="1" s="1"/>
  <c r="U1335" i="1" s="1"/>
  <c r="O1331" i="1"/>
  <c r="T1331" i="1" s="1"/>
  <c r="U1331" i="1" s="1"/>
  <c r="O1327" i="1"/>
  <c r="T1327" i="1" s="1"/>
  <c r="U1327" i="1" s="1"/>
  <c r="O1323" i="1"/>
  <c r="T1323" i="1" s="1"/>
  <c r="U1323" i="1" s="1"/>
  <c r="O1319" i="1"/>
  <c r="T1319" i="1" s="1"/>
  <c r="U1319" i="1" s="1"/>
  <c r="O1315" i="1"/>
  <c r="T1315" i="1" s="1"/>
  <c r="U1315" i="1" s="1"/>
  <c r="O1311" i="1"/>
  <c r="T1311" i="1" s="1"/>
  <c r="U1311" i="1" s="1"/>
  <c r="O1307" i="1"/>
  <c r="T1307" i="1" s="1"/>
  <c r="U1307" i="1" s="1"/>
  <c r="O1303" i="1"/>
  <c r="T1303" i="1" s="1"/>
  <c r="U1303" i="1" s="1"/>
  <c r="O1299" i="1"/>
  <c r="T1299" i="1" s="1"/>
  <c r="U1299" i="1" s="1"/>
  <c r="O1295" i="1"/>
  <c r="T1295" i="1" s="1"/>
  <c r="U1295" i="1" s="1"/>
  <c r="O1291" i="1"/>
  <c r="T1291" i="1" s="1"/>
  <c r="U1291" i="1" s="1"/>
  <c r="O1287" i="1"/>
  <c r="T1287" i="1" s="1"/>
  <c r="U1287" i="1" s="1"/>
  <c r="O1283" i="1"/>
  <c r="T1283" i="1" s="1"/>
  <c r="U1283" i="1" s="1"/>
  <c r="O1279" i="1"/>
  <c r="T1279" i="1" s="1"/>
  <c r="U1279" i="1" s="1"/>
  <c r="O1275" i="1"/>
  <c r="T1275" i="1" s="1"/>
  <c r="U1275" i="1" s="1"/>
  <c r="O1271" i="1"/>
  <c r="T1271" i="1" s="1"/>
  <c r="U1271" i="1" s="1"/>
  <c r="O1267" i="1"/>
  <c r="T1267" i="1" s="1"/>
  <c r="U1267" i="1" s="1"/>
  <c r="O1263" i="1"/>
  <c r="T1263" i="1" s="1"/>
  <c r="U1263" i="1" s="1"/>
  <c r="O1259" i="1"/>
  <c r="T1259" i="1" s="1"/>
  <c r="U1259" i="1" s="1"/>
  <c r="O1255" i="1"/>
  <c r="T1255" i="1" s="1"/>
  <c r="U1255" i="1" s="1"/>
  <c r="O1251" i="1"/>
  <c r="T1251" i="1" s="1"/>
  <c r="U1251" i="1" s="1"/>
  <c r="O1247" i="1"/>
  <c r="T1247" i="1" s="1"/>
  <c r="U1247" i="1" s="1"/>
  <c r="O1243" i="1"/>
  <c r="T1243" i="1" s="1"/>
  <c r="U1243" i="1" s="1"/>
  <c r="O1239" i="1"/>
  <c r="T1239" i="1" s="1"/>
  <c r="U1239" i="1" s="1"/>
  <c r="O1235" i="1"/>
  <c r="T1235" i="1" s="1"/>
  <c r="U1235" i="1" s="1"/>
  <c r="O1231" i="1"/>
  <c r="T1231" i="1" s="1"/>
  <c r="U1231" i="1" s="1"/>
  <c r="O1227" i="1"/>
  <c r="T1227" i="1" s="1"/>
  <c r="U1227" i="1" s="1"/>
  <c r="O1223" i="1"/>
  <c r="T1223" i="1" s="1"/>
  <c r="U1223" i="1" s="1"/>
  <c r="O1219" i="1"/>
  <c r="T1219" i="1" s="1"/>
  <c r="U1219" i="1" s="1"/>
  <c r="O1215" i="1"/>
  <c r="T1215" i="1" s="1"/>
  <c r="U1215" i="1" s="1"/>
  <c r="O1211" i="1"/>
  <c r="T1211" i="1" s="1"/>
  <c r="U1211" i="1" s="1"/>
  <c r="O1207" i="1"/>
  <c r="T1207" i="1" s="1"/>
  <c r="U1207" i="1" s="1"/>
  <c r="O1203" i="1"/>
  <c r="T1203" i="1" s="1"/>
  <c r="U1203" i="1" s="1"/>
  <c r="O1199" i="1"/>
  <c r="T1199" i="1" s="1"/>
  <c r="U1199" i="1" s="1"/>
  <c r="O1195" i="1"/>
  <c r="T1195" i="1" s="1"/>
  <c r="U1195" i="1" s="1"/>
  <c r="O1191" i="1"/>
  <c r="T1191" i="1" s="1"/>
  <c r="U1191" i="1" s="1"/>
  <c r="O1187" i="1"/>
  <c r="T1187" i="1" s="1"/>
  <c r="U1187" i="1" s="1"/>
  <c r="O1183" i="1"/>
  <c r="T1183" i="1" s="1"/>
  <c r="U1183" i="1" s="1"/>
  <c r="O1179" i="1"/>
  <c r="T1179" i="1" s="1"/>
  <c r="U1179" i="1" s="1"/>
  <c r="O1175" i="1"/>
  <c r="T1175" i="1" s="1"/>
  <c r="U1175" i="1" s="1"/>
  <c r="O1171" i="1"/>
  <c r="T1171" i="1" s="1"/>
  <c r="U1171" i="1" s="1"/>
  <c r="O1167" i="1"/>
  <c r="T1167" i="1" s="1"/>
  <c r="U1167" i="1" s="1"/>
  <c r="O1163" i="1"/>
  <c r="T1163" i="1" s="1"/>
  <c r="U1163" i="1" s="1"/>
  <c r="O1159" i="1"/>
  <c r="T1159" i="1" s="1"/>
  <c r="U1159" i="1" s="1"/>
  <c r="O1155" i="1"/>
  <c r="T1155" i="1" s="1"/>
  <c r="U1155" i="1" s="1"/>
  <c r="O1151" i="1"/>
  <c r="T1151" i="1" s="1"/>
  <c r="U1151" i="1" s="1"/>
  <c r="O1147" i="1"/>
  <c r="T1147" i="1" s="1"/>
  <c r="U1147" i="1" s="1"/>
  <c r="O1143" i="1"/>
  <c r="T1143" i="1" s="1"/>
  <c r="U1143" i="1" s="1"/>
  <c r="O1139" i="1"/>
  <c r="T1139" i="1" s="1"/>
  <c r="U1139" i="1" s="1"/>
  <c r="O1135" i="1"/>
  <c r="T1135" i="1" s="1"/>
  <c r="U1135" i="1" s="1"/>
  <c r="O1131" i="1"/>
  <c r="T1131" i="1" s="1"/>
  <c r="U1131" i="1" s="1"/>
  <c r="O1127" i="1"/>
  <c r="T1127" i="1" s="1"/>
  <c r="U1127" i="1" s="1"/>
  <c r="O1123" i="1"/>
  <c r="T1123" i="1" s="1"/>
  <c r="U1123" i="1" s="1"/>
  <c r="O1119" i="1"/>
  <c r="T1119" i="1" s="1"/>
  <c r="U1119" i="1" s="1"/>
  <c r="O1115" i="1"/>
  <c r="T1115" i="1" s="1"/>
  <c r="U1115" i="1" s="1"/>
  <c r="O1111" i="1"/>
  <c r="T1111" i="1" s="1"/>
  <c r="U1111" i="1" s="1"/>
  <c r="O1107" i="1"/>
  <c r="T1107" i="1" s="1"/>
  <c r="U1107" i="1" s="1"/>
  <c r="O1103" i="1"/>
  <c r="T1103" i="1" s="1"/>
  <c r="U1103" i="1" s="1"/>
  <c r="O1099" i="1"/>
  <c r="T1099" i="1" s="1"/>
  <c r="U1099" i="1" s="1"/>
  <c r="O1095" i="1"/>
  <c r="T1095" i="1" s="1"/>
  <c r="U1095" i="1" s="1"/>
  <c r="O1091" i="1"/>
  <c r="T1091" i="1" s="1"/>
  <c r="U1091" i="1" s="1"/>
  <c r="O1087" i="1"/>
  <c r="T1087" i="1" s="1"/>
  <c r="U1087" i="1" s="1"/>
  <c r="O1083" i="1"/>
  <c r="T1083" i="1" s="1"/>
  <c r="U1083" i="1" s="1"/>
  <c r="O1079" i="1"/>
  <c r="T1079" i="1" s="1"/>
  <c r="U1079" i="1" s="1"/>
  <c r="O1075" i="1"/>
  <c r="T1075" i="1" s="1"/>
  <c r="U1075" i="1" s="1"/>
  <c r="O1071" i="1"/>
  <c r="T1071" i="1" s="1"/>
  <c r="U1071" i="1" s="1"/>
  <c r="O1067" i="1"/>
  <c r="T1067" i="1" s="1"/>
  <c r="U1067" i="1" s="1"/>
  <c r="O1063" i="1"/>
  <c r="T1063" i="1" s="1"/>
  <c r="U1063" i="1" s="1"/>
  <c r="O1059" i="1"/>
  <c r="T1059" i="1" s="1"/>
  <c r="U1059" i="1" s="1"/>
  <c r="O1055" i="1"/>
  <c r="T1055" i="1" s="1"/>
  <c r="U1055" i="1" s="1"/>
  <c r="O1051" i="1"/>
  <c r="T1051" i="1" s="1"/>
  <c r="U1051" i="1" s="1"/>
  <c r="O1047" i="1"/>
  <c r="T1047" i="1" s="1"/>
  <c r="U1047" i="1" s="1"/>
  <c r="O1043" i="1"/>
  <c r="T1043" i="1" s="1"/>
  <c r="U1043" i="1" s="1"/>
  <c r="O1039" i="1"/>
  <c r="T1039" i="1" s="1"/>
  <c r="U1039" i="1" s="1"/>
  <c r="O1035" i="1"/>
  <c r="T1035" i="1" s="1"/>
  <c r="U1035" i="1" s="1"/>
  <c r="O1031" i="1"/>
  <c r="T1031" i="1" s="1"/>
  <c r="U1031" i="1" s="1"/>
  <c r="O1027" i="1"/>
  <c r="T1027" i="1" s="1"/>
  <c r="U1027" i="1" s="1"/>
  <c r="O1023" i="1"/>
  <c r="T1023" i="1" s="1"/>
  <c r="U1023" i="1" s="1"/>
  <c r="O1019" i="1"/>
  <c r="T1019" i="1" s="1"/>
  <c r="U1019" i="1" s="1"/>
  <c r="O1015" i="1"/>
  <c r="T1015" i="1" s="1"/>
  <c r="U1015" i="1" s="1"/>
  <c r="O1011" i="1"/>
  <c r="T1011" i="1" s="1"/>
  <c r="U1011" i="1" s="1"/>
  <c r="O1007" i="1"/>
  <c r="T1007" i="1" s="1"/>
  <c r="U1007" i="1" s="1"/>
  <c r="O1003" i="1"/>
  <c r="T1003" i="1" s="1"/>
  <c r="U1003" i="1" s="1"/>
  <c r="O999" i="1"/>
  <c r="T999" i="1" s="1"/>
  <c r="U999" i="1" s="1"/>
  <c r="O995" i="1"/>
  <c r="T995" i="1" s="1"/>
  <c r="U995" i="1" s="1"/>
  <c r="O991" i="1"/>
  <c r="T991" i="1" s="1"/>
  <c r="U991" i="1" s="1"/>
  <c r="O987" i="1"/>
  <c r="T987" i="1" s="1"/>
  <c r="U987" i="1" s="1"/>
  <c r="O983" i="1"/>
  <c r="T983" i="1" s="1"/>
  <c r="U983" i="1" s="1"/>
  <c r="O979" i="1"/>
  <c r="T979" i="1" s="1"/>
  <c r="U979" i="1" s="1"/>
  <c r="O975" i="1"/>
  <c r="T975" i="1" s="1"/>
  <c r="U975" i="1" s="1"/>
  <c r="O971" i="1"/>
  <c r="T971" i="1" s="1"/>
  <c r="U971" i="1" s="1"/>
  <c r="O967" i="1"/>
  <c r="T967" i="1" s="1"/>
  <c r="U967" i="1" s="1"/>
  <c r="O963" i="1"/>
  <c r="T963" i="1" s="1"/>
  <c r="U963" i="1" s="1"/>
  <c r="O959" i="1"/>
  <c r="T959" i="1" s="1"/>
  <c r="U959" i="1" s="1"/>
  <c r="O955" i="1"/>
  <c r="T955" i="1" s="1"/>
  <c r="U955" i="1" s="1"/>
  <c r="O951" i="1"/>
  <c r="T951" i="1" s="1"/>
  <c r="U951" i="1" s="1"/>
  <c r="O947" i="1"/>
  <c r="T947" i="1" s="1"/>
  <c r="U947" i="1" s="1"/>
  <c r="O943" i="1"/>
  <c r="T943" i="1" s="1"/>
  <c r="U943" i="1" s="1"/>
  <c r="O939" i="1"/>
  <c r="T939" i="1" s="1"/>
  <c r="U939" i="1" s="1"/>
  <c r="O935" i="1"/>
  <c r="T935" i="1" s="1"/>
  <c r="U935" i="1" s="1"/>
  <c r="O931" i="1"/>
  <c r="T931" i="1" s="1"/>
  <c r="U931" i="1" s="1"/>
  <c r="O927" i="1"/>
  <c r="T927" i="1" s="1"/>
  <c r="U927" i="1" s="1"/>
  <c r="O923" i="1"/>
  <c r="T923" i="1" s="1"/>
  <c r="U923" i="1" s="1"/>
  <c r="O919" i="1"/>
  <c r="T919" i="1" s="1"/>
  <c r="U919" i="1" s="1"/>
  <c r="O915" i="1"/>
  <c r="T915" i="1" s="1"/>
  <c r="U915" i="1" s="1"/>
  <c r="O911" i="1"/>
  <c r="T911" i="1" s="1"/>
  <c r="U911" i="1" s="1"/>
  <c r="O907" i="1"/>
  <c r="T907" i="1" s="1"/>
  <c r="U907" i="1" s="1"/>
  <c r="O903" i="1"/>
  <c r="T903" i="1" s="1"/>
  <c r="U903" i="1" s="1"/>
  <c r="O899" i="1"/>
  <c r="T899" i="1" s="1"/>
  <c r="U899" i="1" s="1"/>
  <c r="O891" i="1"/>
  <c r="T891" i="1" s="1"/>
  <c r="U891" i="1" s="1"/>
  <c r="O887" i="1"/>
  <c r="T887" i="1" s="1"/>
  <c r="U887" i="1" s="1"/>
  <c r="O883" i="1"/>
  <c r="T883" i="1" s="1"/>
  <c r="U883" i="1" s="1"/>
  <c r="O879" i="1"/>
  <c r="T879" i="1" s="1"/>
  <c r="U879" i="1" s="1"/>
  <c r="O875" i="1"/>
  <c r="T875" i="1" s="1"/>
  <c r="U875" i="1" s="1"/>
  <c r="O871" i="1"/>
  <c r="T871" i="1" s="1"/>
  <c r="U871" i="1" s="1"/>
  <c r="O867" i="1"/>
  <c r="T867" i="1" s="1"/>
  <c r="U867" i="1" s="1"/>
  <c r="O863" i="1"/>
  <c r="T863" i="1" s="1"/>
  <c r="U863" i="1" s="1"/>
  <c r="O859" i="1"/>
  <c r="T859" i="1" s="1"/>
  <c r="U859" i="1" s="1"/>
  <c r="O855" i="1"/>
  <c r="T855" i="1" s="1"/>
  <c r="U855" i="1" s="1"/>
  <c r="O851" i="1"/>
  <c r="T851" i="1" s="1"/>
  <c r="U851" i="1" s="1"/>
  <c r="O847" i="1"/>
  <c r="T847" i="1" s="1"/>
  <c r="U847" i="1" s="1"/>
  <c r="O843" i="1"/>
  <c r="T843" i="1" s="1"/>
  <c r="U843" i="1" s="1"/>
  <c r="O839" i="1"/>
  <c r="T839" i="1" s="1"/>
  <c r="U839" i="1" s="1"/>
  <c r="O835" i="1"/>
  <c r="T835" i="1" s="1"/>
  <c r="U835" i="1" s="1"/>
  <c r="O831" i="1"/>
  <c r="T831" i="1" s="1"/>
  <c r="U831" i="1" s="1"/>
  <c r="O827" i="1"/>
  <c r="T827" i="1" s="1"/>
  <c r="U827" i="1" s="1"/>
  <c r="O823" i="1"/>
  <c r="T823" i="1" s="1"/>
  <c r="U823" i="1" s="1"/>
  <c r="O819" i="1"/>
  <c r="T819" i="1" s="1"/>
  <c r="U819" i="1" s="1"/>
  <c r="O811" i="1"/>
  <c r="T811" i="1" s="1"/>
  <c r="U811" i="1" s="1"/>
  <c r="O807" i="1"/>
  <c r="T807" i="1" s="1"/>
  <c r="U807" i="1" s="1"/>
  <c r="O803" i="1"/>
  <c r="T803" i="1" s="1"/>
  <c r="U803" i="1" s="1"/>
  <c r="O799" i="1"/>
  <c r="T799" i="1" s="1"/>
  <c r="U799" i="1" s="1"/>
  <c r="O795" i="1"/>
  <c r="T795" i="1" s="1"/>
  <c r="U795" i="1" s="1"/>
  <c r="O791" i="1"/>
  <c r="T791" i="1" s="1"/>
  <c r="U791" i="1" s="1"/>
  <c r="O787" i="1"/>
  <c r="T787" i="1" s="1"/>
  <c r="U787" i="1" s="1"/>
  <c r="O783" i="1"/>
  <c r="T783" i="1" s="1"/>
  <c r="U783" i="1" s="1"/>
  <c r="O779" i="1"/>
  <c r="T779" i="1" s="1"/>
  <c r="U779" i="1" s="1"/>
  <c r="O775" i="1"/>
  <c r="T775" i="1" s="1"/>
  <c r="U775" i="1" s="1"/>
  <c r="O771" i="1"/>
  <c r="T771" i="1" s="1"/>
  <c r="U771" i="1" s="1"/>
  <c r="O767" i="1"/>
  <c r="T767" i="1" s="1"/>
  <c r="U767" i="1" s="1"/>
  <c r="O763" i="1"/>
  <c r="T763" i="1" s="1"/>
  <c r="U763" i="1" s="1"/>
  <c r="O759" i="1"/>
  <c r="T759" i="1" s="1"/>
  <c r="U759" i="1" s="1"/>
  <c r="O755" i="1"/>
  <c r="T755" i="1" s="1"/>
  <c r="U755" i="1" s="1"/>
  <c r="O751" i="1"/>
  <c r="T751" i="1" s="1"/>
  <c r="U751" i="1" s="1"/>
  <c r="O747" i="1"/>
  <c r="T747" i="1" s="1"/>
  <c r="U747" i="1" s="1"/>
  <c r="O743" i="1"/>
  <c r="T743" i="1" s="1"/>
  <c r="U743" i="1" s="1"/>
  <c r="O739" i="1"/>
  <c r="T739" i="1" s="1"/>
  <c r="U739" i="1" s="1"/>
  <c r="O735" i="1"/>
  <c r="T735" i="1" s="1"/>
  <c r="U735" i="1" s="1"/>
  <c r="O731" i="1"/>
  <c r="T731" i="1" s="1"/>
  <c r="U731" i="1" s="1"/>
  <c r="O727" i="1"/>
  <c r="T727" i="1" s="1"/>
  <c r="U727" i="1" s="1"/>
  <c r="O723" i="1"/>
  <c r="T723" i="1" s="1"/>
  <c r="U723" i="1" s="1"/>
  <c r="O719" i="1"/>
  <c r="T719" i="1" s="1"/>
  <c r="U719" i="1" s="1"/>
  <c r="O715" i="1"/>
  <c r="T715" i="1" s="1"/>
  <c r="U715" i="1" s="1"/>
  <c r="O711" i="1"/>
  <c r="T711" i="1" s="1"/>
  <c r="U711" i="1" s="1"/>
  <c r="O707" i="1"/>
  <c r="T707" i="1" s="1"/>
  <c r="U707" i="1" s="1"/>
  <c r="O703" i="1"/>
  <c r="T703" i="1" s="1"/>
  <c r="U703" i="1" s="1"/>
  <c r="O699" i="1"/>
  <c r="T699" i="1" s="1"/>
  <c r="U699" i="1" s="1"/>
  <c r="O695" i="1"/>
  <c r="T695" i="1" s="1"/>
  <c r="U695" i="1" s="1"/>
  <c r="O691" i="1"/>
  <c r="T691" i="1" s="1"/>
  <c r="U691" i="1" s="1"/>
  <c r="O687" i="1"/>
  <c r="T687" i="1" s="1"/>
  <c r="U687" i="1" s="1"/>
  <c r="O683" i="1"/>
  <c r="T683" i="1" s="1"/>
  <c r="U683" i="1" s="1"/>
  <c r="O679" i="1"/>
  <c r="T679" i="1" s="1"/>
  <c r="U679" i="1" s="1"/>
  <c r="O675" i="1"/>
  <c r="T675" i="1" s="1"/>
  <c r="U675" i="1" s="1"/>
  <c r="O671" i="1"/>
  <c r="T671" i="1" s="1"/>
  <c r="U671" i="1" s="1"/>
  <c r="O667" i="1"/>
  <c r="T667" i="1" s="1"/>
  <c r="U667" i="1" s="1"/>
  <c r="O663" i="1"/>
  <c r="T663" i="1" s="1"/>
  <c r="U663" i="1" s="1"/>
  <c r="O659" i="1"/>
  <c r="T659" i="1" s="1"/>
  <c r="U659" i="1" s="1"/>
  <c r="O655" i="1"/>
  <c r="T655" i="1" s="1"/>
  <c r="U655" i="1" s="1"/>
  <c r="O651" i="1"/>
  <c r="T651" i="1" s="1"/>
  <c r="U651" i="1" s="1"/>
  <c r="O647" i="1"/>
  <c r="T647" i="1" s="1"/>
  <c r="U647" i="1" s="1"/>
  <c r="O643" i="1"/>
  <c r="T643" i="1" s="1"/>
  <c r="U643" i="1" s="1"/>
  <c r="O639" i="1"/>
  <c r="T639" i="1" s="1"/>
  <c r="U639" i="1" s="1"/>
  <c r="O635" i="1"/>
  <c r="T635" i="1" s="1"/>
  <c r="U635" i="1" s="1"/>
  <c r="O631" i="1"/>
  <c r="T631" i="1" s="1"/>
  <c r="U631" i="1" s="1"/>
  <c r="O627" i="1"/>
  <c r="T627" i="1" s="1"/>
  <c r="U627" i="1" s="1"/>
  <c r="O623" i="1"/>
  <c r="T623" i="1" s="1"/>
  <c r="U623" i="1" s="1"/>
  <c r="O619" i="1"/>
  <c r="T619" i="1" s="1"/>
  <c r="U619" i="1" s="1"/>
  <c r="O615" i="1"/>
  <c r="T615" i="1" s="1"/>
  <c r="U615" i="1" s="1"/>
  <c r="O611" i="1"/>
  <c r="T611" i="1" s="1"/>
  <c r="U611" i="1" s="1"/>
  <c r="O607" i="1"/>
  <c r="T607" i="1" s="1"/>
  <c r="U607" i="1" s="1"/>
  <c r="O603" i="1"/>
  <c r="T603" i="1" s="1"/>
  <c r="U603" i="1" s="1"/>
  <c r="O599" i="1"/>
  <c r="T599" i="1" s="1"/>
  <c r="U599" i="1" s="1"/>
  <c r="O595" i="1"/>
  <c r="T595" i="1" s="1"/>
  <c r="U595" i="1" s="1"/>
  <c r="O591" i="1"/>
  <c r="T591" i="1" s="1"/>
  <c r="U591" i="1" s="1"/>
  <c r="O587" i="1"/>
  <c r="T587" i="1" s="1"/>
  <c r="U587" i="1" s="1"/>
  <c r="O583" i="1"/>
  <c r="T583" i="1" s="1"/>
  <c r="U583" i="1" s="1"/>
  <c r="O579" i="1"/>
  <c r="T579" i="1" s="1"/>
  <c r="U579" i="1" s="1"/>
  <c r="O575" i="1"/>
  <c r="T575" i="1" s="1"/>
  <c r="U575" i="1" s="1"/>
  <c r="O571" i="1"/>
  <c r="T571" i="1" s="1"/>
  <c r="U571" i="1" s="1"/>
  <c r="O567" i="1"/>
  <c r="T567" i="1" s="1"/>
  <c r="U567" i="1" s="1"/>
  <c r="O563" i="1"/>
  <c r="T563" i="1" s="1"/>
  <c r="U563" i="1" s="1"/>
  <c r="O559" i="1"/>
  <c r="T559" i="1" s="1"/>
  <c r="U559" i="1" s="1"/>
  <c r="O555" i="1"/>
  <c r="T555" i="1" s="1"/>
  <c r="U555" i="1" s="1"/>
  <c r="O551" i="1"/>
  <c r="T551" i="1" s="1"/>
  <c r="U551" i="1" s="1"/>
  <c r="O547" i="1"/>
  <c r="T547" i="1" s="1"/>
  <c r="U547" i="1" s="1"/>
  <c r="O543" i="1"/>
  <c r="T543" i="1" s="1"/>
  <c r="U543" i="1" s="1"/>
  <c r="O539" i="1"/>
  <c r="T539" i="1" s="1"/>
  <c r="U539" i="1" s="1"/>
  <c r="O535" i="1"/>
  <c r="T535" i="1" s="1"/>
  <c r="U535" i="1" s="1"/>
  <c r="O531" i="1"/>
  <c r="T531" i="1" s="1"/>
  <c r="U531" i="1" s="1"/>
  <c r="O527" i="1"/>
  <c r="T527" i="1" s="1"/>
  <c r="U527" i="1" s="1"/>
  <c r="O523" i="1"/>
  <c r="T523" i="1" s="1"/>
  <c r="U523" i="1" s="1"/>
  <c r="O519" i="1"/>
  <c r="T519" i="1" s="1"/>
  <c r="U519" i="1" s="1"/>
  <c r="O515" i="1"/>
  <c r="T515" i="1" s="1"/>
  <c r="U515" i="1" s="1"/>
  <c r="O511" i="1"/>
  <c r="T511" i="1" s="1"/>
  <c r="U511" i="1" s="1"/>
  <c r="O507" i="1"/>
  <c r="T507" i="1" s="1"/>
  <c r="U507" i="1" s="1"/>
  <c r="O503" i="1"/>
  <c r="T503" i="1" s="1"/>
  <c r="U503" i="1" s="1"/>
  <c r="O499" i="1"/>
  <c r="T499" i="1" s="1"/>
  <c r="U499" i="1" s="1"/>
  <c r="O495" i="1"/>
  <c r="T495" i="1" s="1"/>
  <c r="U495" i="1" s="1"/>
  <c r="O491" i="1"/>
  <c r="T491" i="1" s="1"/>
  <c r="U491" i="1" s="1"/>
  <c r="O487" i="1"/>
  <c r="T487" i="1" s="1"/>
  <c r="U487" i="1" s="1"/>
  <c r="O483" i="1"/>
  <c r="T483" i="1" s="1"/>
  <c r="U483" i="1" s="1"/>
  <c r="O479" i="1"/>
  <c r="T479" i="1" s="1"/>
  <c r="U479" i="1" s="1"/>
  <c r="O475" i="1"/>
  <c r="T475" i="1" s="1"/>
  <c r="U475" i="1" s="1"/>
  <c r="O471" i="1"/>
  <c r="T471" i="1" s="1"/>
  <c r="U471" i="1" s="1"/>
  <c r="O467" i="1"/>
  <c r="T467" i="1" s="1"/>
  <c r="U467" i="1" s="1"/>
  <c r="O463" i="1"/>
  <c r="T463" i="1" s="1"/>
  <c r="U463" i="1" s="1"/>
  <c r="O459" i="1"/>
  <c r="T459" i="1" s="1"/>
  <c r="U459" i="1" s="1"/>
  <c r="O455" i="1"/>
  <c r="T455" i="1" s="1"/>
  <c r="U455" i="1" s="1"/>
  <c r="O451" i="1"/>
  <c r="T451" i="1" s="1"/>
  <c r="U451" i="1" s="1"/>
  <c r="O447" i="1"/>
  <c r="T447" i="1" s="1"/>
  <c r="U447" i="1" s="1"/>
  <c r="O443" i="1"/>
  <c r="T443" i="1" s="1"/>
  <c r="U443" i="1" s="1"/>
  <c r="O439" i="1"/>
  <c r="T439" i="1" s="1"/>
  <c r="U439" i="1" s="1"/>
  <c r="O435" i="1"/>
  <c r="T435" i="1" s="1"/>
  <c r="U435" i="1" s="1"/>
  <c r="O431" i="1"/>
  <c r="T431" i="1" s="1"/>
  <c r="U431" i="1" s="1"/>
  <c r="O427" i="1"/>
  <c r="T427" i="1" s="1"/>
  <c r="U427" i="1" s="1"/>
  <c r="O423" i="1"/>
  <c r="T423" i="1" s="1"/>
  <c r="U423" i="1" s="1"/>
  <c r="O419" i="1"/>
  <c r="T419" i="1" s="1"/>
  <c r="U419" i="1" s="1"/>
  <c r="O415" i="1"/>
  <c r="T415" i="1" s="1"/>
  <c r="U415" i="1" s="1"/>
  <c r="O411" i="1"/>
  <c r="T411" i="1" s="1"/>
  <c r="U411" i="1" s="1"/>
  <c r="O407" i="1"/>
  <c r="T407" i="1" s="1"/>
  <c r="U407" i="1" s="1"/>
  <c r="O403" i="1"/>
  <c r="T403" i="1" s="1"/>
  <c r="U403" i="1" s="1"/>
  <c r="O399" i="1"/>
  <c r="T399" i="1" s="1"/>
  <c r="U399" i="1" s="1"/>
  <c r="O395" i="1"/>
  <c r="T395" i="1" s="1"/>
  <c r="U395" i="1" s="1"/>
  <c r="O391" i="1"/>
  <c r="T391" i="1" s="1"/>
  <c r="U391" i="1" s="1"/>
  <c r="O387" i="1"/>
  <c r="T387" i="1" s="1"/>
  <c r="U387" i="1" s="1"/>
  <c r="O383" i="1"/>
  <c r="T383" i="1" s="1"/>
  <c r="U383" i="1" s="1"/>
  <c r="O379" i="1"/>
  <c r="T379" i="1" s="1"/>
  <c r="U379" i="1" s="1"/>
  <c r="O375" i="1"/>
  <c r="T375" i="1" s="1"/>
  <c r="U375" i="1" s="1"/>
  <c r="O371" i="1"/>
  <c r="T371" i="1" s="1"/>
  <c r="U371" i="1" s="1"/>
  <c r="O367" i="1"/>
  <c r="T367" i="1" s="1"/>
  <c r="U367" i="1" s="1"/>
  <c r="O363" i="1"/>
  <c r="T363" i="1" s="1"/>
  <c r="U363" i="1" s="1"/>
  <c r="O359" i="1"/>
  <c r="T359" i="1" s="1"/>
  <c r="U359" i="1" s="1"/>
  <c r="O355" i="1"/>
  <c r="T355" i="1" s="1"/>
  <c r="U355" i="1" s="1"/>
  <c r="O351" i="1"/>
  <c r="T351" i="1" s="1"/>
  <c r="U351" i="1" s="1"/>
  <c r="O347" i="1"/>
  <c r="T347" i="1" s="1"/>
  <c r="U347" i="1" s="1"/>
  <c r="O343" i="1"/>
  <c r="T343" i="1" s="1"/>
  <c r="U343" i="1" s="1"/>
  <c r="O339" i="1"/>
  <c r="T339" i="1" s="1"/>
  <c r="U339" i="1" s="1"/>
  <c r="O335" i="1"/>
  <c r="T335" i="1" s="1"/>
  <c r="U335" i="1" s="1"/>
  <c r="O331" i="1"/>
  <c r="T331" i="1" s="1"/>
  <c r="U331" i="1" s="1"/>
  <c r="O327" i="1"/>
  <c r="T327" i="1" s="1"/>
  <c r="U327" i="1" s="1"/>
  <c r="O323" i="1"/>
  <c r="T323" i="1" s="1"/>
  <c r="U323" i="1" s="1"/>
  <c r="O319" i="1"/>
  <c r="T319" i="1" s="1"/>
  <c r="U319" i="1" s="1"/>
  <c r="O315" i="1"/>
  <c r="T315" i="1" s="1"/>
  <c r="U315" i="1" s="1"/>
  <c r="O311" i="1"/>
  <c r="T311" i="1" s="1"/>
  <c r="U311" i="1" s="1"/>
  <c r="O307" i="1"/>
  <c r="T307" i="1" s="1"/>
  <c r="U307" i="1" s="1"/>
  <c r="O303" i="1"/>
  <c r="T303" i="1" s="1"/>
  <c r="U303" i="1" s="1"/>
  <c r="O299" i="1"/>
  <c r="T299" i="1" s="1"/>
  <c r="U299" i="1" s="1"/>
  <c r="O295" i="1"/>
  <c r="T295" i="1" s="1"/>
  <c r="U295" i="1" s="1"/>
  <c r="O291" i="1"/>
  <c r="T291" i="1" s="1"/>
  <c r="U291" i="1" s="1"/>
  <c r="O287" i="1"/>
  <c r="T287" i="1" s="1"/>
  <c r="U287" i="1" s="1"/>
  <c r="O283" i="1"/>
  <c r="T283" i="1" s="1"/>
  <c r="U283" i="1" s="1"/>
  <c r="O279" i="1"/>
  <c r="T279" i="1" s="1"/>
  <c r="U279" i="1" s="1"/>
  <c r="O275" i="1"/>
  <c r="T275" i="1" s="1"/>
  <c r="U275" i="1" s="1"/>
  <c r="O271" i="1"/>
  <c r="T271" i="1" s="1"/>
  <c r="U271" i="1" s="1"/>
  <c r="O267" i="1"/>
  <c r="T267" i="1" s="1"/>
  <c r="U267" i="1" s="1"/>
  <c r="O263" i="1"/>
  <c r="T263" i="1" s="1"/>
  <c r="U263" i="1" s="1"/>
  <c r="O259" i="1"/>
  <c r="T259" i="1" s="1"/>
  <c r="U259" i="1" s="1"/>
  <c r="O255" i="1"/>
  <c r="T255" i="1" s="1"/>
  <c r="U255" i="1" s="1"/>
  <c r="O251" i="1"/>
  <c r="T251" i="1" s="1"/>
  <c r="U251" i="1" s="1"/>
  <c r="O247" i="1"/>
  <c r="T247" i="1" s="1"/>
  <c r="U247" i="1" s="1"/>
  <c r="O243" i="1"/>
  <c r="T243" i="1" s="1"/>
  <c r="U243" i="1" s="1"/>
  <c r="O239" i="1"/>
  <c r="T239" i="1" s="1"/>
  <c r="U239" i="1" s="1"/>
  <c r="O235" i="1"/>
  <c r="T235" i="1" s="1"/>
  <c r="U235" i="1" s="1"/>
  <c r="O231" i="1"/>
  <c r="T231" i="1" s="1"/>
  <c r="U231" i="1" s="1"/>
  <c r="O227" i="1"/>
  <c r="T227" i="1" s="1"/>
  <c r="U227" i="1" s="1"/>
  <c r="O223" i="1"/>
  <c r="T223" i="1" s="1"/>
  <c r="U223" i="1" s="1"/>
  <c r="O219" i="1"/>
  <c r="T219" i="1" s="1"/>
  <c r="U219" i="1" s="1"/>
  <c r="O215" i="1"/>
  <c r="T215" i="1" s="1"/>
  <c r="U215" i="1" s="1"/>
  <c r="O211" i="1"/>
  <c r="T211" i="1" s="1"/>
  <c r="U211" i="1" s="1"/>
  <c r="O207" i="1"/>
  <c r="T207" i="1" s="1"/>
  <c r="U207" i="1" s="1"/>
  <c r="O203" i="1"/>
  <c r="T203" i="1" s="1"/>
  <c r="U203" i="1" s="1"/>
  <c r="O199" i="1"/>
  <c r="T199" i="1" s="1"/>
  <c r="U199" i="1" s="1"/>
  <c r="O195" i="1"/>
  <c r="T195" i="1" s="1"/>
  <c r="U195" i="1" s="1"/>
  <c r="O191" i="1"/>
  <c r="T191" i="1" s="1"/>
  <c r="U191" i="1" s="1"/>
  <c r="O187" i="1"/>
  <c r="T187" i="1" s="1"/>
  <c r="U187" i="1" s="1"/>
  <c r="O183" i="1"/>
  <c r="T183" i="1" s="1"/>
  <c r="U183" i="1" s="1"/>
  <c r="O179" i="1"/>
  <c r="T179" i="1" s="1"/>
  <c r="U179" i="1" s="1"/>
  <c r="O175" i="1"/>
  <c r="T175" i="1" s="1"/>
  <c r="U175" i="1" s="1"/>
  <c r="O171" i="1"/>
  <c r="T171" i="1" s="1"/>
  <c r="U171" i="1" s="1"/>
  <c r="O167" i="1"/>
  <c r="T167" i="1" s="1"/>
  <c r="U167" i="1" s="1"/>
  <c r="O163" i="1"/>
  <c r="T163" i="1" s="1"/>
  <c r="U163" i="1" s="1"/>
  <c r="O159" i="1"/>
  <c r="T159" i="1" s="1"/>
  <c r="U159" i="1" s="1"/>
  <c r="O155" i="1"/>
  <c r="T155" i="1" s="1"/>
  <c r="U155" i="1" s="1"/>
  <c r="O151" i="1"/>
  <c r="T151" i="1" s="1"/>
  <c r="U151" i="1" s="1"/>
  <c r="O147" i="1"/>
  <c r="T147" i="1" s="1"/>
  <c r="U147" i="1" s="1"/>
  <c r="O143" i="1"/>
  <c r="T143" i="1" s="1"/>
  <c r="U143" i="1" s="1"/>
  <c r="O139" i="1"/>
  <c r="T139" i="1" s="1"/>
  <c r="U139" i="1" s="1"/>
  <c r="O135" i="1"/>
  <c r="T135" i="1" s="1"/>
  <c r="U135" i="1" s="1"/>
  <c r="O131" i="1"/>
  <c r="T131" i="1" s="1"/>
  <c r="U131" i="1" s="1"/>
  <c r="O127" i="1"/>
  <c r="T127" i="1" s="1"/>
  <c r="U127" i="1" s="1"/>
  <c r="O123" i="1"/>
  <c r="T123" i="1" s="1"/>
  <c r="U123" i="1" s="1"/>
  <c r="O119" i="1"/>
  <c r="T119" i="1" s="1"/>
  <c r="U119" i="1" s="1"/>
  <c r="O115" i="1"/>
  <c r="T115" i="1" s="1"/>
  <c r="U115" i="1" s="1"/>
  <c r="O111" i="1"/>
  <c r="T111" i="1" s="1"/>
  <c r="U111" i="1" s="1"/>
  <c r="O107" i="1"/>
  <c r="T107" i="1" s="1"/>
  <c r="U107" i="1" s="1"/>
  <c r="O103" i="1"/>
  <c r="T103" i="1" s="1"/>
  <c r="U103" i="1" s="1"/>
  <c r="O99" i="1"/>
  <c r="T99" i="1" s="1"/>
  <c r="U99" i="1" s="1"/>
  <c r="O95" i="1"/>
  <c r="T95" i="1" s="1"/>
  <c r="U95" i="1" s="1"/>
  <c r="O91" i="1"/>
  <c r="T91" i="1" s="1"/>
  <c r="U91" i="1" s="1"/>
  <c r="O87" i="1"/>
  <c r="T87" i="1" s="1"/>
  <c r="U87" i="1" s="1"/>
  <c r="O83" i="1"/>
  <c r="T83" i="1" s="1"/>
  <c r="U83" i="1" s="1"/>
  <c r="O79" i="1"/>
  <c r="T79" i="1" s="1"/>
  <c r="U79" i="1" s="1"/>
  <c r="O75" i="1"/>
  <c r="T75" i="1" s="1"/>
  <c r="U75" i="1" s="1"/>
  <c r="O71" i="1"/>
  <c r="T71" i="1" s="1"/>
  <c r="U71" i="1" s="1"/>
  <c r="O67" i="1"/>
  <c r="T67" i="1" s="1"/>
  <c r="U67" i="1" s="1"/>
  <c r="O63" i="1"/>
  <c r="T63" i="1" s="1"/>
  <c r="U63" i="1" s="1"/>
  <c r="O59" i="1"/>
  <c r="T59" i="1" s="1"/>
  <c r="U59" i="1" s="1"/>
  <c r="O55" i="1"/>
  <c r="T55" i="1" s="1"/>
  <c r="U55" i="1" s="1"/>
  <c r="O51" i="1"/>
  <c r="T51" i="1" s="1"/>
  <c r="U51" i="1" s="1"/>
  <c r="O47" i="1"/>
  <c r="T47" i="1" s="1"/>
  <c r="U47" i="1" s="1"/>
  <c r="O43" i="1"/>
  <c r="T43" i="1" s="1"/>
  <c r="U43" i="1" s="1"/>
  <c r="O39" i="1"/>
  <c r="T39" i="1" s="1"/>
  <c r="U39" i="1" s="1"/>
  <c r="O35" i="1"/>
  <c r="T35" i="1" s="1"/>
  <c r="U35" i="1" s="1"/>
  <c r="O31" i="1"/>
  <c r="T31" i="1" s="1"/>
  <c r="U31" i="1" s="1"/>
  <c r="O27" i="1"/>
  <c r="T27" i="1" s="1"/>
  <c r="U27" i="1" s="1"/>
  <c r="O23" i="1"/>
  <c r="T23" i="1" s="1"/>
  <c r="U23" i="1" s="1"/>
  <c r="O19" i="1"/>
  <c r="T19" i="1" s="1"/>
  <c r="U19" i="1" s="1"/>
  <c r="O15" i="1"/>
  <c r="T15" i="1" s="1"/>
  <c r="U15" i="1" s="1"/>
  <c r="O11" i="1"/>
  <c r="T11" i="1" s="1"/>
  <c r="U11" i="1" s="1"/>
  <c r="O7" i="1"/>
  <c r="T7" i="1" s="1"/>
  <c r="U7" i="1" s="1"/>
</calcChain>
</file>

<file path=xl/sharedStrings.xml><?xml version="1.0" encoding="utf-8"?>
<sst xmlns="http://schemas.openxmlformats.org/spreadsheetml/2006/main" count="11416" uniqueCount="653">
  <si>
    <t>Ansvar</t>
  </si>
  <si>
    <t>Ansvar navn</t>
  </si>
  <si>
    <t>Tjeneste</t>
  </si>
  <si>
    <t>Tjeneste navn</t>
  </si>
  <si>
    <t>Art</t>
  </si>
  <si>
    <t>Art navn</t>
  </si>
  <si>
    <t>Prosjekt</t>
  </si>
  <si>
    <t>Prosjekt navn</t>
  </si>
  <si>
    <t>Regnskap</t>
  </si>
  <si>
    <t>Justert beløp</t>
  </si>
  <si>
    <t>Kommentarer</t>
  </si>
  <si>
    <t xml:space="preserve">Virksomhet </t>
  </si>
  <si>
    <t>1B</t>
  </si>
  <si>
    <t>Tjenesteområde</t>
  </si>
  <si>
    <t>Bydrift - Bad</t>
  </si>
  <si>
    <t>Drift og vedlikehold / investering idrettsbygg/-anlegg</t>
  </si>
  <si>
    <t>Arbeidsgiveravgift</t>
  </si>
  <si>
    <t>2255</t>
  </si>
  <si>
    <t>Korona-virus</t>
  </si>
  <si>
    <t>Bydrift</t>
  </si>
  <si>
    <t>Kommunalteknisk infrastruktur (skattefinansiert)</t>
  </si>
  <si>
    <t>Byutvikling og teknisk</t>
  </si>
  <si>
    <t>Pensjon</t>
  </si>
  <si>
    <t>Lønn vakttillegg</t>
  </si>
  <si>
    <t>Bydrift - Idrett</t>
  </si>
  <si>
    <t>Materialer til vedlikehold</t>
  </si>
  <si>
    <t>Annet forbruksmateriell</t>
  </si>
  <si>
    <t>Overtid</t>
  </si>
  <si>
    <t>Bydrift - Grønt</t>
  </si>
  <si>
    <t>PARKER OG GRØNT</t>
  </si>
  <si>
    <t>Vikarer ved ferieavvikling</t>
  </si>
  <si>
    <t>Byggdrift</t>
  </si>
  <si>
    <t>ADMINISTRASJONSLOKALER</t>
  </si>
  <si>
    <t>Seniortiltak og sluttvederlag</t>
  </si>
  <si>
    <t>Byggdrift - Vedlikehold</t>
  </si>
  <si>
    <t>OFF. LEGEARB. M/FAGLIG RÅDGIV./SMITTEV.</t>
  </si>
  <si>
    <t>Byggdrift - Renhold</t>
  </si>
  <si>
    <t>SKOLELOKALER</t>
  </si>
  <si>
    <t>Byggdrift - Driftsoperatører sone vest</t>
  </si>
  <si>
    <t>Kart, oppmåling og analyse</t>
  </si>
  <si>
    <t>Geodata skattefinansiert</t>
  </si>
  <si>
    <t>Reiseutgift - møteaktivitet</t>
  </si>
  <si>
    <t>KOM, SUP, klima og utbygging</t>
  </si>
  <si>
    <t>Bilgodtgjørelse, oppgavepliktig</t>
  </si>
  <si>
    <t>Møtemat og overtidmat for ansatte</t>
  </si>
  <si>
    <t>Lønn administrasjon</t>
  </si>
  <si>
    <t>Byggesak</t>
  </si>
  <si>
    <t>Oppmåling</t>
  </si>
  <si>
    <t>Kontormateriell</t>
  </si>
  <si>
    <t>KVM - Anlegg</t>
  </si>
  <si>
    <t>KOMMUNALE AVLØPSNETT</t>
  </si>
  <si>
    <t>Renhold- og vaskeritjenester</t>
  </si>
  <si>
    <t>Dekkes av selvkost</t>
  </si>
  <si>
    <t>Klima, vann og miljø</t>
  </si>
  <si>
    <t>Kommunalteknisk infrastruktur (selvkost)</t>
  </si>
  <si>
    <t>KVM - VA-drift</t>
  </si>
  <si>
    <t>Kjøp teknisk faglig utstyr</t>
  </si>
  <si>
    <t>DISTRIBUSJON AV VANN, KOMMUNALT VANNETT</t>
  </si>
  <si>
    <t>KVM - Renovasjon</t>
  </si>
  <si>
    <t>INNSAMLING HUSHOLDNINGSAVFALL</t>
  </si>
  <si>
    <t>Lønn fagstillinger</t>
  </si>
  <si>
    <t>KVM - Klima, vann og miljø - Felles</t>
  </si>
  <si>
    <t>KVM - Vann</t>
  </si>
  <si>
    <t>PIV - Idrett og friluftsliv</t>
  </si>
  <si>
    <t>Kommunale avgifter og næringsavfall</t>
  </si>
  <si>
    <t>Park, idrett og vei</t>
  </si>
  <si>
    <t>Rengjøringsmidler</t>
  </si>
  <si>
    <t>SPB - Byggesak</t>
  </si>
  <si>
    <t>Samfunn, plan og bygg</t>
  </si>
  <si>
    <t>Teknisk - Prosjekter og avtaler</t>
  </si>
  <si>
    <t>VAKSINASJONSKONTOR</t>
  </si>
  <si>
    <t>Internfakturering renhold fordeling</t>
  </si>
  <si>
    <t>2268</t>
  </si>
  <si>
    <t>Vaksinering Covid-19</t>
  </si>
  <si>
    <t>?????</t>
  </si>
  <si>
    <t>Radetiketter</t>
  </si>
  <si>
    <t>Summer av Avrundet beløp</t>
  </si>
  <si>
    <t>Totalsum</t>
  </si>
  <si>
    <t>(Alle)</t>
  </si>
  <si>
    <t>Totalt</t>
  </si>
  <si>
    <t>KOM, SUP, klima og utbygging Totalt</t>
  </si>
  <si>
    <t>Kommunalteknisk infrastruktur (selvkost) Totalt</t>
  </si>
  <si>
    <t>Kommunalteknisk infrastruktur (skattefinansiert) Totalt</t>
  </si>
  <si>
    <t>Samfunn, plan og bygg Totalt</t>
  </si>
  <si>
    <t>Byutvikling og teknisk Totalt</t>
  </si>
  <si>
    <t>Helse og velferd</t>
  </si>
  <si>
    <t>Enhet for funksjonshemmede</t>
  </si>
  <si>
    <t>EFF</t>
  </si>
  <si>
    <t>Enhet for funksjonshemmede Totalt</t>
  </si>
  <si>
    <t>Enhet for hjemmetjenester og rehabilitering</t>
  </si>
  <si>
    <t>EHR</t>
  </si>
  <si>
    <t>Enhet for hjemmetjenester og rehabilitering Totalt</t>
  </si>
  <si>
    <t>H&amp;V felles og samordningstjenester</t>
  </si>
  <si>
    <t>H&amp;V felles</t>
  </si>
  <si>
    <t>Samordningstjenesten</t>
  </si>
  <si>
    <t>H&amp;V felles og samordningstjenester Totalt</t>
  </si>
  <si>
    <t>Helse og rehabiliteringstjenester</t>
  </si>
  <si>
    <t>Fysio og ergoterapi tjenester</t>
  </si>
  <si>
    <t>Legetjenester</t>
  </si>
  <si>
    <t>Legevakt</t>
  </si>
  <si>
    <t>Mestringsenheten</t>
  </si>
  <si>
    <t>Helse og rehabiliteringstjenester Totalt</t>
  </si>
  <si>
    <t>Sosiale tjenester</t>
  </si>
  <si>
    <t>AKS</t>
  </si>
  <si>
    <t>Boligtjenesten</t>
  </si>
  <si>
    <t>Flyktningenheten</t>
  </si>
  <si>
    <t>NAV</t>
  </si>
  <si>
    <t>Sosiale tjenester Totalt</t>
  </si>
  <si>
    <t>Sykehjemstjenester</t>
  </si>
  <si>
    <t>Sandnes matservice</t>
  </si>
  <si>
    <t>SYV</t>
  </si>
  <si>
    <t>SYØ</t>
  </si>
  <si>
    <t>Sykehjemstjenester Totalt</t>
  </si>
  <si>
    <t>Helse og velferd Totalt</t>
  </si>
  <si>
    <t>Kultur og næring</t>
  </si>
  <si>
    <t>Kultur</t>
  </si>
  <si>
    <t>SANDNES BIBLIOTEK</t>
  </si>
  <si>
    <t xml:space="preserve">Sandnes kulturhus </t>
  </si>
  <si>
    <t>Sandnes kulturskole</t>
  </si>
  <si>
    <t>Kultur og næring Totalt</t>
  </si>
  <si>
    <t>Oppvekst barn og unge</t>
  </si>
  <si>
    <t>Barnehager inkludert fellesutgifter</t>
  </si>
  <si>
    <t>Austsiå barnehagene</t>
  </si>
  <si>
    <t>Brueland barnehager</t>
  </si>
  <si>
    <t>Fagstab barn og unge</t>
  </si>
  <si>
    <t>Forsand Barnehage</t>
  </si>
  <si>
    <t>Ganddal barnehagene</t>
  </si>
  <si>
    <t>Gandsfjord barnehagene</t>
  </si>
  <si>
    <t xml:space="preserve">Høle barnehage </t>
  </si>
  <si>
    <t>Riska barnehagene</t>
  </si>
  <si>
    <t>Sandvedhaugen barnehager</t>
  </si>
  <si>
    <t>Sentrumsbarnehagene</t>
  </si>
  <si>
    <t>Skeiane barnehagene</t>
  </si>
  <si>
    <t>Skogsheia barnehagene</t>
  </si>
  <si>
    <t>Styrket barnehage</t>
  </si>
  <si>
    <t>Sør-Øst barnehagene</t>
  </si>
  <si>
    <t>Varatun barnehager</t>
  </si>
  <si>
    <t>Barnehager inkludert fellesutgifter Totalt</t>
  </si>
  <si>
    <t>PPT, BFE og Helsestasjonstjenester</t>
  </si>
  <si>
    <t>BFE</t>
  </si>
  <si>
    <t>Helsestasjonstjenesten</t>
  </si>
  <si>
    <t>PP-tjenesten</t>
  </si>
  <si>
    <t>PPT, BFE og Helsestasjonstjenester Totalt</t>
  </si>
  <si>
    <t>Oppvekst barn og unge Totalt</t>
  </si>
  <si>
    <t>Oppvekst skole</t>
  </si>
  <si>
    <t>Ordinær grunnskoleopplæring inkludert fellesutgifter</t>
  </si>
  <si>
    <t>ALTONA</t>
  </si>
  <si>
    <t>Aspervika</t>
  </si>
  <si>
    <t>Austrått</t>
  </si>
  <si>
    <t>Bogafjell</t>
  </si>
  <si>
    <t>Bogafjell ungdomsskole</t>
  </si>
  <si>
    <t>Buggeland</t>
  </si>
  <si>
    <t>Fagstab skole</t>
  </si>
  <si>
    <t>Figgjo</t>
  </si>
  <si>
    <t>Forsand skule</t>
  </si>
  <si>
    <t>Ganddal</t>
  </si>
  <si>
    <t>Giske</t>
  </si>
  <si>
    <t>Hana skole</t>
  </si>
  <si>
    <t>Hommersåk</t>
  </si>
  <si>
    <t>Høle</t>
  </si>
  <si>
    <t>Høyland</t>
  </si>
  <si>
    <t>Iglemyr</t>
  </si>
  <si>
    <t>Kyrkjevollen</t>
  </si>
  <si>
    <t>Lundehaugen</t>
  </si>
  <si>
    <t>Lura</t>
  </si>
  <si>
    <t>Lurahammaren</t>
  </si>
  <si>
    <t>Malmheim</t>
  </si>
  <si>
    <t>Maudland</t>
  </si>
  <si>
    <t>Porsholen</t>
  </si>
  <si>
    <t>Riska</t>
  </si>
  <si>
    <t>Sandved</t>
  </si>
  <si>
    <t>Senter FBU</t>
  </si>
  <si>
    <t>Skeiene</t>
  </si>
  <si>
    <t>Smeaheia</t>
  </si>
  <si>
    <t>Stangeland</t>
  </si>
  <si>
    <t>Sviland</t>
  </si>
  <si>
    <t>Sørbø</t>
  </si>
  <si>
    <t>Trones</t>
  </si>
  <si>
    <t>Øygard</t>
  </si>
  <si>
    <t>Ordinær grunnskoleopplæring inkludert fellesutgifter Totalt</t>
  </si>
  <si>
    <t>Voksenopplæring</t>
  </si>
  <si>
    <t>Sandnes læringssenter</t>
  </si>
  <si>
    <t>Voksenopplæring Totalt</t>
  </si>
  <si>
    <t>Oppvekst skole Totalt</t>
  </si>
  <si>
    <t>Organisasjon</t>
  </si>
  <si>
    <t>Digitalisering</t>
  </si>
  <si>
    <t>Dokumentsenter</t>
  </si>
  <si>
    <t>HR og HMS</t>
  </si>
  <si>
    <t>IT-drift</t>
  </si>
  <si>
    <t>Politisk sekretariat</t>
  </si>
  <si>
    <t>Servicekontoret</t>
  </si>
  <si>
    <t>Organisasjon Totalt</t>
  </si>
  <si>
    <t>Sentrale staber, politisk virksomhet og fellesutgifter</t>
  </si>
  <si>
    <t>Eiendom</t>
  </si>
  <si>
    <t>Eiendom Totalt</t>
  </si>
  <si>
    <t>Politisk virksomhet</t>
  </si>
  <si>
    <t>Politisk virksomhet Totalt</t>
  </si>
  <si>
    <t>Rådmannens stabsenheter</t>
  </si>
  <si>
    <t>Rådmannens stab</t>
  </si>
  <si>
    <t>Rådmannens stabsenheter Totalt</t>
  </si>
  <si>
    <t>Sentrale staber, politisk virksomhet og fellesutgifter Totalt</t>
  </si>
  <si>
    <t>Økonomi</t>
  </si>
  <si>
    <t>ØKO - Anskaffelser</t>
  </si>
  <si>
    <t>ØKO - Budsjett og analyse</t>
  </si>
  <si>
    <t>ØKO - Lønn</t>
  </si>
  <si>
    <t>Økonomi Totalt</t>
  </si>
  <si>
    <t>Pønsjeliste</t>
  </si>
  <si>
    <t>Avrundet beløp</t>
  </si>
  <si>
    <t>art</t>
  </si>
  <si>
    <t>ansvar</t>
  </si>
  <si>
    <t>tjeneste</t>
  </si>
  <si>
    <t>prosjekt</t>
  </si>
  <si>
    <t>beløp</t>
  </si>
  <si>
    <t>NÆRMESTE TUSEN</t>
  </si>
  <si>
    <t>Kommunedirektørens stab</t>
  </si>
  <si>
    <t>ADMINISTRATIV LEDELSE</t>
  </si>
  <si>
    <t>Gaver</t>
  </si>
  <si>
    <t>INFORMASJONSRÅDGIVNING</t>
  </si>
  <si>
    <t>Konsulenttjenester</t>
  </si>
  <si>
    <t>Helsestasjonstjeneste</t>
  </si>
  <si>
    <t>VALG</t>
  </si>
  <si>
    <t>Medisinsk forbruksmateriell</t>
  </si>
  <si>
    <t>Skolesjef</t>
  </si>
  <si>
    <t>Annen lønn og trekkpl. godtgjørelser</t>
  </si>
  <si>
    <t>Oppvekst fagstab</t>
  </si>
  <si>
    <t>TJENESTERÅDGIVNING</t>
  </si>
  <si>
    <t>Barnehage</t>
  </si>
  <si>
    <t>Overføring til andre</t>
  </si>
  <si>
    <t>Korrigert pga minusbeløp/periodisering</t>
  </si>
  <si>
    <t>Telefon- og internettutgifter</t>
  </si>
  <si>
    <t>Informasjonstiltak</t>
  </si>
  <si>
    <t>Drift av kjøretøyer og maskiner</t>
  </si>
  <si>
    <t>Husleie</t>
  </si>
  <si>
    <t>Kjøp inventar og utstyr</t>
  </si>
  <si>
    <t>Vedlikehold utstyr/inventar</t>
  </si>
  <si>
    <t>Tilskudd til org. og foreninger</t>
  </si>
  <si>
    <t>Internhusleie fordeling</t>
  </si>
  <si>
    <t>Kjøp av bøker</t>
  </si>
  <si>
    <t>Reiseutgift - klient-/brukerreiser m/u ledsager</t>
  </si>
  <si>
    <t>Kjøp av tjenester, private</t>
  </si>
  <si>
    <t>DRIFT AV INSTITUSJON</t>
  </si>
  <si>
    <t>IT-tjenester</t>
  </si>
  <si>
    <t>Fellesopplæring - personal</t>
  </si>
  <si>
    <t>Avgifter, gebyrer og lisenser</t>
  </si>
  <si>
    <t>Data - lisenser og innkjøp programmer</t>
  </si>
  <si>
    <t>Kjøp datautstyr</t>
  </si>
  <si>
    <t>Leie kontormaskiner, printere, vanndispensere  mv.</t>
  </si>
  <si>
    <t>Kjøp av tjenester, kommuner</t>
  </si>
  <si>
    <t>Ekstrahjelp</t>
  </si>
  <si>
    <t>ARBEIDSTRENING</t>
  </si>
  <si>
    <t>Kostnad ligger hos eiendom, eiendom søker om refusjon av midlene</t>
  </si>
  <si>
    <t>Samordningsenheten</t>
  </si>
  <si>
    <t>FLYKTNINGETJENESTE</t>
  </si>
  <si>
    <t>Arbeidstøy og terminalbriller</t>
  </si>
  <si>
    <t>Dokumentsenteret</t>
  </si>
  <si>
    <t>Arkivtjenester</t>
  </si>
  <si>
    <t>HR/HMS</t>
  </si>
  <si>
    <t>PERSONALFORVALTNING</t>
  </si>
  <si>
    <t>Vakttilegg vikarer</t>
  </si>
  <si>
    <t>FRIKJØP TILLITSVALGTE</t>
  </si>
  <si>
    <t>Vikarer ved sykefravær</t>
  </si>
  <si>
    <t>HR/HMS - Fagopplæring</t>
  </si>
  <si>
    <t>HR/HMS - Ekstern beredskap</t>
  </si>
  <si>
    <t>Vikarer rekrutteringstjenesten</t>
  </si>
  <si>
    <t>KOMMUNALT BEREDSKAP</t>
  </si>
  <si>
    <t>ØKONOMISTYRING</t>
  </si>
  <si>
    <t>INNKJØPSTJENESTER</t>
  </si>
  <si>
    <t>LØNNSADMINISTRASJON</t>
  </si>
  <si>
    <t>Digitalisering og IT</t>
  </si>
  <si>
    <t>IT - kommune felles</t>
  </si>
  <si>
    <t>SERVICETJENESTER</t>
  </si>
  <si>
    <t>KANTINEDRIFT</t>
  </si>
  <si>
    <t>KJØKKENDRIFT</t>
  </si>
  <si>
    <t>Senter for flerspråklige barn og unge</t>
  </si>
  <si>
    <t>Tospråklig assistanse</t>
  </si>
  <si>
    <t>Aspervika skole</t>
  </si>
  <si>
    <t>TILPASSET OPPLÆRING</t>
  </si>
  <si>
    <t>Innføringsklasse</t>
  </si>
  <si>
    <t>Vikarer ved annet fravær</t>
  </si>
  <si>
    <t>Forbruksmateriell brukt i undervisning</t>
  </si>
  <si>
    <t>SFO</t>
  </si>
  <si>
    <t>Austrått skole</t>
  </si>
  <si>
    <t>Klesgodtgjørelse</t>
  </si>
  <si>
    <t>Bogafjell skole</t>
  </si>
  <si>
    <t>Figgjo skole</t>
  </si>
  <si>
    <t>Hommersåk skole</t>
  </si>
  <si>
    <t>Høle barne- og ungdomsskole</t>
  </si>
  <si>
    <t>Høyland ungdomsskole</t>
  </si>
  <si>
    <t>Iglemyr skole</t>
  </si>
  <si>
    <t>Kyrkjevollen skole</t>
  </si>
  <si>
    <t>Maudland skole</t>
  </si>
  <si>
    <t>REFUSJON SYKELØNN</t>
  </si>
  <si>
    <t>Riska ungdomsskole</t>
  </si>
  <si>
    <t>Sviland skole</t>
  </si>
  <si>
    <t>Øygard ungdomsskole</t>
  </si>
  <si>
    <t>Undervisningstilbud kulturskoler</t>
  </si>
  <si>
    <t>Sørbø skole</t>
  </si>
  <si>
    <t>Ganddal skole</t>
  </si>
  <si>
    <t>Giske ungdomsskole</t>
  </si>
  <si>
    <t>Forsterket avdeling</t>
  </si>
  <si>
    <t>Lura skole</t>
  </si>
  <si>
    <t>Lurahammeren ungdomsskole</t>
  </si>
  <si>
    <t>Malmheim skole</t>
  </si>
  <si>
    <t>Altona</t>
  </si>
  <si>
    <t>Porsholen skole</t>
  </si>
  <si>
    <t>Matvarer i tjenesteproduksjon</t>
  </si>
  <si>
    <t>Sandved  skole</t>
  </si>
  <si>
    <t>Skeiane ungdomsskole</t>
  </si>
  <si>
    <t>Stangeland skole</t>
  </si>
  <si>
    <t>Trones skole</t>
  </si>
  <si>
    <t>Medisinsk utstyr</t>
  </si>
  <si>
    <t>TRONES NORD SFO</t>
  </si>
  <si>
    <t>Norskopplæring innvandrere</t>
  </si>
  <si>
    <t>Kjøp bøker, elev-pc og programmer til undervisning</t>
  </si>
  <si>
    <t>Grunnopplæring</t>
  </si>
  <si>
    <t xml:space="preserve"> Spesialpedagogisk undervisning</t>
  </si>
  <si>
    <t>Drift og fellestjenester</t>
  </si>
  <si>
    <t>Smeaheia skole</t>
  </si>
  <si>
    <t>Buggeland skole</t>
  </si>
  <si>
    <t>Lundehaugen ungdomsskole</t>
  </si>
  <si>
    <t>Forsand skole</t>
  </si>
  <si>
    <t>Medikamenter</t>
  </si>
  <si>
    <t>Styrket barnehagetilbud</t>
  </si>
  <si>
    <t>TILRETTELAGTE TILTAK I BARNEHAGEN</t>
  </si>
  <si>
    <t>Jæren øyeblikkelig hjelp</t>
  </si>
  <si>
    <t>Akutthjelp helse- og omsorgstjenester</t>
  </si>
  <si>
    <t>LEGEVAKT</t>
  </si>
  <si>
    <t>T-trinn</t>
  </si>
  <si>
    <t>Kurs, konferanser og opplæring (Reise art 1171)</t>
  </si>
  <si>
    <t>Helsestasjonstjenester</t>
  </si>
  <si>
    <t>Skolehelsetjeneste</t>
  </si>
  <si>
    <t>Transportmidler</t>
  </si>
  <si>
    <t>JORDMOR</t>
  </si>
  <si>
    <t>Kostgodtgjørelse, oppgavepliktig</t>
  </si>
  <si>
    <t>Reiseutgift - kurs/konferanser</t>
  </si>
  <si>
    <t>Fysio- og ergoterapitjenester</t>
  </si>
  <si>
    <t>FYSIO- OG ERGOTERAPI BARN</t>
  </si>
  <si>
    <t>LTJ - Fastlønnsleger</t>
  </si>
  <si>
    <t>ALLMENNLEGETJENESTE</t>
  </si>
  <si>
    <t>Strøm</t>
  </si>
  <si>
    <t>Kjøp av tjenester, staten</t>
  </si>
  <si>
    <t>Tilskudd til leger</t>
  </si>
  <si>
    <t>Diverse oppgavepliktige utbetalinger</t>
  </si>
  <si>
    <t>Serviceavtaler og reparasjoner</t>
  </si>
  <si>
    <t>LTJ - Fastleger næring</t>
  </si>
  <si>
    <t>LTJ - Forsand legekontor</t>
  </si>
  <si>
    <t>Barne- og familienheten</t>
  </si>
  <si>
    <t>Ressurssenter for barn og familie</t>
  </si>
  <si>
    <t>BARNEVERNSTJENESTEN</t>
  </si>
  <si>
    <t>BFE - avd barnevern, administrasjon, mottak- og barnevernsvakt</t>
  </si>
  <si>
    <t>BARNEVERNSVAKT</t>
  </si>
  <si>
    <t>TILSYNSFØRERE ANDRE KOMMUNER</t>
  </si>
  <si>
    <t>BFE - avd barnevern, undersøkelse - oppfølging</t>
  </si>
  <si>
    <t>BFE - avd barnevern, omsorg - ettervern</t>
  </si>
  <si>
    <t>BFE - Seksjon tiltak</t>
  </si>
  <si>
    <t>HJELPETILTAK I  I FAMILIEN</t>
  </si>
  <si>
    <t>TILTAK UTENFOR HJEMMET</t>
  </si>
  <si>
    <t>BFE - Seksjon fagutvikling og internkontroll</t>
  </si>
  <si>
    <t>BFE - Seksjon psykisk helse barn og unge</t>
  </si>
  <si>
    <t>Bevertning og representasjon</t>
  </si>
  <si>
    <t>Gjennomgangsboliger for vanskeligstilte</t>
  </si>
  <si>
    <t>Boligformidling og bomiljøarbeid</t>
  </si>
  <si>
    <t>PPT</t>
  </si>
  <si>
    <t>NAV administrasjon</t>
  </si>
  <si>
    <t>SOSIALE TJENESTER</t>
  </si>
  <si>
    <t>Forsikringer, vakthold og sikring</t>
  </si>
  <si>
    <t>NAV team 1</t>
  </si>
  <si>
    <t>Sandnes bibliotek</t>
  </si>
  <si>
    <t>BIBLIOTEK</t>
  </si>
  <si>
    <t>Kultur - Tilrettelagt fritid</t>
  </si>
  <si>
    <t>Frivillighetssentral</t>
  </si>
  <si>
    <t>Tilrettelagt aktivitetstilbud til barn og unge</t>
  </si>
  <si>
    <t>Kultur - Ungdomstilbud</t>
  </si>
  <si>
    <t>Aktivitetstilbud til barn og unge</t>
  </si>
  <si>
    <t>FRITIDSTILBUD FOR ELDRE OG FUNKSJ.HEM.</t>
  </si>
  <si>
    <t>Kultur - Bydelshus</t>
  </si>
  <si>
    <t>BYDELSHUS/GRENDEHUS</t>
  </si>
  <si>
    <t>Kunst- og kulturhus</t>
  </si>
  <si>
    <t>Tilskudd til kulturtiltak</t>
  </si>
  <si>
    <t>Kunstformidling musikaler og egne arrangement</t>
  </si>
  <si>
    <t>Opplysningspliktige konsulenthonorar</t>
  </si>
  <si>
    <t>Kinokino</t>
  </si>
  <si>
    <t>Kunstformidling Kinokino</t>
  </si>
  <si>
    <t>EIE - Eiendom stab</t>
  </si>
  <si>
    <t>Felleskostnader for vaksinasjonslokaler. Vil bli viderefakturert til helse i løpet av året. Helse bør da søke om å få refundert disse kostnadene i årsoppgjørssaken</t>
  </si>
  <si>
    <t>EIE - Sone 1a</t>
  </si>
  <si>
    <t>Vedlikehold  nybygg og nyanlegg</t>
  </si>
  <si>
    <t>EIE - Sone 1b</t>
  </si>
  <si>
    <t>EIE - Sone 2a</t>
  </si>
  <si>
    <t>EIE - Renhold</t>
  </si>
  <si>
    <t>EIE - Husleie</t>
  </si>
  <si>
    <t>Kostnader innleie vaksinasjonslokaler - er viderefakturert til helse</t>
  </si>
  <si>
    <t>Fakturering av vaksinasjonslokaler til helse - helse har fått dette refundert i første perioderapport</t>
  </si>
  <si>
    <t>EIE - Byggeprosjekt</t>
  </si>
  <si>
    <t>BH1 - Sandved barnehage</t>
  </si>
  <si>
    <t>BH1 - Stangeland barnehage</t>
  </si>
  <si>
    <t>BH1 - Stangelandsforen barnehage</t>
  </si>
  <si>
    <t>Forbruks-,formings- og aktivitetsmateriell</t>
  </si>
  <si>
    <t>BH2 - Øygard barnehage</t>
  </si>
  <si>
    <t>BH2 - Gravarslia barnehage</t>
  </si>
  <si>
    <t>BH2 - Vatne barnehage</t>
  </si>
  <si>
    <t>BH3 - Austrått barnehage</t>
  </si>
  <si>
    <t>BH3 - Kleivane barnehage</t>
  </si>
  <si>
    <t>BH3 - Figgjo barnehage</t>
  </si>
  <si>
    <t>BH4 - Langgata barnehage</t>
  </si>
  <si>
    <t>BH4 - Trones barnehage</t>
  </si>
  <si>
    <t>BH5 - Myklaberget barnehage</t>
  </si>
  <si>
    <t>BH5 - Porsholen barnehage</t>
  </si>
  <si>
    <t>BH6 - Jønningheia barnehage</t>
  </si>
  <si>
    <t>BH6 - Smeaheia barnehage</t>
  </si>
  <si>
    <t>BH7 - Hommersåk barnehage</t>
  </si>
  <si>
    <t>BH7 - Riska barnehage</t>
  </si>
  <si>
    <t>BH8 - Sørbø Sør</t>
  </si>
  <si>
    <t>BH8 - Sørbø Nord</t>
  </si>
  <si>
    <t>BH8 - Ganddal barnehage</t>
  </si>
  <si>
    <t>Brueland barnehager - Bygg 2</t>
  </si>
  <si>
    <t>Brueland barnehager - Bygg 1</t>
  </si>
  <si>
    <t>BH10 - Høle barnehage</t>
  </si>
  <si>
    <t>Sandvedhaugen barnehager - Nordtunet</t>
  </si>
  <si>
    <t>Sandvedhaugen barnehager - Sørtunet</t>
  </si>
  <si>
    <t>Varatun barnehager - Postveien</t>
  </si>
  <si>
    <t>Varatun barnehager - Varatunhagen</t>
  </si>
  <si>
    <t>BH13 - Forsand barnehage</t>
  </si>
  <si>
    <t>MEH - Avdeling rask psykisk helsehjelp og aktivitet</t>
  </si>
  <si>
    <t>STØTTEKONTAKT JF. LOV OM SOS.TJ.</t>
  </si>
  <si>
    <t>PSYKIATRISK SYKEPLEIE</t>
  </si>
  <si>
    <t>MEH - Avdeling psykisk helse</t>
  </si>
  <si>
    <t>HJEMMETJENESTER</t>
  </si>
  <si>
    <t>MEH - Avdeling ROP</t>
  </si>
  <si>
    <t>MEH - Hanamyrveien 1</t>
  </si>
  <si>
    <t>Miljøarbeidertjenesten</t>
  </si>
  <si>
    <t>MEH - Avdeling rus og avhengighet</t>
  </si>
  <si>
    <t>TILTAK FOR PERSONER MED RUSPROBLEM</t>
  </si>
  <si>
    <t>MEH - Sandnesveien 299</t>
  </si>
  <si>
    <t>SYV -  Sykehjem vest</t>
  </si>
  <si>
    <t>SYV - Åse felles</t>
  </si>
  <si>
    <t>SYV - Lura 1 sykehjem</t>
  </si>
  <si>
    <t>SYV - Lura 2 sykehjem</t>
  </si>
  <si>
    <t>SYV - Rundeskogen 3. etg</t>
  </si>
  <si>
    <t>SYV - Rundeskogen 4. etg</t>
  </si>
  <si>
    <t>SYV - Rundeskogen 5. etg</t>
  </si>
  <si>
    <t>SYV - Rundeskogen renhold og vaskeri</t>
  </si>
  <si>
    <t>SYV - Åse midlertidig sykehjem</t>
  </si>
  <si>
    <t>Omsorgsboliger</t>
  </si>
  <si>
    <t>SYV - Åse skjermet 3. etg</t>
  </si>
  <si>
    <t>SYV - Åse nattjeneste</t>
  </si>
  <si>
    <t>SYV - Åse somatisk 2. etg</t>
  </si>
  <si>
    <t>Vikarer ved svangerskapspermisjon</t>
  </si>
  <si>
    <t>SYV - Åse somatisk 3. etg</t>
  </si>
  <si>
    <t>SYV - Åse skjermet 2. etg</t>
  </si>
  <si>
    <t>SYV - Åse sykehjem somatisk/lindrende</t>
  </si>
  <si>
    <t>SYV - Byhagen nattjeneste</t>
  </si>
  <si>
    <t>SYV - Byhagen sykehjem 2. etg</t>
  </si>
  <si>
    <t>SYV - Byhagen sykehjem 3. etg</t>
  </si>
  <si>
    <t>SYØ - Sykehjem øst</t>
  </si>
  <si>
    <t>HELSEINSTITUSJONER</t>
  </si>
  <si>
    <t>SYØ - Rovik felles</t>
  </si>
  <si>
    <t>SYØ - Riska felles</t>
  </si>
  <si>
    <t>SYØ - Austrått felles</t>
  </si>
  <si>
    <t>SYØ - Lunde felles</t>
  </si>
  <si>
    <t>SYØ - Rovik RØD sykehjem</t>
  </si>
  <si>
    <t>SYØ - Rovik GRØNN sykehjem</t>
  </si>
  <si>
    <t>SYØ - Rovik BLÅ sykehjem</t>
  </si>
  <si>
    <t>SYØ - Riska 1 sykehjem</t>
  </si>
  <si>
    <t>SYØ - Riska 2 sykehjem</t>
  </si>
  <si>
    <t>SYØ - Rovik renhold og vaskeri</t>
  </si>
  <si>
    <t>SYØ - Riska renhold og vaskeri</t>
  </si>
  <si>
    <t>SYØ - Austrått renhold og vaskeri</t>
  </si>
  <si>
    <t>SYØ - Lunde renhold og vaskeri</t>
  </si>
  <si>
    <t>SYØ - Rovik bokollektivet</t>
  </si>
  <si>
    <t>SYØ - Austrått sykehjem</t>
  </si>
  <si>
    <t>SYØ - Austrått sykehjem unge demente</t>
  </si>
  <si>
    <t>SYØ - Austrått sykehjem demente</t>
  </si>
  <si>
    <t>SYØ - Lunde sykehjem</t>
  </si>
  <si>
    <t>SYØ - Lunde bokollektiv</t>
  </si>
  <si>
    <t>SYØ - Forsandheimen</t>
  </si>
  <si>
    <t>Fotpleie</t>
  </si>
  <si>
    <t>VASKERI</t>
  </si>
  <si>
    <t>SYØ - Forsandheimen 1</t>
  </si>
  <si>
    <t>SYØ - Forsandheimen 2</t>
  </si>
  <si>
    <t>EHR - Enhet for hjemmetjenester og rehabilitering</t>
  </si>
  <si>
    <t>Velferdsteknologiske innretninger</t>
  </si>
  <si>
    <t>EHR - Hverdagsrehabilitering</t>
  </si>
  <si>
    <t>Hverdagsrehablilitering</t>
  </si>
  <si>
    <t>EHR - Lura dag- og aktivitetsavdeling</t>
  </si>
  <si>
    <t>EHR - Austrått dag- og aktivitetsavdeling</t>
  </si>
  <si>
    <t>DAGTILBUD(PÅ DAGSENTER)</t>
  </si>
  <si>
    <t>EHR - Sone Åse B</t>
  </si>
  <si>
    <t>EHR - Sone Trones A</t>
  </si>
  <si>
    <t>EHR - Sone Lura</t>
  </si>
  <si>
    <t>EHR - Sone Austrått</t>
  </si>
  <si>
    <t>EHR - Sone Sentrum</t>
  </si>
  <si>
    <t>EHR - Sone Rovik</t>
  </si>
  <si>
    <t>EHR - Nattpatrulje</t>
  </si>
  <si>
    <t>EHR - Sandnes helsesenter 1. etg</t>
  </si>
  <si>
    <t>EHR - Sandnes helsesenter 2. etg</t>
  </si>
  <si>
    <t>EHR - Sandnes helsesenter renhold og vaskeri</t>
  </si>
  <si>
    <t>EFF - Administrasjon</t>
  </si>
  <si>
    <t>EFF - TMT, Miljøtjeneste</t>
  </si>
  <si>
    <t>EFF - Privat avlastning</t>
  </si>
  <si>
    <t>AVLASTNING  HOS PRIVATE FAMILIER</t>
  </si>
  <si>
    <t>EFF - Skaret tilsynstilbud</t>
  </si>
  <si>
    <t>EFF - Skaret avlastningssenter</t>
  </si>
  <si>
    <t>ANDRE INNTEKTER</t>
  </si>
  <si>
    <t>AVLASTNING I BOLIG(OG LEILIGH.)</t>
  </si>
  <si>
    <t>EFF - Aktivitetsbasert avlastning</t>
  </si>
  <si>
    <t>EFF - Brønnabakka</t>
  </si>
  <si>
    <t>EFF - Miljøtjeneste Forsand</t>
  </si>
  <si>
    <t>EFF - Kvål aktivitetssenter</t>
  </si>
  <si>
    <t>EFF - Vågsgjerd aktivitetssenter</t>
  </si>
  <si>
    <t>EFF - Smørbukkveien</t>
  </si>
  <si>
    <t>EFF - Håholen &amp; Lindeveien</t>
  </si>
  <si>
    <t>EFF - Prestholen</t>
  </si>
  <si>
    <t>EFF - Firkanten</t>
  </si>
  <si>
    <t>EFF - Haugen</t>
  </si>
  <si>
    <t>EFF - Tømmerveien</t>
  </si>
  <si>
    <t>EFF - Krunemyr</t>
  </si>
  <si>
    <t>EFF - Moldberget</t>
  </si>
  <si>
    <t>EFF - Lunde 2</t>
  </si>
  <si>
    <t>EFF - Sørbøveien</t>
  </si>
  <si>
    <t>EFF - Åsveien</t>
  </si>
  <si>
    <t>EFF - Mikkelsbærstien</t>
  </si>
  <si>
    <t>EFF - Øygardsveien</t>
  </si>
  <si>
    <t>EFF - Maudlandsveien</t>
  </si>
  <si>
    <t>EFF - Rugdeveien</t>
  </si>
  <si>
    <t>EFF - Lunden</t>
  </si>
  <si>
    <t>EFF - Edvard Griegsvei</t>
  </si>
  <si>
    <t>EFF - Sandskaret</t>
  </si>
  <si>
    <t>EFF - Rindahagen</t>
  </si>
  <si>
    <t>Virksomhet</t>
  </si>
  <si>
    <t>Sykefravær</t>
  </si>
  <si>
    <t>Ansvarsnavn</t>
  </si>
  <si>
    <t>Kommuneadvokaten</t>
  </si>
  <si>
    <t>Politisk</t>
  </si>
  <si>
    <t>Kommune felles</t>
  </si>
  <si>
    <t/>
  </si>
  <si>
    <t>Kommunens fellesutg. inkl. energi</t>
  </si>
  <si>
    <t>Spesialavtaler ansatte</t>
  </si>
  <si>
    <t>AFP og seniortiltak</t>
  </si>
  <si>
    <t>Internrekvisita felles</t>
  </si>
  <si>
    <t>Overføring til Sandnes eiendom</t>
  </si>
  <si>
    <t>Prosjekter</t>
  </si>
  <si>
    <t>H&amp;V fagstab</t>
  </si>
  <si>
    <t>Fagstab, kultur og næring</t>
  </si>
  <si>
    <t>Fagstab, B&amp;T</t>
  </si>
  <si>
    <t>Direktør</t>
  </si>
  <si>
    <t>Byggdrift - Driftsoperatører sone øst</t>
  </si>
  <si>
    <t>Bydrift - Tilsyn</t>
  </si>
  <si>
    <t>HR/HMS - Sandnes kompetansesenter</t>
  </si>
  <si>
    <t>Fagstab/beredskap</t>
  </si>
  <si>
    <t>HR/HMS - Intern beredskap</t>
  </si>
  <si>
    <t>ØKO - Økonomi fagstab</t>
  </si>
  <si>
    <t>ØKO - Regnskap</t>
  </si>
  <si>
    <t>ØKO - Kemnerkontoret</t>
  </si>
  <si>
    <t>Skolene</t>
  </si>
  <si>
    <t>Kleivane</t>
  </si>
  <si>
    <t>Kleivane skole</t>
  </si>
  <si>
    <t>Lurahammeren skole</t>
  </si>
  <si>
    <t>STYRKET BARNEHAGETILBUD</t>
  </si>
  <si>
    <t>Legevakt og Ø-hjelp</t>
  </si>
  <si>
    <t>LTJ - LIS1 leger</t>
  </si>
  <si>
    <t>BFE - Famile for første gang</t>
  </si>
  <si>
    <t>NAV fellestjenester</t>
  </si>
  <si>
    <t>Kvalifiseringsprogrammet</t>
  </si>
  <si>
    <t>Økonomisk sosialhjelp</t>
  </si>
  <si>
    <t>SPB - Samfunnsutvikling</t>
  </si>
  <si>
    <t>SPB - Samfunn, plan og bygg - Felles</t>
  </si>
  <si>
    <t>SPB - Byantikvar</t>
  </si>
  <si>
    <t>Utbygging</t>
  </si>
  <si>
    <t>Strategi, utvikling og prosjekt</t>
  </si>
  <si>
    <t>SPB - Byplan</t>
  </si>
  <si>
    <t>KVM - Klima</t>
  </si>
  <si>
    <t>KVM - Avløp</t>
  </si>
  <si>
    <t>KVM - Slam og forvaltning</t>
  </si>
  <si>
    <t>VAR - VA-drift</t>
  </si>
  <si>
    <t>PIV - Administrasjon</t>
  </si>
  <si>
    <t>PIV - Grønne områder</t>
  </si>
  <si>
    <t>PIV - Gravplasser</t>
  </si>
  <si>
    <t>PIV - Vei og trafikksikkerhet</t>
  </si>
  <si>
    <t>PIV - Gravstellsavtaler</t>
  </si>
  <si>
    <t>PIV - Interrimskonto spillemidler</t>
  </si>
  <si>
    <t>Bydrift - Parkering</t>
  </si>
  <si>
    <t>Bydrift - Vei og prosjekt</t>
  </si>
  <si>
    <t>LANDBRUK</t>
  </si>
  <si>
    <t>Landbruk</t>
  </si>
  <si>
    <t>Kulturhuset</t>
  </si>
  <si>
    <t>RAS</t>
  </si>
  <si>
    <t>Skatt og rammetilskudd, særtilskudd, renter og avdrag</t>
  </si>
  <si>
    <t>Sentrale inntekter</t>
  </si>
  <si>
    <t>SKATT, RAMMETILSKUDD M.V.</t>
  </si>
  <si>
    <t>EIE - Forvaltning</t>
  </si>
  <si>
    <t>EIE - Sone 2b</t>
  </si>
  <si>
    <t>EIE - Brann og renhold</t>
  </si>
  <si>
    <t>EIE - FDV</t>
  </si>
  <si>
    <t>EIE - Energi sone 1</t>
  </si>
  <si>
    <t>EIE - Energi sone 2</t>
  </si>
  <si>
    <t>EIE - Tekniske system</t>
  </si>
  <si>
    <t>EIE - Bolig</t>
  </si>
  <si>
    <t>EIE - Fellestjenester</t>
  </si>
  <si>
    <t>EIE - Energi</t>
  </si>
  <si>
    <t>EIE - Brukerstyrte vaktmestertjenester</t>
  </si>
  <si>
    <t>EIE - Utvikling</t>
  </si>
  <si>
    <t>Barnehagene</t>
  </si>
  <si>
    <t>BH1 - felles</t>
  </si>
  <si>
    <t>BH2 - felles</t>
  </si>
  <si>
    <t>BH3 - felles</t>
  </si>
  <si>
    <t>BH4 - felles</t>
  </si>
  <si>
    <t>BH5 - felles</t>
  </si>
  <si>
    <t>BH5 - Rissebærstraen barnehage</t>
  </si>
  <si>
    <t>BH5 - Rabalder barnehage</t>
  </si>
  <si>
    <t>BH6 - felles</t>
  </si>
  <si>
    <t>BH7 - felles</t>
  </si>
  <si>
    <t>BH8 - felles</t>
  </si>
  <si>
    <t>Brueland barnehager - felles</t>
  </si>
  <si>
    <t>BH10 - felles</t>
  </si>
  <si>
    <t>Sandvedhaugen barnehager - felles</t>
  </si>
  <si>
    <t>Varatun barnehager - felles</t>
  </si>
  <si>
    <t>BH13 - felles</t>
  </si>
  <si>
    <t>MEH - Mestringsenheten</t>
  </si>
  <si>
    <t>MEH - Postveien 142</t>
  </si>
  <si>
    <t xml:space="preserve">Sykehjem vest </t>
  </si>
  <si>
    <t>SYV - Lura felles</t>
  </si>
  <si>
    <t>SYV - Rundeskogen felles</t>
  </si>
  <si>
    <t>SYV - Byhagen felles</t>
  </si>
  <si>
    <t>SYV - Lura aktivitørtjeneste</t>
  </si>
  <si>
    <t>SYV - Lura 3 sykehjem</t>
  </si>
  <si>
    <t>SYV - Lura 4 sykehjem</t>
  </si>
  <si>
    <t>SYV - Fellestjenester</t>
  </si>
  <si>
    <t>SYV - Lura renhold og vaskeri</t>
  </si>
  <si>
    <t>SYV - Byhagen renhold og vaskeri</t>
  </si>
  <si>
    <t>SYV - Åse renhold og vaskeri</t>
  </si>
  <si>
    <t>SYV - Lura sone C hjemmetjeneste</t>
  </si>
  <si>
    <t>SYV - Sansehagen bofellesskap</t>
  </si>
  <si>
    <t>Sykehjem øst</t>
  </si>
  <si>
    <t>SYØ - Rovik aktivitørtjeneste</t>
  </si>
  <si>
    <t>SYØ - Riska aktivitørtjeneste</t>
  </si>
  <si>
    <t>SYØ - Austrått aktivitørtjeneste</t>
  </si>
  <si>
    <t>SYØ - Lunde aktivitørtjeneste</t>
  </si>
  <si>
    <t>EHR - Vikarpool</t>
  </si>
  <si>
    <t>EHR - Skeianetunet eldresenter</t>
  </si>
  <si>
    <t>EHR - Trones eldresenter</t>
  </si>
  <si>
    <t>EHR - Riska eldresenter</t>
  </si>
  <si>
    <t>EHR - Åse dag- og aktivitetsavdeling</t>
  </si>
  <si>
    <t>EHR - Rundeskogen dag- og aktivitetssenter</t>
  </si>
  <si>
    <t>EHR - Rovik dag- og aktivitetsavdeling</t>
  </si>
  <si>
    <t>EHR - Riska dag- og aktivitetsavdeling</t>
  </si>
  <si>
    <t>EHR - Sone Åse tiltak</t>
  </si>
  <si>
    <t>EHR - Sone Åse A</t>
  </si>
  <si>
    <t>EHR - Sone Riska</t>
  </si>
  <si>
    <t>EHR - Austrått hjemmehjelp</t>
  </si>
  <si>
    <t>EHR - Sandnes helsesenter 3. etg</t>
  </si>
  <si>
    <t>EHR - Sandnes helsesenter natt</t>
  </si>
  <si>
    <t>EFF - Vikarpool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</si>
</sst>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4" fontId="2" fillId="2" borderId="0" xfId="2" applyNumberFormat="1"/>
    <xf numFmtId="0" fontId="3" fillId="3" borderId="2" xfId="0" applyFont="1" applyFill="1" applyBorder="1"/>
    <xf numFmtId="0" fontId="3" fillId="3" borderId="1" xfId="0" applyFont="1" applyFill="1" applyBorder="1"/>
    <xf numFmtId="0" fontId="3" fillId="3" borderId="3" xfId="0" applyFont="1" applyFill="1" applyBorder="1"/>
    <xf numFmtId="0" fontId="0" fillId="0" borderId="0" xfId="0" applyFill="1" applyAlignment="1">
      <alignment wrapText="1"/>
    </xf>
  </cellXfs>
  <cellStyles count="3">
    <cellStyle name="Komma" xfId="1" builtinId="3"/>
    <cellStyle name="Normal" xfId="0" builtinId="0"/>
    <cellStyle name="Uthevingsfarge4" xfId="2" builtinId="41"/>
  </cellStyles>
  <dxfs count="26"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164" formatCode="_-* #,##0_-;\-* #,##0_-;_-* &quot;-&quot;??_-;_-@_-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1" indent="0" justifyLastLine="0" shrinkToFit="0" readingOrder="0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ødland, Hege" refreshedDate="44453.549923958337" createdVersion="7" refreshedVersion="7" minRefreshableVersion="3" recordCount="1760" xr:uid="{FF01A1C9-8149-4E87-B8CF-0E053F4E7944}">
  <cacheSource type="worksheet">
    <worksheetSource name="Tabell1"/>
  </cacheSource>
  <cacheFields count="15">
    <cacheField name="Ansvar" numFmtId="0">
      <sharedItems containsSemiMixedTypes="0" containsString="0" containsNumber="1" containsInteger="1" minValue="1000" maxValue="320564"/>
    </cacheField>
    <cacheField name="Ansvar navn" numFmtId="0">
      <sharedItems/>
    </cacheField>
    <cacheField name="Tjeneste" numFmtId="0">
      <sharedItems containsSemiMixedTypes="0" containsString="0" containsNumber="1" containsInteger="1" minValue="1002" maxValue="3854"/>
    </cacheField>
    <cacheField name="Tjeneste navn" numFmtId="0">
      <sharedItems/>
    </cacheField>
    <cacheField name="Art" numFmtId="0">
      <sharedItems containsSemiMixedTypes="0" containsString="0" containsNumber="1" containsInteger="1" minValue="1010" maxValue="1710" count="70">
        <n v="1122"/>
        <n v="1270"/>
        <n v="1012"/>
        <n v="1040"/>
        <n v="1099"/>
        <n v="1115"/>
        <n v="1170"/>
        <n v="1021"/>
        <n v="1110"/>
        <n v="1121"/>
        <n v="1201"/>
        <n v="1011"/>
        <n v="1050"/>
        <n v="1470"/>
        <n v="1100"/>
        <n v="1120"/>
        <n v="1134"/>
        <n v="1142"/>
        <n v="1174"/>
        <n v="1190"/>
        <n v="1200"/>
        <n v="1231"/>
        <n v="1473"/>
        <n v="1191"/>
        <n v="1102"/>
        <n v="1175"/>
        <n v="1370"/>
        <n v="1010"/>
        <n v="1151"/>
        <n v="1161"/>
        <n v="1195"/>
        <n v="1196"/>
        <n v="1205"/>
        <n v="1220"/>
        <n v="1350"/>
        <n v="1030"/>
        <n v="1090"/>
        <n v="1092"/>
        <n v="1264"/>
        <n v="1123"/>
        <n v="1025"/>
        <n v="1020"/>
        <n v="1022"/>
        <n v="1107"/>
        <n v="1014"/>
        <n v="1710"/>
        <n v="1118"/>
        <n v="1209"/>
        <n v="1105"/>
        <n v="1114"/>
        <n v="1013"/>
        <n v="1150"/>
        <n v="1210"/>
        <n v="1160"/>
        <n v="1171"/>
        <n v="1180"/>
        <n v="1300"/>
        <n v="1372"/>
        <n v="1167"/>
        <n v="1240"/>
        <n v="1143"/>
        <n v="1260"/>
        <n v="1185"/>
        <n v="1197"/>
        <n v="1250"/>
        <n v="1169"/>
        <n v="1230"/>
        <n v="1124"/>
        <n v="1023"/>
        <n v="1625"/>
      </sharedItems>
    </cacheField>
    <cacheField name="Art navn" numFmtId="0">
      <sharedItems/>
    </cacheField>
    <cacheField name="Prosjekt" numFmtId="0">
      <sharedItems count="2">
        <s v="2255"/>
        <s v="2268"/>
      </sharedItems>
    </cacheField>
    <cacheField name="Prosjekt navn" numFmtId="0">
      <sharedItems/>
    </cacheField>
    <cacheField name="Regnskap" numFmtId="164">
      <sharedItems containsSemiMixedTypes="0" containsString="0" containsNumber="1" containsInteger="1" minValue="-1365991" maxValue="4955910"/>
    </cacheField>
    <cacheField name="Justert beløp" numFmtId="164">
      <sharedItems containsString="0" containsBlank="1" containsNumber="1" containsInteger="1" minValue="-33615" maxValue="2925582"/>
    </cacheField>
    <cacheField name="Kommentarer" numFmtId="0">
      <sharedItems containsBlank="1"/>
    </cacheField>
    <cacheField name="Virksomhet " numFmtId="0">
      <sharedItems count="90">
        <s v="Rådmannens stab"/>
        <s v="Politisk sekretariat"/>
        <s v="Politisk virksomhet"/>
        <s v="Fagstab skole"/>
        <s v="Fagstab barn og unge"/>
        <s v="H&amp;V felles"/>
        <s v="Digitalisering"/>
        <s v="Byggdrift"/>
        <s v="Samordningstjenesten"/>
        <s v="Flyktningenheten"/>
        <s v="Dokumentsenter"/>
        <s v="HR og HMS"/>
        <s v="ØKO - Budsjett og analyse"/>
        <s v="ØKO - Anskaffelser"/>
        <s v="ØKO - Lønn"/>
        <s v="IT-drift"/>
        <s v="Servicekontoret"/>
        <s v="Sandnes matservice"/>
        <s v="Senter FBU"/>
        <s v="Aspervika"/>
        <s v="Austrått"/>
        <s v="Bogafjell"/>
        <s v="Figgjo"/>
        <s v="Hana skole"/>
        <s v="Hommersåk"/>
        <s v="Høle"/>
        <s v="Høyland"/>
        <s v="Iglemyr"/>
        <s v="Kyrkjevollen"/>
        <s v="Maudland"/>
        <s v="Riska"/>
        <s v="Sviland"/>
        <s v="Øygard"/>
        <s v="Sandnes kulturskole"/>
        <s v="Sørbø"/>
        <s v="Ganddal"/>
        <s v="Giske"/>
        <s v="Lura"/>
        <s v="Lurahammaren"/>
        <s v="Malmheim"/>
        <s v="ALTONA"/>
        <s v="Porsholen"/>
        <s v="Sandved"/>
        <s v="Skeiene"/>
        <s v="Stangeland"/>
        <s v="Trones"/>
        <s v="Sandnes læringssenter"/>
        <s v="Smeaheia"/>
        <s v="Buggeland"/>
        <s v="Lundehaugen"/>
        <s v="Forsand skule"/>
        <s v="Bogafjell ungdomsskole"/>
        <s v="Styrket barnehage"/>
        <s v="Legevakt"/>
        <s v="Helsestasjonstjenesten"/>
        <s v="Fysio og ergoterapi tjenester"/>
        <s v="Legetjenester"/>
        <s v="BFE"/>
        <s v="AKS"/>
        <s v="Boligtjenesten"/>
        <s v="PP-tjenesten"/>
        <s v="NAV"/>
        <s v="Kart, oppmåling og analyse"/>
        <s v="Samfunn, plan og bygg"/>
        <s v="Klima, vann og miljø"/>
        <s v="Teknisk - Prosjekter og avtaler"/>
        <s v="Park, idrett og vei"/>
        <s v="Bydrift"/>
        <s v="SANDNES BIBLIOTEK"/>
        <s v="Kultur"/>
        <s v="Sandnes kulturhus "/>
        <s v="Eiendom"/>
        <s v="Skeiane barnehagene"/>
        <s v="Austsiå barnehagene"/>
        <s v="Sør-Øst barnehagene"/>
        <s v="Sentrumsbarnehagene"/>
        <s v="Gandsfjord barnehagene"/>
        <s v="Skogsheia barnehagene"/>
        <s v="Riska barnehagene"/>
        <s v="Ganddal barnehagene"/>
        <s v="Brueland barnehager"/>
        <s v="Høle barnehage "/>
        <s v="Sandvedhaugen barnehager"/>
        <s v="Varatun barnehager"/>
        <s v="Forsand Barnehage"/>
        <s v="Mestringsenheten"/>
        <s v="SYV"/>
        <s v="SYØ"/>
        <s v="EHR"/>
        <s v="EFF"/>
      </sharedItems>
    </cacheField>
    <cacheField name="1B" numFmtId="0">
      <sharedItems count="20">
        <s v="Rådmannens stabsenheter"/>
        <s v="Organisasjon"/>
        <s v="Politisk virksomhet"/>
        <s v="Ordinær grunnskoleopplæring inkludert fellesutgifter"/>
        <s v="Barnehager inkludert fellesutgifter"/>
        <s v="H&amp;V felles og samordningstjenester"/>
        <s v="Kommunalteknisk infrastruktur (skattefinansiert)"/>
        <s v="Sosiale tjenester"/>
        <s v="Økonomi"/>
        <s v="Sykehjemstjenester"/>
        <s v="Kultur og næring"/>
        <s v="Voksenopplæring"/>
        <s v="Helse og rehabiliteringstjenester"/>
        <s v="PPT, BFE og Helsestasjonstjenester"/>
        <s v="KOM, SUP, klima og utbygging"/>
        <s v="Samfunn, plan og bygg"/>
        <s v="Kommunalteknisk infrastruktur (selvkost)"/>
        <s v="Eiendom"/>
        <s v="Enhet for hjemmetjenester og rehabilitering"/>
        <s v="Enhet for funksjonshemmede"/>
      </sharedItems>
    </cacheField>
    <cacheField name="Tjenesteområde" numFmtId="0">
      <sharedItems count="8">
        <s v="Sentrale staber, politisk virksomhet og fellesutgifter"/>
        <s v="Organisasjon"/>
        <s v="Oppvekst skole"/>
        <s v="Oppvekst barn og unge"/>
        <s v="Helse og velferd"/>
        <s v="Byutvikling og teknisk"/>
        <s v="Økonomi"/>
        <s v="Kultur og næring"/>
      </sharedItems>
    </cacheField>
    <cacheField name="Avrundet beløp" numFmtId="164">
      <sharedItems containsSemiMixedTypes="0" containsString="0" containsNumber="1" containsInteger="1" minValue="-34000" maxValue="292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60">
  <r>
    <n v="1000"/>
    <s v="Kommunedirektørens stab"/>
    <n v="1200"/>
    <s v="ADMINISTRATIV LEDELSE"/>
    <x v="0"/>
    <s v="Gaver"/>
    <x v="0"/>
    <s v="Korona-virus"/>
    <n v="5000"/>
    <n v="5000"/>
    <m/>
    <x v="0"/>
    <x v="0"/>
    <x v="0"/>
    <n v="5000"/>
  </r>
  <r>
    <n v="1000"/>
    <s v="Kommunedirektørens stab"/>
    <n v="1221"/>
    <s v="INFORMASJONSRÅDGIVNING"/>
    <x v="1"/>
    <s v="Konsulenttjenester"/>
    <x v="1"/>
    <s v="Vaksinering Covid-19"/>
    <n v="27169"/>
    <n v="27169"/>
    <m/>
    <x v="0"/>
    <x v="0"/>
    <x v="0"/>
    <n v="27000"/>
  </r>
  <r>
    <n v="1016"/>
    <s v="Politisk sekretariat"/>
    <n v="1200"/>
    <s v="ADMINISTRATIV LEDELSE"/>
    <x v="2"/>
    <s v="Lønn vakttillegg"/>
    <x v="0"/>
    <s v="Korona-virus"/>
    <n v="320"/>
    <n v="320"/>
    <m/>
    <x v="1"/>
    <x v="1"/>
    <x v="1"/>
    <n v="0"/>
  </r>
  <r>
    <n v="1016"/>
    <s v="Politisk sekretariat"/>
    <n v="1200"/>
    <s v="ADMINISTRATIV LEDELSE"/>
    <x v="3"/>
    <s v="Overtid"/>
    <x v="0"/>
    <s v="Korona-virus"/>
    <n v="104096"/>
    <n v="104096"/>
    <m/>
    <x v="1"/>
    <x v="1"/>
    <x v="1"/>
    <n v="104000"/>
  </r>
  <r>
    <n v="1016"/>
    <s v="Politisk sekretariat"/>
    <n v="1200"/>
    <s v="ADMINISTRATIV LEDELSE"/>
    <x v="4"/>
    <s v="Arbeidsgiveravgift"/>
    <x v="0"/>
    <s v="Korona-virus"/>
    <n v="14723"/>
    <n v="14723"/>
    <m/>
    <x v="1"/>
    <x v="1"/>
    <x v="1"/>
    <n v="15000"/>
  </r>
  <r>
    <n v="1016"/>
    <s v="Politisk sekretariat"/>
    <n v="1200"/>
    <s v="ADMINISTRATIV LEDELSE"/>
    <x v="5"/>
    <s v="Møtemat og overtidmat for ansatte"/>
    <x v="0"/>
    <s v="Korona-virus"/>
    <n v="641"/>
    <n v="641"/>
    <m/>
    <x v="1"/>
    <x v="1"/>
    <x v="1"/>
    <n v="1000"/>
  </r>
  <r>
    <n v="1016"/>
    <s v="Politisk sekretariat"/>
    <n v="1200"/>
    <s v="ADMINISTRATIV LEDELSE"/>
    <x v="6"/>
    <s v="Reiseutgift - møteaktivitet"/>
    <x v="0"/>
    <s v="Korona-virus"/>
    <n v="6395"/>
    <n v="6395"/>
    <m/>
    <x v="1"/>
    <x v="1"/>
    <x v="1"/>
    <n v="6000"/>
  </r>
  <r>
    <n v="1016"/>
    <s v="Politisk sekretariat"/>
    <n v="2321"/>
    <s v="Helsestasjonstjeneste"/>
    <x v="4"/>
    <s v="Arbeidsgiveravgift"/>
    <x v="0"/>
    <s v="Korona-virus"/>
    <n v="29"/>
    <n v="29"/>
    <m/>
    <x v="1"/>
    <x v="1"/>
    <x v="1"/>
    <n v="0"/>
  </r>
  <r>
    <n v="1016"/>
    <s v="Politisk sekretariat"/>
    <n v="2413"/>
    <s v="OFF. LEGEARB. M/FAGLIG RÅDGIV./SMITTEV."/>
    <x v="2"/>
    <s v="Lønn vakttillegg"/>
    <x v="0"/>
    <s v="Korona-virus"/>
    <n v="35585"/>
    <n v="35585"/>
    <m/>
    <x v="1"/>
    <x v="1"/>
    <x v="1"/>
    <n v="36000"/>
  </r>
  <r>
    <n v="1016"/>
    <s v="Politisk sekretariat"/>
    <n v="2413"/>
    <s v="OFF. LEGEARB. M/FAGLIG RÅDGIV./SMITTEV."/>
    <x v="7"/>
    <s v="Vikarer ved ferieavvikling"/>
    <x v="0"/>
    <s v="Korona-virus"/>
    <n v="15960"/>
    <n v="15960"/>
    <m/>
    <x v="1"/>
    <x v="1"/>
    <x v="1"/>
    <n v="16000"/>
  </r>
  <r>
    <n v="1016"/>
    <s v="Politisk sekretariat"/>
    <n v="2413"/>
    <s v="OFF. LEGEARB. M/FAGLIG RÅDGIV./SMITTEV."/>
    <x v="3"/>
    <s v="Overtid"/>
    <x v="0"/>
    <s v="Korona-virus"/>
    <n v="9125"/>
    <n v="9125"/>
    <m/>
    <x v="1"/>
    <x v="1"/>
    <x v="1"/>
    <n v="9000"/>
  </r>
  <r>
    <n v="1016"/>
    <s v="Politisk sekretariat"/>
    <n v="2413"/>
    <s v="OFF. LEGEARB. M/FAGLIG RÅDGIV./SMITTEV."/>
    <x v="4"/>
    <s v="Arbeidsgiveravgift"/>
    <x v="0"/>
    <s v="Korona-virus"/>
    <n v="8554"/>
    <n v="8554"/>
    <m/>
    <x v="1"/>
    <x v="1"/>
    <x v="1"/>
    <n v="9000"/>
  </r>
  <r>
    <n v="1060"/>
    <s v="Politisk virksomhet"/>
    <n v="1002"/>
    <s v="VALG"/>
    <x v="8"/>
    <s v="Medisinsk forbruksmateriell"/>
    <x v="0"/>
    <s v="Korona-virus"/>
    <n v="950"/>
    <n v="950"/>
    <m/>
    <x v="2"/>
    <x v="2"/>
    <x v="0"/>
    <n v="1000"/>
  </r>
  <r>
    <n v="1060"/>
    <s v="Politisk virksomhet"/>
    <n v="1002"/>
    <s v="VALG"/>
    <x v="9"/>
    <s v="Rengjøringsmidler"/>
    <x v="0"/>
    <s v="Korona-virus"/>
    <n v="348"/>
    <n v="348"/>
    <m/>
    <x v="2"/>
    <x v="2"/>
    <x v="0"/>
    <n v="0"/>
  </r>
  <r>
    <n v="1060"/>
    <s v="Politisk virksomhet"/>
    <n v="1002"/>
    <s v="VALG"/>
    <x v="10"/>
    <s v="Kjøp teknisk faglig utstyr"/>
    <x v="0"/>
    <s v="Korona-virus"/>
    <n v="20625"/>
    <n v="20625"/>
    <m/>
    <x v="2"/>
    <x v="2"/>
    <x v="0"/>
    <n v="21000"/>
  </r>
  <r>
    <n v="1100"/>
    <s v="Skolesjef"/>
    <n v="1200"/>
    <s v="ADMINISTRATIV LEDELSE"/>
    <x v="11"/>
    <s v="Lønn fagstillinger"/>
    <x v="0"/>
    <s v="Korona-virus"/>
    <n v="13859"/>
    <n v="13859"/>
    <m/>
    <x v="3"/>
    <x v="3"/>
    <x v="2"/>
    <n v="14000"/>
  </r>
  <r>
    <n v="1100"/>
    <s v="Skolesjef"/>
    <n v="1200"/>
    <s v="ADMINISTRATIV LEDELSE"/>
    <x v="12"/>
    <s v="Annen lønn og trekkpl. godtgjørelser"/>
    <x v="0"/>
    <s v="Korona-virus"/>
    <n v="3870"/>
    <n v="3870"/>
    <m/>
    <x v="3"/>
    <x v="3"/>
    <x v="2"/>
    <n v="4000"/>
  </r>
  <r>
    <n v="1100"/>
    <s v="Skolesjef"/>
    <n v="1200"/>
    <s v="ADMINISTRATIV LEDELSE"/>
    <x v="4"/>
    <s v="Arbeidsgiveravgift"/>
    <x v="0"/>
    <s v="Korona-virus"/>
    <n v="2500"/>
    <n v="2500"/>
    <m/>
    <x v="3"/>
    <x v="3"/>
    <x v="2"/>
    <n v="3000"/>
  </r>
  <r>
    <n v="1110"/>
    <s v="Oppvekst fagstab"/>
    <n v="1237"/>
    <s v="TJENESTERÅDGIVNING"/>
    <x v="2"/>
    <s v="Lønn vakttillegg"/>
    <x v="0"/>
    <s v="Korona-virus"/>
    <n v="2948"/>
    <n v="2948"/>
    <m/>
    <x v="4"/>
    <x v="4"/>
    <x v="3"/>
    <n v="3000"/>
  </r>
  <r>
    <n v="1110"/>
    <s v="Oppvekst fagstab"/>
    <n v="1237"/>
    <s v="TJENESTERÅDGIVNING"/>
    <x v="3"/>
    <s v="Overtid"/>
    <x v="0"/>
    <s v="Korona-virus"/>
    <n v="526510"/>
    <n v="526510"/>
    <m/>
    <x v="4"/>
    <x v="4"/>
    <x v="3"/>
    <n v="527000"/>
  </r>
  <r>
    <n v="1110"/>
    <s v="Oppvekst fagstab"/>
    <n v="1237"/>
    <s v="TJENESTERÅDGIVNING"/>
    <x v="4"/>
    <s v="Arbeidsgiveravgift"/>
    <x v="0"/>
    <s v="Korona-virus"/>
    <n v="74654"/>
    <n v="74654"/>
    <m/>
    <x v="4"/>
    <x v="4"/>
    <x v="3"/>
    <n v="75000"/>
  </r>
  <r>
    <n v="1110"/>
    <s v="Oppvekst fagstab"/>
    <n v="1237"/>
    <s v="TJENESTERÅDGIVNING"/>
    <x v="6"/>
    <s v="Reiseutgift - møteaktivitet"/>
    <x v="0"/>
    <s v="Korona-virus"/>
    <n v="360"/>
    <n v="360"/>
    <m/>
    <x v="4"/>
    <x v="4"/>
    <x v="3"/>
    <n v="0"/>
  </r>
  <r>
    <n v="1110"/>
    <s v="Oppvekst fagstab"/>
    <n v="2010"/>
    <s v="Barnehage"/>
    <x v="2"/>
    <s v="Lønn vakttillegg"/>
    <x v="0"/>
    <s v="Korona-virus"/>
    <n v="5040"/>
    <n v="5040"/>
    <m/>
    <x v="4"/>
    <x v="4"/>
    <x v="3"/>
    <n v="5000"/>
  </r>
  <r>
    <n v="1110"/>
    <s v="Oppvekst fagstab"/>
    <n v="2010"/>
    <s v="Barnehage"/>
    <x v="4"/>
    <s v="Arbeidsgiveravgift"/>
    <x v="0"/>
    <s v="Korona-virus"/>
    <n v="711"/>
    <n v="711"/>
    <m/>
    <x v="4"/>
    <x v="4"/>
    <x v="3"/>
    <n v="1000"/>
  </r>
  <r>
    <n v="1110"/>
    <s v="Oppvekst fagstab"/>
    <n v="2010"/>
    <s v="Barnehage"/>
    <x v="13"/>
    <s v="Overføring til andre"/>
    <x v="0"/>
    <s v="Korona-virus"/>
    <n v="-561008"/>
    <m/>
    <s v="Korrigert pga minusbeløp/periodisering"/>
    <x v="4"/>
    <x v="4"/>
    <x v="3"/>
    <n v="0"/>
  </r>
  <r>
    <n v="1110"/>
    <s v="Oppvekst fagstab"/>
    <n v="2321"/>
    <s v="Helsestasjonstjeneste"/>
    <x v="7"/>
    <s v="Vikarer ved ferieavvikling"/>
    <x v="0"/>
    <s v="Korona-virus"/>
    <n v="-3360"/>
    <n v="-3360"/>
    <m/>
    <x v="4"/>
    <x v="4"/>
    <x v="3"/>
    <n v="-3000"/>
  </r>
  <r>
    <n v="1110"/>
    <s v="Oppvekst fagstab"/>
    <n v="2321"/>
    <s v="Helsestasjonstjeneste"/>
    <x v="4"/>
    <s v="Arbeidsgiveravgift"/>
    <x v="0"/>
    <s v="Korona-virus"/>
    <n v="-474"/>
    <n v="-474"/>
    <m/>
    <x v="4"/>
    <x v="4"/>
    <x v="3"/>
    <n v="0"/>
  </r>
  <r>
    <n v="1110"/>
    <s v="Oppvekst fagstab"/>
    <n v="2413"/>
    <s v="OFF. LEGEARB. M/FAGLIG RÅDGIV./SMITTEV."/>
    <x v="2"/>
    <s v="Lønn vakttillegg"/>
    <x v="0"/>
    <s v="Korona-virus"/>
    <n v="58568"/>
    <n v="58568"/>
    <m/>
    <x v="4"/>
    <x v="4"/>
    <x v="3"/>
    <n v="59000"/>
  </r>
  <r>
    <n v="1110"/>
    <s v="Oppvekst fagstab"/>
    <n v="2413"/>
    <s v="OFF. LEGEARB. M/FAGLIG RÅDGIV./SMITTEV."/>
    <x v="7"/>
    <s v="Vikarer ved ferieavvikling"/>
    <x v="0"/>
    <s v="Korona-virus"/>
    <n v="10780"/>
    <n v="10780"/>
    <m/>
    <x v="4"/>
    <x v="4"/>
    <x v="3"/>
    <n v="11000"/>
  </r>
  <r>
    <n v="1110"/>
    <s v="Oppvekst fagstab"/>
    <n v="2413"/>
    <s v="OFF. LEGEARB. M/FAGLIG RÅDGIV./SMITTEV."/>
    <x v="3"/>
    <s v="Overtid"/>
    <x v="0"/>
    <s v="Korona-virus"/>
    <n v="9377"/>
    <n v="9377"/>
    <m/>
    <x v="4"/>
    <x v="4"/>
    <x v="3"/>
    <n v="9000"/>
  </r>
  <r>
    <n v="1110"/>
    <s v="Oppvekst fagstab"/>
    <n v="2413"/>
    <s v="OFF. LEGEARB. M/FAGLIG RÅDGIV./SMITTEV."/>
    <x v="4"/>
    <s v="Arbeidsgiveravgift"/>
    <x v="0"/>
    <s v="Korona-virus"/>
    <n v="11100"/>
    <n v="11100"/>
    <m/>
    <x v="4"/>
    <x v="4"/>
    <x v="3"/>
    <n v="11000"/>
  </r>
  <r>
    <n v="1120"/>
    <s v="Helse og velferd"/>
    <n v="1200"/>
    <s v="ADMINISTRATIV LEDELSE"/>
    <x v="2"/>
    <s v="Lønn vakttillegg"/>
    <x v="0"/>
    <s v="Korona-virus"/>
    <n v="-15020"/>
    <n v="-15020"/>
    <m/>
    <x v="5"/>
    <x v="5"/>
    <x v="4"/>
    <n v="-15000"/>
  </r>
  <r>
    <n v="1120"/>
    <s v="Helse og velferd"/>
    <n v="1200"/>
    <s v="ADMINISTRATIV LEDELSE"/>
    <x v="3"/>
    <s v="Overtid"/>
    <x v="0"/>
    <s v="Korona-virus"/>
    <n v="184350"/>
    <n v="184350"/>
    <m/>
    <x v="5"/>
    <x v="5"/>
    <x v="4"/>
    <n v="184000"/>
  </r>
  <r>
    <n v="1120"/>
    <s v="Helse og velferd"/>
    <n v="1200"/>
    <s v="ADMINISTRATIV LEDELSE"/>
    <x v="4"/>
    <s v="Arbeidsgiveravgift"/>
    <x v="0"/>
    <s v="Korona-virus"/>
    <n v="23875"/>
    <n v="23875"/>
    <m/>
    <x v="5"/>
    <x v="5"/>
    <x v="4"/>
    <n v="24000"/>
  </r>
  <r>
    <n v="1120"/>
    <s v="Helse og velferd"/>
    <n v="1200"/>
    <s v="ADMINISTRATIV LEDELSE"/>
    <x v="14"/>
    <s v="Kontormateriell"/>
    <x v="0"/>
    <s v="Korona-virus"/>
    <n v="9491"/>
    <n v="9491"/>
    <m/>
    <x v="5"/>
    <x v="5"/>
    <x v="4"/>
    <n v="9000"/>
  </r>
  <r>
    <n v="1120"/>
    <s v="Helse og velferd"/>
    <n v="1200"/>
    <s v="ADMINISTRATIV LEDELSE"/>
    <x v="14"/>
    <s v="Kontormateriell"/>
    <x v="1"/>
    <s v="Vaksinering Covid-19"/>
    <n v="116"/>
    <n v="116"/>
    <m/>
    <x v="5"/>
    <x v="5"/>
    <x v="4"/>
    <n v="0"/>
  </r>
  <r>
    <n v="1120"/>
    <s v="Helse og velferd"/>
    <n v="1200"/>
    <s v="ADMINISTRATIV LEDELSE"/>
    <x v="8"/>
    <s v="Medisinsk forbruksmateriell"/>
    <x v="0"/>
    <s v="Korona-virus"/>
    <n v="4955910"/>
    <n v="1800000"/>
    <m/>
    <x v="5"/>
    <x v="5"/>
    <x v="4"/>
    <n v="1800000"/>
  </r>
  <r>
    <n v="1120"/>
    <s v="Helse og velferd"/>
    <n v="1200"/>
    <s v="ADMINISTRATIV LEDELSE"/>
    <x v="8"/>
    <s v="Medisinsk forbruksmateriell"/>
    <x v="1"/>
    <s v="Vaksinering Covid-19"/>
    <n v="499"/>
    <n v="499"/>
    <m/>
    <x v="5"/>
    <x v="5"/>
    <x v="4"/>
    <n v="0"/>
  </r>
  <r>
    <n v="1120"/>
    <s v="Helse og velferd"/>
    <n v="1200"/>
    <s v="ADMINISTRATIV LEDELSE"/>
    <x v="15"/>
    <s v="Annet forbruksmateriell"/>
    <x v="0"/>
    <s v="Korona-virus"/>
    <n v="7055"/>
    <n v="7055"/>
    <m/>
    <x v="5"/>
    <x v="5"/>
    <x v="4"/>
    <n v="7000"/>
  </r>
  <r>
    <n v="1120"/>
    <s v="Helse og velferd"/>
    <n v="1200"/>
    <s v="ADMINISTRATIV LEDELSE"/>
    <x v="15"/>
    <s v="Annet forbruksmateriell"/>
    <x v="1"/>
    <s v="Vaksinering Covid-19"/>
    <n v="17792"/>
    <n v="17792"/>
    <m/>
    <x v="5"/>
    <x v="5"/>
    <x v="4"/>
    <n v="18000"/>
  </r>
  <r>
    <n v="1120"/>
    <s v="Helse og velferd"/>
    <n v="1200"/>
    <s v="ADMINISTRATIV LEDELSE"/>
    <x v="9"/>
    <s v="Rengjøringsmidler"/>
    <x v="0"/>
    <s v="Korona-virus"/>
    <n v="8197"/>
    <n v="8197"/>
    <m/>
    <x v="5"/>
    <x v="5"/>
    <x v="4"/>
    <n v="8000"/>
  </r>
  <r>
    <n v="1120"/>
    <s v="Helse og velferd"/>
    <n v="1200"/>
    <s v="ADMINISTRATIV LEDELSE"/>
    <x v="0"/>
    <s v="Gaver"/>
    <x v="0"/>
    <s v="Korona-virus"/>
    <n v="2460"/>
    <n v="2460"/>
    <m/>
    <x v="5"/>
    <x v="5"/>
    <x v="4"/>
    <n v="2000"/>
  </r>
  <r>
    <n v="1120"/>
    <s v="Helse og velferd"/>
    <n v="1200"/>
    <s v="ADMINISTRATIV LEDELSE"/>
    <x v="16"/>
    <s v="Telefon- og internettutgifter"/>
    <x v="1"/>
    <s v="Vaksinering Covid-19"/>
    <n v="8299"/>
    <n v="8299"/>
    <m/>
    <x v="5"/>
    <x v="5"/>
    <x v="4"/>
    <n v="8000"/>
  </r>
  <r>
    <n v="1120"/>
    <s v="Helse og velferd"/>
    <n v="1200"/>
    <s v="ADMINISTRATIV LEDELSE"/>
    <x v="17"/>
    <s v="Informasjonstiltak"/>
    <x v="1"/>
    <s v="Vaksinering Covid-19"/>
    <n v="21449"/>
    <n v="21449"/>
    <m/>
    <x v="5"/>
    <x v="5"/>
    <x v="4"/>
    <n v="21000"/>
  </r>
  <r>
    <n v="1120"/>
    <s v="Helse og velferd"/>
    <n v="1200"/>
    <s v="ADMINISTRATIV LEDELSE"/>
    <x v="18"/>
    <s v="Drift av kjøretøyer og maskiner"/>
    <x v="1"/>
    <s v="Vaksinering Covid-19"/>
    <n v="23725"/>
    <n v="23725"/>
    <m/>
    <x v="5"/>
    <x v="5"/>
    <x v="4"/>
    <n v="24000"/>
  </r>
  <r>
    <n v="1120"/>
    <s v="Helse og velferd"/>
    <n v="1200"/>
    <s v="ADMINISTRATIV LEDELSE"/>
    <x v="19"/>
    <s v="Husleie"/>
    <x v="0"/>
    <s v="Korona-virus"/>
    <n v="3500"/>
    <n v="3500"/>
    <m/>
    <x v="5"/>
    <x v="5"/>
    <x v="4"/>
    <n v="4000"/>
  </r>
  <r>
    <n v="1120"/>
    <s v="Helse og velferd"/>
    <n v="1200"/>
    <s v="ADMINISTRATIV LEDELSE"/>
    <x v="20"/>
    <s v="Kjøp inventar og utstyr"/>
    <x v="0"/>
    <s v="Korona-virus"/>
    <n v="600"/>
    <n v="600"/>
    <m/>
    <x v="5"/>
    <x v="5"/>
    <x v="4"/>
    <n v="1000"/>
  </r>
  <r>
    <n v="1120"/>
    <s v="Helse og velferd"/>
    <n v="1200"/>
    <s v="ADMINISTRATIV LEDELSE"/>
    <x v="20"/>
    <s v="Kjøp inventar og utstyr"/>
    <x v="1"/>
    <s v="Vaksinering Covid-19"/>
    <n v="5421"/>
    <n v="5421"/>
    <m/>
    <x v="5"/>
    <x v="5"/>
    <x v="4"/>
    <n v="5000"/>
  </r>
  <r>
    <n v="1120"/>
    <s v="Helse og velferd"/>
    <n v="1200"/>
    <s v="ADMINISTRATIV LEDELSE"/>
    <x v="10"/>
    <s v="Kjøp teknisk faglig utstyr"/>
    <x v="1"/>
    <s v="Vaksinering Covid-19"/>
    <n v="28065"/>
    <n v="28065"/>
    <m/>
    <x v="5"/>
    <x v="5"/>
    <x v="4"/>
    <n v="28000"/>
  </r>
  <r>
    <n v="1120"/>
    <s v="Helse og velferd"/>
    <n v="1200"/>
    <s v="ADMINISTRATIV LEDELSE"/>
    <x v="21"/>
    <s v="Vedlikehold utstyr/inventar"/>
    <x v="1"/>
    <s v="Vaksinering Covid-19"/>
    <n v="7650"/>
    <n v="7650"/>
    <m/>
    <x v="5"/>
    <x v="5"/>
    <x v="4"/>
    <n v="8000"/>
  </r>
  <r>
    <n v="1120"/>
    <s v="Helse og velferd"/>
    <n v="1200"/>
    <s v="ADMINISTRATIV LEDELSE"/>
    <x v="22"/>
    <s v="Tilskudd til org. og foreninger"/>
    <x v="1"/>
    <s v="Vaksinering Covid-19"/>
    <n v="161000"/>
    <n v="161000"/>
    <m/>
    <x v="5"/>
    <x v="5"/>
    <x v="4"/>
    <n v="161000"/>
  </r>
  <r>
    <n v="1120"/>
    <s v="Helse og velferd"/>
    <n v="2321"/>
    <s v="Helsestasjonstjeneste"/>
    <x v="7"/>
    <s v="Vikarer ved ferieavvikling"/>
    <x v="0"/>
    <s v="Korona-virus"/>
    <n v="-7000"/>
    <n v="-7000"/>
    <m/>
    <x v="5"/>
    <x v="5"/>
    <x v="4"/>
    <n v="-7000"/>
  </r>
  <r>
    <n v="1120"/>
    <s v="Helse og velferd"/>
    <n v="2321"/>
    <s v="Helsestasjonstjeneste"/>
    <x v="4"/>
    <s v="Arbeidsgiveravgift"/>
    <x v="0"/>
    <s v="Korona-virus"/>
    <n v="-987"/>
    <n v="-987"/>
    <m/>
    <x v="5"/>
    <x v="5"/>
    <x v="4"/>
    <n v="-1000"/>
  </r>
  <r>
    <n v="1120"/>
    <s v="Helse og velferd"/>
    <n v="2333"/>
    <s v="VAKSINASJONSKONTOR"/>
    <x v="23"/>
    <s v="Internhusleie fordeling"/>
    <x v="1"/>
    <s v="Vaksinering Covid-19"/>
    <n v="1365991"/>
    <m/>
    <m/>
    <x v="5"/>
    <x v="5"/>
    <x v="4"/>
    <n v="0"/>
  </r>
  <r>
    <n v="1120"/>
    <s v="Helse og velferd"/>
    <n v="2413"/>
    <s v="OFF. LEGEARB. M/FAGLIG RÅDGIV./SMITTEV."/>
    <x v="2"/>
    <s v="Lønn vakttillegg"/>
    <x v="0"/>
    <s v="Korona-virus"/>
    <n v="64060"/>
    <n v="64060"/>
    <m/>
    <x v="5"/>
    <x v="5"/>
    <x v="4"/>
    <n v="64000"/>
  </r>
  <r>
    <n v="1120"/>
    <s v="Helse og velferd"/>
    <n v="2413"/>
    <s v="OFF. LEGEARB. M/FAGLIG RÅDGIV./SMITTEV."/>
    <x v="3"/>
    <s v="Overtid"/>
    <x v="0"/>
    <s v="Korona-virus"/>
    <n v="9060"/>
    <n v="9060"/>
    <m/>
    <x v="5"/>
    <x v="5"/>
    <x v="4"/>
    <n v="9000"/>
  </r>
  <r>
    <n v="1120"/>
    <s v="Helse og velferd"/>
    <n v="2413"/>
    <s v="OFF. LEGEARB. M/FAGLIG RÅDGIV./SMITTEV."/>
    <x v="4"/>
    <s v="Arbeidsgiveravgift"/>
    <x v="0"/>
    <s v="Korona-virus"/>
    <n v="10310"/>
    <n v="10310"/>
    <m/>
    <x v="5"/>
    <x v="5"/>
    <x v="4"/>
    <n v="10000"/>
  </r>
  <r>
    <n v="1120"/>
    <s v="Helse og velferd"/>
    <n v="2413"/>
    <s v="OFF. LEGEARB. M/FAGLIG RÅDGIV./SMITTEV."/>
    <x v="14"/>
    <s v="Kontormateriell"/>
    <x v="0"/>
    <s v="Korona-virus"/>
    <n v="3800"/>
    <n v="3800"/>
    <m/>
    <x v="5"/>
    <x v="5"/>
    <x v="4"/>
    <n v="4000"/>
  </r>
  <r>
    <n v="1120"/>
    <s v="Helse og velferd"/>
    <n v="2413"/>
    <s v="OFF. LEGEARB. M/FAGLIG RÅDGIV./SMITTEV."/>
    <x v="24"/>
    <s v="Kjøp av bøker"/>
    <x v="0"/>
    <s v="Korona-virus"/>
    <n v="2252"/>
    <n v="2252"/>
    <m/>
    <x v="5"/>
    <x v="5"/>
    <x v="4"/>
    <n v="2000"/>
  </r>
  <r>
    <n v="1120"/>
    <s v="Helse og velferd"/>
    <n v="2413"/>
    <s v="OFF. LEGEARB. M/FAGLIG RÅDGIV./SMITTEV."/>
    <x v="5"/>
    <s v="Møtemat og overtidmat for ansatte"/>
    <x v="0"/>
    <s v="Korona-virus"/>
    <n v="12219"/>
    <n v="12219"/>
    <m/>
    <x v="5"/>
    <x v="5"/>
    <x v="4"/>
    <n v="12000"/>
  </r>
  <r>
    <n v="1120"/>
    <s v="Helse og velferd"/>
    <n v="2413"/>
    <s v="OFF. LEGEARB. M/FAGLIG RÅDGIV./SMITTEV."/>
    <x v="16"/>
    <s v="Telefon- og internettutgifter"/>
    <x v="0"/>
    <s v="Korona-virus"/>
    <n v="2415"/>
    <n v="2415"/>
    <m/>
    <x v="5"/>
    <x v="5"/>
    <x v="4"/>
    <n v="2000"/>
  </r>
  <r>
    <n v="1120"/>
    <s v="Helse og velferd"/>
    <n v="2413"/>
    <s v="OFF. LEGEARB. M/FAGLIG RÅDGIV./SMITTEV."/>
    <x v="25"/>
    <s v="Reiseutgift - klient-/brukerreiser m/u ledsager"/>
    <x v="0"/>
    <s v="Korona-virus"/>
    <n v="96000"/>
    <n v="96000"/>
    <m/>
    <x v="5"/>
    <x v="5"/>
    <x v="4"/>
    <n v="96000"/>
  </r>
  <r>
    <n v="1120"/>
    <s v="Helse og velferd"/>
    <n v="2413"/>
    <s v="OFF. LEGEARB. M/FAGLIG RÅDGIV./SMITTEV."/>
    <x v="19"/>
    <s v="Husleie"/>
    <x v="0"/>
    <s v="Korona-virus"/>
    <n v="1042927"/>
    <n v="1042927"/>
    <m/>
    <x v="5"/>
    <x v="5"/>
    <x v="4"/>
    <n v="1043000"/>
  </r>
  <r>
    <n v="1120"/>
    <s v="Helse og velferd"/>
    <n v="2413"/>
    <s v="OFF. LEGEARB. M/FAGLIG RÅDGIV./SMITTEV."/>
    <x v="1"/>
    <s v="Konsulenttjenester"/>
    <x v="0"/>
    <s v="Korona-virus"/>
    <n v="404"/>
    <n v="404"/>
    <m/>
    <x v="5"/>
    <x v="5"/>
    <x v="4"/>
    <n v="0"/>
  </r>
  <r>
    <n v="1120"/>
    <s v="Helse og velferd"/>
    <n v="2413"/>
    <s v="OFF. LEGEARB. M/FAGLIG RÅDGIV./SMITTEV."/>
    <x v="26"/>
    <s v="Kjøp av tjenester, private"/>
    <x v="0"/>
    <s v="Korona-virus"/>
    <n v="938"/>
    <n v="938"/>
    <m/>
    <x v="5"/>
    <x v="5"/>
    <x v="4"/>
    <n v="1000"/>
  </r>
  <r>
    <n v="1120"/>
    <s v="Helse og velferd"/>
    <n v="2530"/>
    <s v="DRIFT AV INSTITUSJON"/>
    <x v="8"/>
    <s v="Medisinsk forbruksmateriell"/>
    <x v="0"/>
    <s v="Korona-virus"/>
    <n v="2299"/>
    <n v="2299"/>
    <m/>
    <x v="5"/>
    <x v="5"/>
    <x v="4"/>
    <n v="2000"/>
  </r>
  <r>
    <n v="1150"/>
    <s v="Digitalisering"/>
    <n v="1205"/>
    <s v="IT-tjenester"/>
    <x v="27"/>
    <s v="Lønn administrasjon"/>
    <x v="0"/>
    <s v="Korona-virus"/>
    <n v="13"/>
    <n v="13"/>
    <m/>
    <x v="6"/>
    <x v="1"/>
    <x v="1"/>
    <n v="0"/>
  </r>
  <r>
    <n v="1150"/>
    <s v="Digitalisering"/>
    <n v="1205"/>
    <s v="IT-tjenester"/>
    <x v="27"/>
    <s v="Lønn administrasjon"/>
    <x v="1"/>
    <s v="Vaksinering Covid-19"/>
    <n v="402"/>
    <n v="402"/>
    <m/>
    <x v="6"/>
    <x v="1"/>
    <x v="1"/>
    <n v="0"/>
  </r>
  <r>
    <n v="1150"/>
    <s v="Digitalisering"/>
    <n v="1205"/>
    <s v="IT-tjenester"/>
    <x v="4"/>
    <s v="Arbeidsgiveravgift"/>
    <x v="0"/>
    <s v="Korona-virus"/>
    <n v="2"/>
    <n v="2"/>
    <m/>
    <x v="6"/>
    <x v="1"/>
    <x v="1"/>
    <n v="0"/>
  </r>
  <r>
    <n v="1150"/>
    <s v="Digitalisering"/>
    <n v="1205"/>
    <s v="IT-tjenester"/>
    <x v="4"/>
    <s v="Arbeidsgiveravgift"/>
    <x v="1"/>
    <s v="Vaksinering Covid-19"/>
    <n v="57"/>
    <n v="57"/>
    <m/>
    <x v="6"/>
    <x v="1"/>
    <x v="1"/>
    <n v="0"/>
  </r>
  <r>
    <n v="1150"/>
    <s v="Digitalisering"/>
    <n v="1205"/>
    <s v="IT-tjenester"/>
    <x v="14"/>
    <s v="Kontormateriell"/>
    <x v="1"/>
    <s v="Vaksinering Covid-19"/>
    <n v="1608"/>
    <n v="1608"/>
    <m/>
    <x v="6"/>
    <x v="1"/>
    <x v="1"/>
    <n v="2000"/>
  </r>
  <r>
    <n v="1150"/>
    <s v="Digitalisering"/>
    <n v="1205"/>
    <s v="IT-tjenester"/>
    <x v="5"/>
    <s v="Møtemat og overtidmat for ansatte"/>
    <x v="0"/>
    <s v="Korona-virus"/>
    <n v="1044"/>
    <n v="1044"/>
    <m/>
    <x v="6"/>
    <x v="1"/>
    <x v="1"/>
    <n v="1000"/>
  </r>
  <r>
    <n v="1150"/>
    <s v="Digitalisering"/>
    <n v="1205"/>
    <s v="IT-tjenester"/>
    <x v="5"/>
    <s v="Møtemat og overtidmat for ansatte"/>
    <x v="1"/>
    <s v="Vaksinering Covid-19"/>
    <n v="4359"/>
    <n v="4359"/>
    <m/>
    <x v="6"/>
    <x v="1"/>
    <x v="1"/>
    <n v="4000"/>
  </r>
  <r>
    <n v="1150"/>
    <s v="Digitalisering"/>
    <n v="1205"/>
    <s v="IT-tjenester"/>
    <x v="16"/>
    <s v="Telefon- og internettutgifter"/>
    <x v="1"/>
    <s v="Vaksinering Covid-19"/>
    <n v="27"/>
    <n v="27"/>
    <m/>
    <x v="6"/>
    <x v="1"/>
    <x v="1"/>
    <n v="0"/>
  </r>
  <r>
    <n v="1150"/>
    <s v="Digitalisering"/>
    <n v="1205"/>
    <s v="IT-tjenester"/>
    <x v="28"/>
    <s v="Fellesopplæring - personal"/>
    <x v="1"/>
    <s v="Vaksinering Covid-19"/>
    <n v="1500"/>
    <n v="1500"/>
    <m/>
    <x v="6"/>
    <x v="1"/>
    <x v="1"/>
    <n v="2000"/>
  </r>
  <r>
    <n v="1150"/>
    <s v="Digitalisering"/>
    <n v="1205"/>
    <s v="IT-tjenester"/>
    <x v="29"/>
    <s v="Bilgodtgjørelse, oppgavepliktig"/>
    <x v="0"/>
    <s v="Korona-virus"/>
    <n v="85"/>
    <n v="85"/>
    <m/>
    <x v="6"/>
    <x v="1"/>
    <x v="1"/>
    <n v="0"/>
  </r>
  <r>
    <n v="1150"/>
    <s v="Digitalisering"/>
    <n v="1205"/>
    <s v="IT-tjenester"/>
    <x v="29"/>
    <s v="Bilgodtgjørelse, oppgavepliktig"/>
    <x v="1"/>
    <s v="Vaksinering Covid-19"/>
    <n v="2654"/>
    <n v="2654"/>
    <m/>
    <x v="6"/>
    <x v="1"/>
    <x v="1"/>
    <n v="3000"/>
  </r>
  <r>
    <n v="1150"/>
    <s v="Digitalisering"/>
    <n v="1205"/>
    <s v="IT-tjenester"/>
    <x v="6"/>
    <s v="Reiseutgift - møteaktivitet"/>
    <x v="0"/>
    <s v="Korona-virus"/>
    <n v="46"/>
    <n v="46"/>
    <m/>
    <x v="6"/>
    <x v="1"/>
    <x v="1"/>
    <n v="0"/>
  </r>
  <r>
    <n v="1150"/>
    <s v="Digitalisering"/>
    <n v="1205"/>
    <s v="IT-tjenester"/>
    <x v="6"/>
    <s v="Reiseutgift - møteaktivitet"/>
    <x v="1"/>
    <s v="Vaksinering Covid-19"/>
    <n v="2569"/>
    <n v="2569"/>
    <m/>
    <x v="6"/>
    <x v="1"/>
    <x v="1"/>
    <n v="3000"/>
  </r>
  <r>
    <n v="1150"/>
    <s v="Digitalisering"/>
    <n v="1205"/>
    <s v="IT-tjenester"/>
    <x v="30"/>
    <s v="Avgifter, gebyrer og lisenser"/>
    <x v="1"/>
    <s v="Vaksinering Covid-19"/>
    <n v="5250"/>
    <n v="5250"/>
    <m/>
    <x v="6"/>
    <x v="1"/>
    <x v="1"/>
    <n v="5000"/>
  </r>
  <r>
    <n v="1150"/>
    <s v="Digitalisering"/>
    <n v="1205"/>
    <s v="IT-tjenester"/>
    <x v="31"/>
    <s v="Data - lisenser og innkjøp programmer"/>
    <x v="0"/>
    <s v="Korona-virus"/>
    <n v="499"/>
    <n v="499"/>
    <m/>
    <x v="6"/>
    <x v="1"/>
    <x v="1"/>
    <n v="0"/>
  </r>
  <r>
    <n v="1150"/>
    <s v="Digitalisering"/>
    <n v="1205"/>
    <s v="IT-tjenester"/>
    <x v="31"/>
    <s v="Data - lisenser og innkjøp programmer"/>
    <x v="1"/>
    <s v="Vaksinering Covid-19"/>
    <n v="403622"/>
    <n v="403622"/>
    <m/>
    <x v="6"/>
    <x v="1"/>
    <x v="1"/>
    <n v="404000"/>
  </r>
  <r>
    <n v="1150"/>
    <s v="Digitalisering"/>
    <n v="1205"/>
    <s v="IT-tjenester"/>
    <x v="32"/>
    <s v="Kjøp datautstyr"/>
    <x v="1"/>
    <s v="Vaksinering Covid-19"/>
    <n v="117715"/>
    <n v="117715"/>
    <m/>
    <x v="6"/>
    <x v="1"/>
    <x v="1"/>
    <n v="118000"/>
  </r>
  <r>
    <n v="1150"/>
    <s v="Digitalisering"/>
    <n v="1205"/>
    <s v="IT-tjenester"/>
    <x v="33"/>
    <s v="Leie kontormaskiner, printere, vanndispensere  mv."/>
    <x v="1"/>
    <s v="Vaksinering Covid-19"/>
    <n v="5831"/>
    <n v="5831"/>
    <m/>
    <x v="6"/>
    <x v="1"/>
    <x v="1"/>
    <n v="6000"/>
  </r>
  <r>
    <n v="1150"/>
    <s v="Digitalisering"/>
    <n v="1205"/>
    <s v="IT-tjenester"/>
    <x v="1"/>
    <s v="Konsulenttjenester"/>
    <x v="1"/>
    <s v="Vaksinering Covid-19"/>
    <n v="33240"/>
    <n v="33240"/>
    <m/>
    <x v="6"/>
    <x v="1"/>
    <x v="1"/>
    <n v="33000"/>
  </r>
  <r>
    <n v="1150"/>
    <s v="Digitalisering"/>
    <n v="1205"/>
    <s v="IT-tjenester"/>
    <x v="34"/>
    <s v="Kjøp av tjenester, kommuner"/>
    <x v="1"/>
    <s v="Vaksinering Covid-19"/>
    <n v="8135"/>
    <n v="8135"/>
    <m/>
    <x v="6"/>
    <x v="1"/>
    <x v="1"/>
    <n v="8000"/>
  </r>
  <r>
    <n v="1150"/>
    <s v="Digitalisering"/>
    <n v="1221"/>
    <s v="INFORMASJONSRÅDGIVNING"/>
    <x v="35"/>
    <s v="Ekstrahjelp"/>
    <x v="1"/>
    <s v="Vaksinering Covid-19"/>
    <n v="31006"/>
    <n v="31006"/>
    <m/>
    <x v="6"/>
    <x v="1"/>
    <x v="1"/>
    <n v="31000"/>
  </r>
  <r>
    <n v="1150"/>
    <s v="Digitalisering"/>
    <n v="1221"/>
    <s v="INFORMASJONSRÅDGIVNING"/>
    <x v="3"/>
    <s v="Overtid"/>
    <x v="0"/>
    <s v="Korona-virus"/>
    <n v="45648"/>
    <n v="45648"/>
    <m/>
    <x v="6"/>
    <x v="1"/>
    <x v="1"/>
    <n v="46000"/>
  </r>
  <r>
    <n v="1150"/>
    <s v="Digitalisering"/>
    <n v="1221"/>
    <s v="INFORMASJONSRÅDGIVNING"/>
    <x v="36"/>
    <s v="Pensjon"/>
    <x v="1"/>
    <s v="Vaksinering Covid-19"/>
    <n v="2569"/>
    <n v="2569"/>
    <m/>
    <x v="6"/>
    <x v="1"/>
    <x v="1"/>
    <n v="3000"/>
  </r>
  <r>
    <n v="1150"/>
    <s v="Digitalisering"/>
    <n v="1221"/>
    <s v="INFORMASJONSRÅDGIVNING"/>
    <x v="4"/>
    <s v="Arbeidsgiveravgift"/>
    <x v="0"/>
    <s v="Korona-virus"/>
    <n v="6436"/>
    <n v="6436"/>
    <m/>
    <x v="6"/>
    <x v="1"/>
    <x v="1"/>
    <n v="6000"/>
  </r>
  <r>
    <n v="1150"/>
    <s v="Digitalisering"/>
    <n v="1221"/>
    <s v="INFORMASJONSRÅDGIVNING"/>
    <x v="4"/>
    <s v="Arbeidsgiveravgift"/>
    <x v="1"/>
    <s v="Vaksinering Covid-19"/>
    <n v="4734"/>
    <n v="4734"/>
    <m/>
    <x v="6"/>
    <x v="1"/>
    <x v="1"/>
    <n v="5000"/>
  </r>
  <r>
    <n v="1150"/>
    <s v="Digitalisering"/>
    <n v="2413"/>
    <s v="OFF. LEGEARB. M/FAGLIG RÅDGIV./SMITTEV."/>
    <x v="2"/>
    <s v="Lønn vakttillegg"/>
    <x v="0"/>
    <s v="Korona-virus"/>
    <n v="7913"/>
    <n v="7913"/>
    <m/>
    <x v="6"/>
    <x v="1"/>
    <x v="1"/>
    <n v="8000"/>
  </r>
  <r>
    <n v="1150"/>
    <s v="Digitalisering"/>
    <n v="2413"/>
    <s v="OFF. LEGEARB. M/FAGLIG RÅDGIV./SMITTEV."/>
    <x v="4"/>
    <s v="Arbeidsgiveravgift"/>
    <x v="0"/>
    <s v="Korona-virus"/>
    <n v="1116"/>
    <n v="1116"/>
    <m/>
    <x v="6"/>
    <x v="1"/>
    <x v="1"/>
    <n v="1000"/>
  </r>
  <r>
    <n v="1150"/>
    <s v="Digitalisering"/>
    <n v="2731"/>
    <s v="ARBEIDSTRENING"/>
    <x v="27"/>
    <s v="Lønn administrasjon"/>
    <x v="1"/>
    <s v="Vaksinering Covid-19"/>
    <n v="112"/>
    <n v="112"/>
    <m/>
    <x v="6"/>
    <x v="1"/>
    <x v="1"/>
    <n v="0"/>
  </r>
  <r>
    <n v="1150"/>
    <s v="Digitalisering"/>
    <n v="2731"/>
    <s v="ARBEIDSTRENING"/>
    <x v="4"/>
    <s v="Arbeidsgiveravgift"/>
    <x v="1"/>
    <s v="Vaksinering Covid-19"/>
    <n v="16"/>
    <n v="16"/>
    <m/>
    <x v="6"/>
    <x v="1"/>
    <x v="1"/>
    <n v="0"/>
  </r>
  <r>
    <n v="1150"/>
    <s v="Digitalisering"/>
    <n v="2731"/>
    <s v="ARBEIDSTRENING"/>
    <x v="29"/>
    <s v="Bilgodtgjørelse, oppgavepliktig"/>
    <x v="1"/>
    <s v="Vaksinering Covid-19"/>
    <n v="739"/>
    <n v="739"/>
    <m/>
    <x v="6"/>
    <x v="1"/>
    <x v="1"/>
    <n v="1000"/>
  </r>
  <r>
    <n v="1150"/>
    <s v="Digitalisering"/>
    <n v="2731"/>
    <s v="ARBEIDSTRENING"/>
    <x v="6"/>
    <s v="Reiseutgift - møteaktivitet"/>
    <x v="1"/>
    <s v="Vaksinering Covid-19"/>
    <n v="294"/>
    <n v="294"/>
    <m/>
    <x v="6"/>
    <x v="1"/>
    <x v="1"/>
    <n v="0"/>
  </r>
  <r>
    <n v="1202"/>
    <s v="Byggdrift - Driftsoperatører sone vest"/>
    <n v="1300"/>
    <s v="ADMINISTRASJONSLOKALER"/>
    <x v="37"/>
    <s v="Seniortiltak og sluttvederlag"/>
    <x v="0"/>
    <s v="Korona-virus"/>
    <n v="25000"/>
    <n v="25000"/>
    <m/>
    <x v="7"/>
    <x v="6"/>
    <x v="5"/>
    <n v="25000"/>
  </r>
  <r>
    <n v="1202"/>
    <s v="Byggdrift - Driftsoperatører sone vest"/>
    <n v="1300"/>
    <s v="ADMINISTRASJONSLOKALER"/>
    <x v="4"/>
    <s v="Arbeidsgiveravgift"/>
    <x v="0"/>
    <s v="Korona-virus"/>
    <n v="3525"/>
    <n v="3525"/>
    <m/>
    <x v="7"/>
    <x v="6"/>
    <x v="5"/>
    <n v="4000"/>
  </r>
  <r>
    <n v="1203"/>
    <s v="Byggdrift - Renhold"/>
    <n v="2222"/>
    <s v="SKOLELOKALER"/>
    <x v="37"/>
    <s v="Seniortiltak og sluttvederlag"/>
    <x v="0"/>
    <s v="Korona-virus"/>
    <n v="9500"/>
    <n v="9500"/>
    <m/>
    <x v="7"/>
    <x v="6"/>
    <x v="5"/>
    <n v="10000"/>
  </r>
  <r>
    <n v="1203"/>
    <s v="Byggdrift - Renhold"/>
    <n v="2222"/>
    <s v="SKOLELOKALER"/>
    <x v="4"/>
    <s v="Arbeidsgiveravgift"/>
    <x v="0"/>
    <s v="Korona-virus"/>
    <n v="1340"/>
    <n v="1340"/>
    <m/>
    <x v="7"/>
    <x v="6"/>
    <x v="5"/>
    <n v="1000"/>
  </r>
  <r>
    <n v="1203"/>
    <s v="Byggdrift - Renhold"/>
    <n v="2333"/>
    <s v="VAKSINASJONSKONTOR"/>
    <x v="38"/>
    <s v="Internfakturering renhold fordeling"/>
    <x v="1"/>
    <s v="Vaksinering Covid-19"/>
    <n v="-59670"/>
    <m/>
    <s v="Kostnad ligger hos eiendom, eiendom søker om refusjon av midlene"/>
    <x v="7"/>
    <x v="6"/>
    <x v="5"/>
    <n v="0"/>
  </r>
  <r>
    <n v="1204"/>
    <s v="Byggdrift - Vedlikehold"/>
    <n v="1300"/>
    <s v="ADMINISTRASJONSLOKALER"/>
    <x v="3"/>
    <s v="Overtid"/>
    <x v="0"/>
    <s v="Korona-virus"/>
    <n v="23204"/>
    <n v="23204"/>
    <m/>
    <x v="7"/>
    <x v="6"/>
    <x v="5"/>
    <n v="23000"/>
  </r>
  <r>
    <n v="1204"/>
    <s v="Byggdrift - Vedlikehold"/>
    <n v="1300"/>
    <s v="ADMINISTRASJONSLOKALER"/>
    <x v="4"/>
    <s v="Arbeidsgiveravgift"/>
    <x v="0"/>
    <s v="Korona-virus"/>
    <n v="3272"/>
    <n v="3272"/>
    <m/>
    <x v="7"/>
    <x v="6"/>
    <x v="5"/>
    <n v="3000"/>
  </r>
  <r>
    <n v="1204"/>
    <s v="Byggdrift - Vedlikehold"/>
    <n v="2413"/>
    <s v="OFF. LEGEARB. M/FAGLIG RÅDGIV./SMITTEV."/>
    <x v="2"/>
    <s v="Lønn vakttillegg"/>
    <x v="0"/>
    <s v="Korona-virus"/>
    <n v="14746"/>
    <n v="14746"/>
    <m/>
    <x v="7"/>
    <x v="6"/>
    <x v="5"/>
    <n v="15000"/>
  </r>
  <r>
    <n v="1204"/>
    <s v="Byggdrift - Vedlikehold"/>
    <n v="2413"/>
    <s v="OFF. LEGEARB. M/FAGLIG RÅDGIV./SMITTEV."/>
    <x v="4"/>
    <s v="Arbeidsgiveravgift"/>
    <x v="0"/>
    <s v="Korona-virus"/>
    <n v="2079"/>
    <n v="2079"/>
    <m/>
    <x v="7"/>
    <x v="6"/>
    <x v="5"/>
    <n v="2000"/>
  </r>
  <r>
    <n v="1205"/>
    <s v="Byggdrift"/>
    <n v="1300"/>
    <s v="ADMINISTRASJONSLOKALER"/>
    <x v="37"/>
    <s v="Seniortiltak og sluttvederlag"/>
    <x v="0"/>
    <s v="Korona-virus"/>
    <n v="25000"/>
    <n v="25000"/>
    <m/>
    <x v="7"/>
    <x v="6"/>
    <x v="5"/>
    <n v="25000"/>
  </r>
  <r>
    <n v="1205"/>
    <s v="Byggdrift"/>
    <n v="1300"/>
    <s v="ADMINISTRASJONSLOKALER"/>
    <x v="4"/>
    <s v="Arbeidsgiveravgift"/>
    <x v="0"/>
    <s v="Korona-virus"/>
    <n v="3525"/>
    <n v="3525"/>
    <m/>
    <x v="7"/>
    <x v="6"/>
    <x v="5"/>
    <n v="4000"/>
  </r>
  <r>
    <n v="1310"/>
    <s v="Samordningsenheten"/>
    <n v="2544"/>
    <s v="Samordningstjenesten"/>
    <x v="11"/>
    <s v="Lønn fagstillinger"/>
    <x v="0"/>
    <s v="Korona-virus"/>
    <n v="312110"/>
    <n v="312110"/>
    <m/>
    <x v="8"/>
    <x v="5"/>
    <x v="4"/>
    <n v="312000"/>
  </r>
  <r>
    <n v="1310"/>
    <s v="Samordningsenheten"/>
    <n v="2544"/>
    <s v="Samordningstjenesten"/>
    <x v="36"/>
    <s v="Pensjon"/>
    <x v="0"/>
    <s v="Korona-virus"/>
    <n v="35128"/>
    <n v="35128"/>
    <m/>
    <x v="8"/>
    <x v="5"/>
    <x v="4"/>
    <n v="35000"/>
  </r>
  <r>
    <n v="1310"/>
    <s v="Samordningsenheten"/>
    <n v="2544"/>
    <s v="Samordningstjenesten"/>
    <x v="4"/>
    <s v="Arbeidsgiveravgift"/>
    <x v="0"/>
    <s v="Korona-virus"/>
    <n v="49044"/>
    <n v="49044"/>
    <m/>
    <x v="8"/>
    <x v="5"/>
    <x v="4"/>
    <n v="49000"/>
  </r>
  <r>
    <n v="1330"/>
    <s v="Flyktningenheten"/>
    <n v="2422"/>
    <s v="FLYKTNINGETJENESTE"/>
    <x v="8"/>
    <s v="Medisinsk forbruksmateriell"/>
    <x v="0"/>
    <s v="Korona-virus"/>
    <n v="378"/>
    <n v="378"/>
    <m/>
    <x v="9"/>
    <x v="7"/>
    <x v="4"/>
    <n v="0"/>
  </r>
  <r>
    <n v="1330"/>
    <s v="Flyktningenheten"/>
    <n v="2422"/>
    <s v="FLYKTNINGETJENESTE"/>
    <x v="15"/>
    <s v="Annet forbruksmateriell"/>
    <x v="0"/>
    <s v="Korona-virus"/>
    <n v="5376"/>
    <n v="5376"/>
    <m/>
    <x v="9"/>
    <x v="7"/>
    <x v="4"/>
    <n v="5000"/>
  </r>
  <r>
    <n v="1330"/>
    <s v="Flyktningenheten"/>
    <n v="2422"/>
    <s v="FLYKTNINGETJENESTE"/>
    <x v="9"/>
    <s v="Rengjøringsmidler"/>
    <x v="0"/>
    <s v="Korona-virus"/>
    <n v="95"/>
    <n v="95"/>
    <m/>
    <x v="9"/>
    <x v="7"/>
    <x v="4"/>
    <n v="0"/>
  </r>
  <r>
    <n v="1330"/>
    <s v="Flyktningenheten"/>
    <n v="2422"/>
    <s v="FLYKTNINGETJENESTE"/>
    <x v="39"/>
    <s v="Arbeidstøy og terminalbriller"/>
    <x v="0"/>
    <s v="Korona-virus"/>
    <n v="1226"/>
    <n v="1226"/>
    <m/>
    <x v="9"/>
    <x v="7"/>
    <x v="4"/>
    <n v="1000"/>
  </r>
  <r>
    <n v="1330"/>
    <s v="Flyktningenheten"/>
    <n v="2422"/>
    <s v="FLYKTNINGETJENESTE"/>
    <x v="28"/>
    <s v="Fellesopplæring - personal"/>
    <x v="0"/>
    <s v="Korona-virus"/>
    <n v="500"/>
    <n v="500"/>
    <m/>
    <x v="9"/>
    <x v="7"/>
    <x v="4"/>
    <n v="1000"/>
  </r>
  <r>
    <n v="1410"/>
    <s v="Dokumentsenteret"/>
    <n v="1206"/>
    <s v="Arkivtjenester"/>
    <x v="3"/>
    <s v="Overtid"/>
    <x v="0"/>
    <s v="Korona-virus"/>
    <n v="133275"/>
    <n v="133275"/>
    <m/>
    <x v="10"/>
    <x v="1"/>
    <x v="1"/>
    <n v="133000"/>
  </r>
  <r>
    <n v="1410"/>
    <s v="Dokumentsenteret"/>
    <n v="1206"/>
    <s v="Arkivtjenester"/>
    <x v="4"/>
    <s v="Arbeidsgiveravgift"/>
    <x v="0"/>
    <s v="Korona-virus"/>
    <n v="18792"/>
    <n v="18792"/>
    <m/>
    <x v="10"/>
    <x v="1"/>
    <x v="1"/>
    <n v="19000"/>
  </r>
  <r>
    <n v="1410"/>
    <s v="Dokumentsenteret"/>
    <n v="2413"/>
    <s v="OFF. LEGEARB. M/FAGLIG RÅDGIV./SMITTEV."/>
    <x v="2"/>
    <s v="Lønn vakttillegg"/>
    <x v="0"/>
    <s v="Korona-virus"/>
    <n v="45651"/>
    <n v="45651"/>
    <m/>
    <x v="10"/>
    <x v="1"/>
    <x v="1"/>
    <n v="46000"/>
  </r>
  <r>
    <n v="1410"/>
    <s v="Dokumentsenteret"/>
    <n v="2413"/>
    <s v="OFF. LEGEARB. M/FAGLIG RÅDGIV./SMITTEV."/>
    <x v="7"/>
    <s v="Vikarer ved ferieavvikling"/>
    <x v="0"/>
    <s v="Korona-virus"/>
    <n v="10220"/>
    <n v="10220"/>
    <m/>
    <x v="10"/>
    <x v="1"/>
    <x v="1"/>
    <n v="10000"/>
  </r>
  <r>
    <n v="1410"/>
    <s v="Dokumentsenteret"/>
    <n v="2413"/>
    <s v="OFF. LEGEARB. M/FAGLIG RÅDGIV./SMITTEV."/>
    <x v="3"/>
    <s v="Overtid"/>
    <x v="0"/>
    <s v="Korona-virus"/>
    <n v="39086"/>
    <n v="39086"/>
    <m/>
    <x v="10"/>
    <x v="1"/>
    <x v="1"/>
    <n v="39000"/>
  </r>
  <r>
    <n v="1410"/>
    <s v="Dokumentsenteret"/>
    <n v="2413"/>
    <s v="OFF. LEGEARB. M/FAGLIG RÅDGIV./SMITTEV."/>
    <x v="4"/>
    <s v="Arbeidsgiveravgift"/>
    <x v="0"/>
    <s v="Korona-virus"/>
    <n v="13389"/>
    <n v="13389"/>
    <m/>
    <x v="10"/>
    <x v="1"/>
    <x v="1"/>
    <n v="13000"/>
  </r>
  <r>
    <n v="1420"/>
    <s v="HR/HMS"/>
    <n v="1202"/>
    <s v="PERSONALFORVALTNING"/>
    <x v="2"/>
    <s v="Lønn vakttillegg"/>
    <x v="0"/>
    <s v="Korona-virus"/>
    <n v="43794"/>
    <n v="43794"/>
    <m/>
    <x v="11"/>
    <x v="1"/>
    <x v="1"/>
    <n v="44000"/>
  </r>
  <r>
    <n v="1420"/>
    <s v="HR/HMS"/>
    <n v="1202"/>
    <s v="PERSONALFORVALTNING"/>
    <x v="40"/>
    <s v="Vakttilegg vikarer"/>
    <x v="0"/>
    <s v="Korona-virus"/>
    <n v="1370"/>
    <n v="1370"/>
    <m/>
    <x v="11"/>
    <x v="1"/>
    <x v="1"/>
    <n v="1000"/>
  </r>
  <r>
    <n v="1420"/>
    <s v="HR/HMS"/>
    <n v="1202"/>
    <s v="PERSONALFORVALTNING"/>
    <x v="35"/>
    <s v="Ekstrahjelp"/>
    <x v="0"/>
    <s v="Korona-virus"/>
    <n v="81194"/>
    <n v="81194"/>
    <m/>
    <x v="11"/>
    <x v="1"/>
    <x v="1"/>
    <n v="81000"/>
  </r>
  <r>
    <n v="1420"/>
    <s v="HR/HMS"/>
    <n v="1202"/>
    <s v="PERSONALFORVALTNING"/>
    <x v="35"/>
    <s v="Ekstrahjelp"/>
    <x v="1"/>
    <s v="Vaksinering Covid-19"/>
    <n v="4613"/>
    <n v="4613"/>
    <m/>
    <x v="11"/>
    <x v="1"/>
    <x v="1"/>
    <n v="5000"/>
  </r>
  <r>
    <n v="1420"/>
    <s v="HR/HMS"/>
    <n v="1202"/>
    <s v="PERSONALFORVALTNING"/>
    <x v="3"/>
    <s v="Overtid"/>
    <x v="0"/>
    <s v="Korona-virus"/>
    <n v="1078585"/>
    <n v="1078585"/>
    <m/>
    <x v="11"/>
    <x v="1"/>
    <x v="1"/>
    <n v="1079000"/>
  </r>
  <r>
    <n v="1420"/>
    <s v="HR/HMS"/>
    <n v="1202"/>
    <s v="PERSONALFORVALTNING"/>
    <x v="3"/>
    <s v="Overtid"/>
    <x v="1"/>
    <s v="Vaksinering Covid-19"/>
    <n v="4517"/>
    <n v="4517"/>
    <m/>
    <x v="11"/>
    <x v="1"/>
    <x v="1"/>
    <n v="5000"/>
  </r>
  <r>
    <n v="1420"/>
    <s v="HR/HMS"/>
    <n v="1202"/>
    <s v="PERSONALFORVALTNING"/>
    <x v="36"/>
    <s v="Pensjon"/>
    <x v="0"/>
    <s v="Korona-virus"/>
    <n v="6728"/>
    <n v="6728"/>
    <m/>
    <x v="11"/>
    <x v="1"/>
    <x v="1"/>
    <n v="7000"/>
  </r>
  <r>
    <n v="1420"/>
    <s v="HR/HMS"/>
    <n v="1202"/>
    <s v="PERSONALFORVALTNING"/>
    <x v="36"/>
    <s v="Pensjon"/>
    <x v="1"/>
    <s v="Vaksinering Covid-19"/>
    <n v="408"/>
    <n v="408"/>
    <m/>
    <x v="11"/>
    <x v="1"/>
    <x v="1"/>
    <n v="0"/>
  </r>
  <r>
    <n v="1420"/>
    <s v="HR/HMS"/>
    <n v="1202"/>
    <s v="PERSONALFORVALTNING"/>
    <x v="4"/>
    <s v="Arbeidsgiveravgift"/>
    <x v="0"/>
    <s v="Korona-virus"/>
    <n v="170846"/>
    <n v="170846"/>
    <m/>
    <x v="11"/>
    <x v="1"/>
    <x v="1"/>
    <n v="171000"/>
  </r>
  <r>
    <n v="1420"/>
    <s v="HR/HMS"/>
    <n v="1202"/>
    <s v="PERSONALFORVALTNING"/>
    <x v="4"/>
    <s v="Arbeidsgiveravgift"/>
    <x v="1"/>
    <s v="Vaksinering Covid-19"/>
    <n v="1345"/>
    <n v="1345"/>
    <m/>
    <x v="11"/>
    <x v="1"/>
    <x v="1"/>
    <n v="1000"/>
  </r>
  <r>
    <n v="1420"/>
    <s v="HR/HMS"/>
    <n v="1202"/>
    <s v="PERSONALFORVALTNING"/>
    <x v="5"/>
    <s v="Møtemat og overtidmat for ansatte"/>
    <x v="0"/>
    <s v="Korona-virus"/>
    <n v="11356"/>
    <n v="11356"/>
    <m/>
    <x v="11"/>
    <x v="1"/>
    <x v="1"/>
    <n v="11000"/>
  </r>
  <r>
    <n v="1420"/>
    <s v="HR/HMS"/>
    <n v="1202"/>
    <s v="PERSONALFORVALTNING"/>
    <x v="28"/>
    <s v="Fellesopplæring - personal"/>
    <x v="0"/>
    <s v="Korona-virus"/>
    <n v="750"/>
    <n v="750"/>
    <m/>
    <x v="11"/>
    <x v="1"/>
    <x v="1"/>
    <n v="1000"/>
  </r>
  <r>
    <n v="1420"/>
    <s v="HR/HMS"/>
    <n v="1202"/>
    <s v="PERSONALFORVALTNING"/>
    <x v="6"/>
    <s v="Reiseutgift - møteaktivitet"/>
    <x v="0"/>
    <s v="Korona-virus"/>
    <n v="1142"/>
    <n v="1142"/>
    <m/>
    <x v="11"/>
    <x v="1"/>
    <x v="1"/>
    <n v="1000"/>
  </r>
  <r>
    <n v="1420"/>
    <s v="HR/HMS"/>
    <n v="1202"/>
    <s v="PERSONALFORVALTNING"/>
    <x v="30"/>
    <s v="Avgifter, gebyrer og lisenser"/>
    <x v="0"/>
    <s v="Korona-virus"/>
    <n v="1431"/>
    <n v="1431"/>
    <m/>
    <x v="11"/>
    <x v="1"/>
    <x v="1"/>
    <n v="1000"/>
  </r>
  <r>
    <n v="1420"/>
    <s v="HR/HMS"/>
    <n v="1208"/>
    <s v="FRIKJØP TILLITSVALGTE"/>
    <x v="2"/>
    <s v="Lønn vakttillegg"/>
    <x v="0"/>
    <s v="Korona-virus"/>
    <n v="-25680"/>
    <n v="-25680"/>
    <m/>
    <x v="11"/>
    <x v="1"/>
    <x v="1"/>
    <n v="-26000"/>
  </r>
  <r>
    <n v="1420"/>
    <s v="HR/HMS"/>
    <n v="1208"/>
    <s v="FRIKJØP TILLITSVALGTE"/>
    <x v="3"/>
    <s v="Overtid"/>
    <x v="0"/>
    <s v="Korona-virus"/>
    <n v="15543"/>
    <n v="15543"/>
    <m/>
    <x v="11"/>
    <x v="1"/>
    <x v="1"/>
    <n v="16000"/>
  </r>
  <r>
    <n v="1420"/>
    <s v="HR/HMS"/>
    <n v="1208"/>
    <s v="FRIKJØP TILLITSVALGTE"/>
    <x v="4"/>
    <s v="Arbeidsgiveravgift"/>
    <x v="0"/>
    <s v="Korona-virus"/>
    <n v="-1429"/>
    <n v="-1429"/>
    <m/>
    <x v="11"/>
    <x v="1"/>
    <x v="1"/>
    <n v="-1000"/>
  </r>
  <r>
    <n v="1420"/>
    <s v="HR/HMS"/>
    <n v="2010"/>
    <s v="Barnehage"/>
    <x v="41"/>
    <s v="Vikarer ved sykefravær"/>
    <x v="0"/>
    <s v="Korona-virus"/>
    <n v="1341"/>
    <n v="1341"/>
    <m/>
    <x v="11"/>
    <x v="1"/>
    <x v="1"/>
    <n v="1000"/>
  </r>
  <r>
    <n v="1420"/>
    <s v="HR/HMS"/>
    <n v="2010"/>
    <s v="Barnehage"/>
    <x v="36"/>
    <s v="Pensjon"/>
    <x v="0"/>
    <s v="Korona-virus"/>
    <n v="111"/>
    <n v="111"/>
    <m/>
    <x v="11"/>
    <x v="1"/>
    <x v="1"/>
    <n v="0"/>
  </r>
  <r>
    <n v="1420"/>
    <s v="HR/HMS"/>
    <n v="2010"/>
    <s v="Barnehage"/>
    <x v="4"/>
    <s v="Arbeidsgiveravgift"/>
    <x v="0"/>
    <s v="Korona-virus"/>
    <n v="205"/>
    <n v="205"/>
    <m/>
    <x v="11"/>
    <x v="1"/>
    <x v="1"/>
    <n v="0"/>
  </r>
  <r>
    <n v="1420"/>
    <s v="HR/HMS"/>
    <n v="2321"/>
    <s v="Helsestasjonstjeneste"/>
    <x v="7"/>
    <s v="Vikarer ved ferieavvikling"/>
    <x v="0"/>
    <s v="Korona-virus"/>
    <n v="-15936"/>
    <n v="-15936"/>
    <m/>
    <x v="11"/>
    <x v="1"/>
    <x v="1"/>
    <n v="-16000"/>
  </r>
  <r>
    <n v="1420"/>
    <s v="HR/HMS"/>
    <n v="2321"/>
    <s v="Helsestasjonstjeneste"/>
    <x v="36"/>
    <s v="Pensjon"/>
    <x v="0"/>
    <s v="Korona-virus"/>
    <n v="-257"/>
    <n v="-257"/>
    <m/>
    <x v="11"/>
    <x v="1"/>
    <x v="1"/>
    <n v="0"/>
  </r>
  <r>
    <n v="1420"/>
    <s v="HR/HMS"/>
    <n v="2321"/>
    <s v="Helsestasjonstjeneste"/>
    <x v="4"/>
    <s v="Arbeidsgiveravgift"/>
    <x v="0"/>
    <s v="Korona-virus"/>
    <n v="-2283"/>
    <n v="-2283"/>
    <m/>
    <x v="11"/>
    <x v="1"/>
    <x v="1"/>
    <n v="-2000"/>
  </r>
  <r>
    <n v="1420"/>
    <s v="HR/HMS"/>
    <n v="2413"/>
    <s v="OFF. LEGEARB. M/FAGLIG RÅDGIV./SMITTEV."/>
    <x v="2"/>
    <s v="Lønn vakttillegg"/>
    <x v="0"/>
    <s v="Korona-virus"/>
    <n v="122995"/>
    <n v="122995"/>
    <m/>
    <x v="11"/>
    <x v="1"/>
    <x v="1"/>
    <n v="123000"/>
  </r>
  <r>
    <n v="1420"/>
    <s v="HR/HMS"/>
    <n v="2413"/>
    <s v="OFF. LEGEARB. M/FAGLIG RÅDGIV./SMITTEV."/>
    <x v="7"/>
    <s v="Vikarer ved ferieavvikling"/>
    <x v="0"/>
    <s v="Korona-virus"/>
    <n v="19460"/>
    <n v="19460"/>
    <m/>
    <x v="11"/>
    <x v="1"/>
    <x v="1"/>
    <n v="19000"/>
  </r>
  <r>
    <n v="1420"/>
    <s v="HR/HMS"/>
    <n v="2413"/>
    <s v="OFF. LEGEARB. M/FAGLIG RÅDGIV./SMITTEV."/>
    <x v="3"/>
    <s v="Overtid"/>
    <x v="0"/>
    <s v="Korona-virus"/>
    <n v="24859"/>
    <n v="24859"/>
    <m/>
    <x v="11"/>
    <x v="1"/>
    <x v="1"/>
    <n v="25000"/>
  </r>
  <r>
    <n v="1420"/>
    <s v="HR/HMS"/>
    <n v="2413"/>
    <s v="OFF. LEGEARB. M/FAGLIG RÅDGIV./SMITTEV."/>
    <x v="4"/>
    <s v="Arbeidsgiveravgift"/>
    <x v="0"/>
    <s v="Korona-virus"/>
    <n v="23591"/>
    <n v="23591"/>
    <m/>
    <x v="11"/>
    <x v="1"/>
    <x v="1"/>
    <n v="24000"/>
  </r>
  <r>
    <n v="1423"/>
    <s v="HR/HMS - Fagopplæring"/>
    <n v="1202"/>
    <s v="PERSONALFORVALTNING"/>
    <x v="5"/>
    <s v="Møtemat og overtidmat for ansatte"/>
    <x v="0"/>
    <s v="Korona-virus"/>
    <n v="2559"/>
    <n v="2559"/>
    <m/>
    <x v="11"/>
    <x v="1"/>
    <x v="1"/>
    <n v="3000"/>
  </r>
  <r>
    <n v="1423"/>
    <s v="HR/HMS - Fagopplæring"/>
    <n v="1202"/>
    <s v="PERSONALFORVALTNING"/>
    <x v="16"/>
    <s v="Telefon- og internettutgifter"/>
    <x v="0"/>
    <s v="Korona-virus"/>
    <n v="306"/>
    <n v="306"/>
    <m/>
    <x v="11"/>
    <x v="1"/>
    <x v="1"/>
    <n v="0"/>
  </r>
  <r>
    <n v="1424"/>
    <s v="HR/HMS - Ekstern beredskap"/>
    <n v="2012"/>
    <s v="Vikarer rekrutteringstjenesten"/>
    <x v="11"/>
    <s v="Lønn fagstillinger"/>
    <x v="1"/>
    <s v="Vaksinering Covid-19"/>
    <n v="416053"/>
    <n v="416053"/>
    <m/>
    <x v="11"/>
    <x v="1"/>
    <x v="1"/>
    <n v="416000"/>
  </r>
  <r>
    <n v="1424"/>
    <s v="HR/HMS - Ekstern beredskap"/>
    <n v="2012"/>
    <s v="Vikarer rekrutteringstjenesten"/>
    <x v="36"/>
    <s v="Pensjon"/>
    <x v="1"/>
    <s v="Vaksinering Covid-19"/>
    <n v="32587"/>
    <n v="32587"/>
    <m/>
    <x v="11"/>
    <x v="1"/>
    <x v="1"/>
    <n v="33000"/>
  </r>
  <r>
    <n v="1424"/>
    <s v="HR/HMS - Ekstern beredskap"/>
    <n v="2012"/>
    <s v="Vikarer rekrutteringstjenesten"/>
    <x v="4"/>
    <s v="Arbeidsgiveravgift"/>
    <x v="0"/>
    <s v="Korona-virus"/>
    <n v="5"/>
    <n v="5"/>
    <m/>
    <x v="11"/>
    <x v="1"/>
    <x v="1"/>
    <n v="0"/>
  </r>
  <r>
    <n v="1424"/>
    <s v="HR/HMS - Ekstern beredskap"/>
    <n v="2012"/>
    <s v="Vikarer rekrutteringstjenesten"/>
    <x v="4"/>
    <s v="Arbeidsgiveravgift"/>
    <x v="1"/>
    <s v="Vaksinering Covid-19"/>
    <n v="63388"/>
    <n v="63388"/>
    <m/>
    <x v="11"/>
    <x v="1"/>
    <x v="1"/>
    <n v="63000"/>
  </r>
  <r>
    <n v="1424"/>
    <s v="HR/HMS - Ekstern beredskap"/>
    <n v="2012"/>
    <s v="Vikarer rekrutteringstjenesten"/>
    <x v="6"/>
    <s v="Reiseutgift - møteaktivitet"/>
    <x v="1"/>
    <s v="Vaksinering Covid-19"/>
    <n v="845"/>
    <n v="845"/>
    <m/>
    <x v="11"/>
    <x v="1"/>
    <x v="1"/>
    <n v="1000"/>
  </r>
  <r>
    <n v="1424"/>
    <s v="HR/HMS - Ekstern beredskap"/>
    <n v="2413"/>
    <s v="OFF. LEGEARB. M/FAGLIG RÅDGIV./SMITTEV."/>
    <x v="2"/>
    <s v="Lønn vakttillegg"/>
    <x v="0"/>
    <s v="Korona-virus"/>
    <n v="2515"/>
    <n v="2515"/>
    <m/>
    <x v="11"/>
    <x v="1"/>
    <x v="1"/>
    <n v="3000"/>
  </r>
  <r>
    <n v="1424"/>
    <s v="HR/HMS - Ekstern beredskap"/>
    <n v="2413"/>
    <s v="OFF. LEGEARB. M/FAGLIG RÅDGIV./SMITTEV."/>
    <x v="4"/>
    <s v="Arbeidsgiveravgift"/>
    <x v="0"/>
    <s v="Korona-virus"/>
    <n v="355"/>
    <n v="355"/>
    <m/>
    <x v="11"/>
    <x v="1"/>
    <x v="1"/>
    <n v="0"/>
  </r>
  <r>
    <n v="1424"/>
    <s v="HR/HMS - Ekstern beredskap"/>
    <n v="3396"/>
    <s v="KOMMUNALT BEREDSKAP"/>
    <x v="11"/>
    <s v="Lønn fagstillinger"/>
    <x v="1"/>
    <s v="Vaksinering Covid-19"/>
    <n v="10569"/>
    <n v="10569"/>
    <m/>
    <x v="11"/>
    <x v="1"/>
    <x v="1"/>
    <n v="11000"/>
  </r>
  <r>
    <n v="1424"/>
    <s v="HR/HMS - Ekstern beredskap"/>
    <n v="3396"/>
    <s v="KOMMUNALT BEREDSKAP"/>
    <x v="2"/>
    <s v="Lønn vakttillegg"/>
    <x v="0"/>
    <s v="Korona-virus"/>
    <n v="32"/>
    <n v="32"/>
    <m/>
    <x v="11"/>
    <x v="1"/>
    <x v="1"/>
    <n v="0"/>
  </r>
  <r>
    <n v="1424"/>
    <s v="HR/HMS - Ekstern beredskap"/>
    <n v="3396"/>
    <s v="KOMMUNALT BEREDSKAP"/>
    <x v="2"/>
    <s v="Lønn vakttillegg"/>
    <x v="1"/>
    <s v="Vaksinering Covid-19"/>
    <n v="646"/>
    <n v="646"/>
    <m/>
    <x v="11"/>
    <x v="1"/>
    <x v="1"/>
    <n v="1000"/>
  </r>
  <r>
    <n v="1424"/>
    <s v="HR/HMS - Ekstern beredskap"/>
    <n v="3396"/>
    <s v="KOMMUNALT BEREDSKAP"/>
    <x v="35"/>
    <s v="Ekstrahjelp"/>
    <x v="0"/>
    <s v="Korona-virus"/>
    <n v="10542"/>
    <n v="10542"/>
    <m/>
    <x v="11"/>
    <x v="1"/>
    <x v="1"/>
    <n v="11000"/>
  </r>
  <r>
    <n v="1424"/>
    <s v="HR/HMS - Ekstern beredskap"/>
    <n v="3396"/>
    <s v="KOMMUNALT BEREDSKAP"/>
    <x v="35"/>
    <s v="Ekstrahjelp"/>
    <x v="1"/>
    <s v="Vaksinering Covid-19"/>
    <n v="442111"/>
    <n v="442111"/>
    <m/>
    <x v="11"/>
    <x v="1"/>
    <x v="1"/>
    <n v="442000"/>
  </r>
  <r>
    <n v="1424"/>
    <s v="HR/HMS - Ekstern beredskap"/>
    <n v="3396"/>
    <s v="KOMMUNALT BEREDSKAP"/>
    <x v="3"/>
    <s v="Overtid"/>
    <x v="0"/>
    <s v="Korona-virus"/>
    <n v="1261"/>
    <n v="1261"/>
    <m/>
    <x v="11"/>
    <x v="1"/>
    <x v="1"/>
    <n v="1000"/>
  </r>
  <r>
    <n v="1424"/>
    <s v="HR/HMS - Ekstern beredskap"/>
    <n v="3396"/>
    <s v="KOMMUNALT BEREDSKAP"/>
    <x v="3"/>
    <s v="Overtid"/>
    <x v="1"/>
    <s v="Vaksinering Covid-19"/>
    <n v="54796"/>
    <n v="54796"/>
    <m/>
    <x v="11"/>
    <x v="1"/>
    <x v="1"/>
    <n v="55000"/>
  </r>
  <r>
    <n v="1424"/>
    <s v="HR/HMS - Ekstern beredskap"/>
    <n v="3396"/>
    <s v="KOMMUNALT BEREDSKAP"/>
    <x v="36"/>
    <s v="Pensjon"/>
    <x v="0"/>
    <s v="Korona-virus"/>
    <n v="1007"/>
    <n v="1007"/>
    <m/>
    <x v="11"/>
    <x v="1"/>
    <x v="1"/>
    <n v="1000"/>
  </r>
  <r>
    <n v="1424"/>
    <s v="HR/HMS - Ekstern beredskap"/>
    <n v="3396"/>
    <s v="KOMMUNALT BEREDSKAP"/>
    <x v="36"/>
    <s v="Pensjon"/>
    <x v="1"/>
    <s v="Vaksinering Covid-19"/>
    <n v="25754"/>
    <n v="25754"/>
    <m/>
    <x v="11"/>
    <x v="1"/>
    <x v="1"/>
    <n v="26000"/>
  </r>
  <r>
    <n v="1424"/>
    <s v="HR/HMS - Ekstern beredskap"/>
    <n v="3396"/>
    <s v="KOMMUNALT BEREDSKAP"/>
    <x v="4"/>
    <s v="Arbeidsgiveravgift"/>
    <x v="0"/>
    <s v="Korona-virus"/>
    <n v="1811"/>
    <n v="1811"/>
    <m/>
    <x v="11"/>
    <x v="1"/>
    <x v="1"/>
    <n v="2000"/>
  </r>
  <r>
    <n v="1424"/>
    <s v="HR/HMS - Ekstern beredskap"/>
    <n v="3396"/>
    <s v="KOMMUNALT BEREDSKAP"/>
    <x v="4"/>
    <s v="Arbeidsgiveravgift"/>
    <x v="1"/>
    <s v="Vaksinering Covid-19"/>
    <n v="75277"/>
    <n v="75277"/>
    <m/>
    <x v="11"/>
    <x v="1"/>
    <x v="1"/>
    <n v="75000"/>
  </r>
  <r>
    <n v="1430"/>
    <s v="ØKO - Budsjett og analyse"/>
    <n v="1201"/>
    <s v="ØKONOMISTYRING"/>
    <x v="3"/>
    <s v="Overtid"/>
    <x v="0"/>
    <s v="Korona-virus"/>
    <n v="128267"/>
    <n v="128267"/>
    <m/>
    <x v="12"/>
    <x v="8"/>
    <x v="6"/>
    <n v="128000"/>
  </r>
  <r>
    <n v="1430"/>
    <s v="ØKO - Budsjett og analyse"/>
    <n v="1201"/>
    <s v="ØKONOMISTYRING"/>
    <x v="12"/>
    <s v="Annen lønn og trekkpl. godtgjørelser"/>
    <x v="0"/>
    <s v="Korona-virus"/>
    <n v="10453"/>
    <n v="10453"/>
    <m/>
    <x v="12"/>
    <x v="8"/>
    <x v="6"/>
    <n v="10000"/>
  </r>
  <r>
    <n v="1430"/>
    <s v="ØKO - Budsjett og analyse"/>
    <n v="1201"/>
    <s v="ØKONOMISTYRING"/>
    <x v="4"/>
    <s v="Arbeidsgiveravgift"/>
    <x v="0"/>
    <s v="Korona-virus"/>
    <n v="19560"/>
    <n v="19560"/>
    <m/>
    <x v="12"/>
    <x v="8"/>
    <x v="6"/>
    <n v="20000"/>
  </r>
  <r>
    <n v="1430"/>
    <s v="ØKO - Budsjett og analyse"/>
    <n v="2413"/>
    <s v="OFF. LEGEARB. M/FAGLIG RÅDGIV./SMITTEV."/>
    <x v="2"/>
    <s v="Lønn vakttillegg"/>
    <x v="0"/>
    <s v="Korona-virus"/>
    <n v="29888"/>
    <n v="29888"/>
    <m/>
    <x v="12"/>
    <x v="8"/>
    <x v="6"/>
    <n v="30000"/>
  </r>
  <r>
    <n v="1430"/>
    <s v="ØKO - Budsjett og analyse"/>
    <n v="2413"/>
    <s v="OFF. LEGEARB. M/FAGLIG RÅDGIV./SMITTEV."/>
    <x v="7"/>
    <s v="Vikarer ved ferieavvikling"/>
    <x v="0"/>
    <s v="Korona-virus"/>
    <n v="9940"/>
    <n v="9940"/>
    <m/>
    <x v="12"/>
    <x v="8"/>
    <x v="6"/>
    <n v="10000"/>
  </r>
  <r>
    <n v="1430"/>
    <s v="ØKO - Budsjett og analyse"/>
    <n v="2413"/>
    <s v="OFF. LEGEARB. M/FAGLIG RÅDGIV./SMITTEV."/>
    <x v="3"/>
    <s v="Overtid"/>
    <x v="0"/>
    <s v="Korona-virus"/>
    <n v="4121"/>
    <n v="4121"/>
    <m/>
    <x v="12"/>
    <x v="8"/>
    <x v="6"/>
    <n v="4000"/>
  </r>
  <r>
    <n v="1430"/>
    <s v="ØKO - Budsjett og analyse"/>
    <n v="2413"/>
    <s v="OFF. LEGEARB. M/FAGLIG RÅDGIV./SMITTEV."/>
    <x v="4"/>
    <s v="Arbeidsgiveravgift"/>
    <x v="0"/>
    <s v="Korona-virus"/>
    <n v="6197"/>
    <n v="6197"/>
    <m/>
    <x v="12"/>
    <x v="8"/>
    <x v="6"/>
    <n v="6000"/>
  </r>
  <r>
    <n v="1433"/>
    <s v="ØKO - Anskaffelser"/>
    <n v="1232"/>
    <s v="INNKJØPSTJENESTER"/>
    <x v="3"/>
    <s v="Overtid"/>
    <x v="0"/>
    <s v="Korona-virus"/>
    <n v="276388"/>
    <n v="276388"/>
    <m/>
    <x v="13"/>
    <x v="8"/>
    <x v="6"/>
    <n v="276000"/>
  </r>
  <r>
    <n v="1433"/>
    <s v="ØKO - Anskaffelser"/>
    <n v="1232"/>
    <s v="INNKJØPSTJENESTER"/>
    <x v="4"/>
    <s v="Arbeidsgiveravgift"/>
    <x v="0"/>
    <s v="Korona-virus"/>
    <n v="38971"/>
    <n v="38971"/>
    <m/>
    <x v="13"/>
    <x v="8"/>
    <x v="6"/>
    <n v="39000"/>
  </r>
  <r>
    <n v="1433"/>
    <s v="ØKO - Anskaffelser"/>
    <n v="1232"/>
    <s v="INNKJØPSTJENESTER"/>
    <x v="14"/>
    <s v="Kontormateriell"/>
    <x v="0"/>
    <s v="Korona-virus"/>
    <n v="1638"/>
    <n v="1638"/>
    <m/>
    <x v="13"/>
    <x v="8"/>
    <x v="6"/>
    <n v="2000"/>
  </r>
  <r>
    <n v="1433"/>
    <s v="ØKO - Anskaffelser"/>
    <n v="1232"/>
    <s v="INNKJØPSTJENESTER"/>
    <x v="5"/>
    <s v="Møtemat og overtidmat for ansatte"/>
    <x v="0"/>
    <s v="Korona-virus"/>
    <n v="1388"/>
    <n v="1388"/>
    <m/>
    <x v="13"/>
    <x v="8"/>
    <x v="6"/>
    <n v="1000"/>
  </r>
  <r>
    <n v="1433"/>
    <s v="ØKO - Anskaffelser"/>
    <n v="2413"/>
    <s v="OFF. LEGEARB. M/FAGLIG RÅDGIV./SMITTEV."/>
    <x v="2"/>
    <s v="Lønn vakttillegg"/>
    <x v="0"/>
    <s v="Korona-virus"/>
    <n v="70848"/>
    <n v="70848"/>
    <m/>
    <x v="13"/>
    <x v="8"/>
    <x v="6"/>
    <n v="71000"/>
  </r>
  <r>
    <n v="1433"/>
    <s v="ØKO - Anskaffelser"/>
    <n v="2413"/>
    <s v="OFF. LEGEARB. M/FAGLIG RÅDGIV./SMITTEV."/>
    <x v="3"/>
    <s v="Overtid"/>
    <x v="0"/>
    <s v="Korona-virus"/>
    <n v="3437"/>
    <n v="3437"/>
    <m/>
    <x v="13"/>
    <x v="8"/>
    <x v="6"/>
    <n v="3000"/>
  </r>
  <r>
    <n v="1433"/>
    <s v="ØKO - Anskaffelser"/>
    <n v="2413"/>
    <s v="OFF. LEGEARB. M/FAGLIG RÅDGIV./SMITTEV."/>
    <x v="4"/>
    <s v="Arbeidsgiveravgift"/>
    <x v="0"/>
    <s v="Korona-virus"/>
    <n v="10474"/>
    <n v="10474"/>
    <m/>
    <x v="13"/>
    <x v="8"/>
    <x v="6"/>
    <n v="10000"/>
  </r>
  <r>
    <n v="1441"/>
    <s v="ØKO - Lønn"/>
    <n v="1203"/>
    <s v="LØNNSADMINISTRASJON"/>
    <x v="3"/>
    <s v="Overtid"/>
    <x v="0"/>
    <s v="Korona-virus"/>
    <n v="22601"/>
    <n v="22601"/>
    <m/>
    <x v="14"/>
    <x v="8"/>
    <x v="6"/>
    <n v="23000"/>
  </r>
  <r>
    <n v="1441"/>
    <s v="ØKO - Lønn"/>
    <n v="1203"/>
    <s v="LØNNSADMINISTRASJON"/>
    <x v="4"/>
    <s v="Arbeidsgiveravgift"/>
    <x v="0"/>
    <s v="Korona-virus"/>
    <n v="3187"/>
    <n v="3187"/>
    <m/>
    <x v="14"/>
    <x v="8"/>
    <x v="6"/>
    <n v="3000"/>
  </r>
  <r>
    <n v="1450"/>
    <s v="Digitalisering og IT"/>
    <n v="1205"/>
    <s v="IT-tjenester"/>
    <x v="30"/>
    <s v="Avgifter, gebyrer og lisenser"/>
    <x v="1"/>
    <s v="Vaksinering Covid-19"/>
    <n v="1160"/>
    <n v="1160"/>
    <m/>
    <x v="15"/>
    <x v="1"/>
    <x v="1"/>
    <n v="1000"/>
  </r>
  <r>
    <n v="1450"/>
    <s v="Digitalisering og IT"/>
    <n v="1205"/>
    <s v="IT-tjenester"/>
    <x v="33"/>
    <s v="Leie kontormaskiner, printere, vanndispensere  mv."/>
    <x v="1"/>
    <s v="Vaksinering Covid-19"/>
    <n v="323"/>
    <n v="323"/>
    <m/>
    <x v="15"/>
    <x v="1"/>
    <x v="1"/>
    <n v="0"/>
  </r>
  <r>
    <n v="1450"/>
    <s v="Digitalisering og IT"/>
    <n v="1229"/>
    <s v="IT - kommune felles"/>
    <x v="32"/>
    <s v="Kjøp datautstyr"/>
    <x v="0"/>
    <s v="Korona-virus"/>
    <n v="50030"/>
    <n v="50030"/>
    <m/>
    <x v="15"/>
    <x v="1"/>
    <x v="1"/>
    <n v="50000"/>
  </r>
  <r>
    <n v="1500"/>
    <s v="Servicekontoret"/>
    <n v="1226"/>
    <s v="SERVICETJENESTER"/>
    <x v="35"/>
    <s v="Ekstrahjelp"/>
    <x v="0"/>
    <s v="Korona-virus"/>
    <n v="4548"/>
    <n v="4548"/>
    <m/>
    <x v="16"/>
    <x v="1"/>
    <x v="1"/>
    <n v="5000"/>
  </r>
  <r>
    <n v="1500"/>
    <s v="Servicekontoret"/>
    <n v="1226"/>
    <s v="SERVICETJENESTER"/>
    <x v="3"/>
    <s v="Overtid"/>
    <x v="0"/>
    <s v="Korona-virus"/>
    <n v="127913"/>
    <n v="127913"/>
    <m/>
    <x v="16"/>
    <x v="1"/>
    <x v="1"/>
    <n v="128000"/>
  </r>
  <r>
    <n v="1500"/>
    <s v="Servicekontoret"/>
    <n v="1226"/>
    <s v="SERVICETJENESTER"/>
    <x v="36"/>
    <s v="Pensjon"/>
    <x v="0"/>
    <s v="Korona-virus"/>
    <n v="377"/>
    <n v="377"/>
    <m/>
    <x v="16"/>
    <x v="1"/>
    <x v="1"/>
    <n v="0"/>
  </r>
  <r>
    <n v="1500"/>
    <s v="Servicekontoret"/>
    <n v="1226"/>
    <s v="SERVICETJENESTER"/>
    <x v="4"/>
    <s v="Arbeidsgiveravgift"/>
    <x v="0"/>
    <s v="Korona-virus"/>
    <n v="18730"/>
    <n v="18730"/>
    <m/>
    <x v="16"/>
    <x v="1"/>
    <x v="1"/>
    <n v="19000"/>
  </r>
  <r>
    <n v="1500"/>
    <s v="Servicekontoret"/>
    <n v="1226"/>
    <s v="SERVICETJENESTER"/>
    <x v="9"/>
    <s v="Rengjøringsmidler"/>
    <x v="0"/>
    <s v="Korona-virus"/>
    <n v="137"/>
    <n v="137"/>
    <m/>
    <x v="16"/>
    <x v="1"/>
    <x v="1"/>
    <n v="0"/>
  </r>
  <r>
    <n v="1500"/>
    <s v="Servicekontoret"/>
    <n v="1226"/>
    <s v="SERVICETJENESTER"/>
    <x v="28"/>
    <s v="Fellesopplæring - personal"/>
    <x v="0"/>
    <s v="Korona-virus"/>
    <n v="500"/>
    <n v="500"/>
    <m/>
    <x v="16"/>
    <x v="1"/>
    <x v="1"/>
    <n v="1000"/>
  </r>
  <r>
    <n v="1500"/>
    <s v="Servicekontoret"/>
    <n v="1226"/>
    <s v="SERVICETJENESTER"/>
    <x v="6"/>
    <s v="Reiseutgift - møteaktivitet"/>
    <x v="0"/>
    <s v="Korona-virus"/>
    <n v="687"/>
    <n v="687"/>
    <m/>
    <x v="16"/>
    <x v="1"/>
    <x v="1"/>
    <n v="1000"/>
  </r>
  <r>
    <n v="1500"/>
    <s v="Servicekontoret"/>
    <n v="1226"/>
    <s v="SERVICETJENESTER"/>
    <x v="10"/>
    <s v="Kjøp teknisk faglig utstyr"/>
    <x v="0"/>
    <s v="Korona-virus"/>
    <n v="2418"/>
    <n v="2418"/>
    <m/>
    <x v="16"/>
    <x v="1"/>
    <x v="1"/>
    <n v="2000"/>
  </r>
  <r>
    <n v="1500"/>
    <s v="Servicekontoret"/>
    <n v="2321"/>
    <s v="Helsestasjonstjeneste"/>
    <x v="4"/>
    <s v="Arbeidsgiveravgift"/>
    <x v="0"/>
    <s v="Korona-virus"/>
    <n v="116"/>
    <n v="116"/>
    <m/>
    <x v="16"/>
    <x v="1"/>
    <x v="1"/>
    <n v="0"/>
  </r>
  <r>
    <n v="1500"/>
    <s v="Servicekontoret"/>
    <n v="2413"/>
    <s v="OFF. LEGEARB. M/FAGLIG RÅDGIV./SMITTEV."/>
    <x v="2"/>
    <s v="Lønn vakttillegg"/>
    <x v="0"/>
    <s v="Korona-virus"/>
    <n v="36450"/>
    <n v="36450"/>
    <m/>
    <x v="16"/>
    <x v="1"/>
    <x v="1"/>
    <n v="36000"/>
  </r>
  <r>
    <n v="1500"/>
    <s v="Servicekontoret"/>
    <n v="2413"/>
    <s v="OFF. LEGEARB. M/FAGLIG RÅDGIV./SMITTEV."/>
    <x v="4"/>
    <s v="Arbeidsgiveravgift"/>
    <x v="0"/>
    <s v="Korona-virus"/>
    <n v="5139"/>
    <n v="5139"/>
    <m/>
    <x v="16"/>
    <x v="1"/>
    <x v="1"/>
    <n v="5000"/>
  </r>
  <r>
    <n v="1520"/>
    <s v="Sandnes matservice"/>
    <n v="1236"/>
    <s v="KANTINEDRIFT"/>
    <x v="4"/>
    <s v="Arbeidsgiveravgift"/>
    <x v="0"/>
    <s v="Korona-virus"/>
    <n v="29"/>
    <n v="29"/>
    <m/>
    <x v="17"/>
    <x v="9"/>
    <x v="4"/>
    <n v="0"/>
  </r>
  <r>
    <n v="1520"/>
    <s v="Sandnes matservice"/>
    <n v="2531"/>
    <s v="KJØKKENDRIFT"/>
    <x v="4"/>
    <s v="Arbeidsgiveravgift"/>
    <x v="0"/>
    <s v="Korona-virus"/>
    <n v="58"/>
    <n v="58"/>
    <m/>
    <x v="17"/>
    <x v="9"/>
    <x v="4"/>
    <n v="0"/>
  </r>
  <r>
    <n v="2301"/>
    <s v="Senter for flerspråklige barn og unge"/>
    <n v="2111"/>
    <s v="Tospråklig assistanse"/>
    <x v="7"/>
    <s v="Vikarer ved ferieavvikling"/>
    <x v="0"/>
    <s v="Korona-virus"/>
    <n v="2065"/>
    <n v="2065"/>
    <m/>
    <x v="18"/>
    <x v="3"/>
    <x v="2"/>
    <n v="2000"/>
  </r>
  <r>
    <n v="2301"/>
    <s v="Senter for flerspråklige barn og unge"/>
    <n v="2111"/>
    <s v="Tospråklig assistanse"/>
    <x v="36"/>
    <s v="Pensjon"/>
    <x v="0"/>
    <s v="Korona-virus"/>
    <n v="146"/>
    <n v="146"/>
    <m/>
    <x v="18"/>
    <x v="3"/>
    <x v="2"/>
    <n v="0"/>
  </r>
  <r>
    <n v="2301"/>
    <s v="Senter for flerspråklige barn og unge"/>
    <n v="2111"/>
    <s v="Tospråklig assistanse"/>
    <x v="4"/>
    <s v="Arbeidsgiveravgift"/>
    <x v="0"/>
    <s v="Korona-virus"/>
    <n v="369"/>
    <n v="369"/>
    <m/>
    <x v="18"/>
    <x v="3"/>
    <x v="2"/>
    <n v="0"/>
  </r>
  <r>
    <n v="2305"/>
    <s v="Aspervika skole"/>
    <n v="2020"/>
    <s v="TILPASSET OPPLÆRING"/>
    <x v="41"/>
    <s v="Vikarer ved sykefravær"/>
    <x v="0"/>
    <s v="Korona-virus"/>
    <n v="25834"/>
    <n v="25834"/>
    <m/>
    <x v="19"/>
    <x v="3"/>
    <x v="2"/>
    <n v="26000"/>
  </r>
  <r>
    <n v="2305"/>
    <s v="Aspervika skole"/>
    <n v="2020"/>
    <s v="TILPASSET OPPLÆRING"/>
    <x v="35"/>
    <s v="Ekstrahjelp"/>
    <x v="0"/>
    <s v="Korona-virus"/>
    <n v="46999"/>
    <n v="46999"/>
    <m/>
    <x v="19"/>
    <x v="3"/>
    <x v="2"/>
    <n v="47000"/>
  </r>
  <r>
    <n v="2305"/>
    <s v="Aspervika skole"/>
    <n v="2020"/>
    <s v="TILPASSET OPPLÆRING"/>
    <x v="36"/>
    <s v="Pensjon"/>
    <x v="0"/>
    <s v="Korona-virus"/>
    <n v="3862"/>
    <n v="3862"/>
    <m/>
    <x v="19"/>
    <x v="3"/>
    <x v="2"/>
    <n v="4000"/>
  </r>
  <r>
    <n v="2305"/>
    <s v="Aspervika skole"/>
    <n v="2020"/>
    <s v="TILPASSET OPPLÆRING"/>
    <x v="4"/>
    <s v="Arbeidsgiveravgift"/>
    <x v="0"/>
    <s v="Korona-virus"/>
    <n v="10814"/>
    <n v="10814"/>
    <m/>
    <x v="19"/>
    <x v="3"/>
    <x v="2"/>
    <n v="11000"/>
  </r>
  <r>
    <n v="2305"/>
    <s v="Aspervika skole"/>
    <n v="2020"/>
    <s v="TILPASSET OPPLÆRING"/>
    <x v="15"/>
    <s v="Annet forbruksmateriell"/>
    <x v="0"/>
    <s v="Korona-virus"/>
    <n v="242"/>
    <n v="242"/>
    <m/>
    <x v="19"/>
    <x v="3"/>
    <x v="2"/>
    <n v="0"/>
  </r>
  <r>
    <n v="2305"/>
    <s v="Aspervika skole"/>
    <n v="2020"/>
    <s v="TILPASSET OPPLÆRING"/>
    <x v="9"/>
    <s v="Rengjøringsmidler"/>
    <x v="0"/>
    <s v="Korona-virus"/>
    <n v="1788"/>
    <n v="1788"/>
    <m/>
    <x v="19"/>
    <x v="3"/>
    <x v="2"/>
    <n v="2000"/>
  </r>
  <r>
    <n v="2305"/>
    <s v="Aspervika skole"/>
    <n v="2023"/>
    <s v="Innføringsklasse"/>
    <x v="41"/>
    <s v="Vikarer ved sykefravær"/>
    <x v="0"/>
    <s v="Korona-virus"/>
    <n v="5431"/>
    <n v="5431"/>
    <m/>
    <x v="19"/>
    <x v="3"/>
    <x v="2"/>
    <n v="5000"/>
  </r>
  <r>
    <n v="2305"/>
    <s v="Aspervika skole"/>
    <n v="2023"/>
    <s v="Innføringsklasse"/>
    <x v="42"/>
    <s v="Vikarer ved annet fravær"/>
    <x v="0"/>
    <s v="Korona-virus"/>
    <n v="109"/>
    <n v="109"/>
    <m/>
    <x v="19"/>
    <x v="3"/>
    <x v="2"/>
    <n v="0"/>
  </r>
  <r>
    <n v="2305"/>
    <s v="Aspervika skole"/>
    <n v="2023"/>
    <s v="Innføringsklasse"/>
    <x v="35"/>
    <s v="Ekstrahjelp"/>
    <x v="0"/>
    <s v="Korona-virus"/>
    <n v="5295"/>
    <n v="5295"/>
    <m/>
    <x v="19"/>
    <x v="3"/>
    <x v="2"/>
    <n v="5000"/>
  </r>
  <r>
    <n v="2305"/>
    <s v="Aspervika skole"/>
    <n v="2023"/>
    <s v="Innføringsklasse"/>
    <x v="36"/>
    <s v="Pensjon"/>
    <x v="0"/>
    <s v="Korona-virus"/>
    <n v="505"/>
    <n v="505"/>
    <m/>
    <x v="19"/>
    <x v="3"/>
    <x v="2"/>
    <n v="1000"/>
  </r>
  <r>
    <n v="2305"/>
    <s v="Aspervika skole"/>
    <n v="2023"/>
    <s v="Innføringsklasse"/>
    <x v="4"/>
    <s v="Arbeidsgiveravgift"/>
    <x v="0"/>
    <s v="Korona-virus"/>
    <n v="1599"/>
    <n v="1599"/>
    <m/>
    <x v="19"/>
    <x v="3"/>
    <x v="2"/>
    <n v="2000"/>
  </r>
  <r>
    <n v="2305"/>
    <s v="Aspervika skole"/>
    <n v="2023"/>
    <s v="Innføringsklasse"/>
    <x v="43"/>
    <s v="Forbruksmateriell brukt i undervisning"/>
    <x v="0"/>
    <s v="Korona-virus"/>
    <n v="24"/>
    <n v="24"/>
    <m/>
    <x v="19"/>
    <x v="3"/>
    <x v="2"/>
    <n v="0"/>
  </r>
  <r>
    <n v="2305"/>
    <s v="Aspervika skole"/>
    <n v="2150"/>
    <s v="SFO"/>
    <x v="35"/>
    <s v="Ekstrahjelp"/>
    <x v="0"/>
    <s v="Korona-virus"/>
    <n v="33634"/>
    <n v="33634"/>
    <m/>
    <x v="19"/>
    <x v="3"/>
    <x v="2"/>
    <n v="34000"/>
  </r>
  <r>
    <n v="2305"/>
    <s v="Aspervika skole"/>
    <n v="2150"/>
    <s v="SFO"/>
    <x v="36"/>
    <s v="Pensjon"/>
    <x v="0"/>
    <s v="Korona-virus"/>
    <n v="2364"/>
    <n v="2364"/>
    <m/>
    <x v="19"/>
    <x v="3"/>
    <x v="2"/>
    <n v="2000"/>
  </r>
  <r>
    <n v="2305"/>
    <s v="Aspervika skole"/>
    <n v="2150"/>
    <s v="SFO"/>
    <x v="4"/>
    <s v="Arbeidsgiveravgift"/>
    <x v="0"/>
    <s v="Korona-virus"/>
    <n v="5076"/>
    <n v="5076"/>
    <m/>
    <x v="19"/>
    <x v="3"/>
    <x v="2"/>
    <n v="5000"/>
  </r>
  <r>
    <n v="2305"/>
    <s v="Aspervika skole"/>
    <n v="2321"/>
    <s v="Helsestasjonstjeneste"/>
    <x v="7"/>
    <s v="Vikarer ved ferieavvikling"/>
    <x v="0"/>
    <s v="Korona-virus"/>
    <n v="-562"/>
    <n v="-562"/>
    <m/>
    <x v="19"/>
    <x v="3"/>
    <x v="2"/>
    <n v="-1000"/>
  </r>
  <r>
    <n v="2305"/>
    <s v="Aspervika skole"/>
    <n v="2321"/>
    <s v="Helsestasjonstjeneste"/>
    <x v="4"/>
    <s v="Arbeidsgiveravgift"/>
    <x v="0"/>
    <s v="Korona-virus"/>
    <n v="-79"/>
    <n v="-79"/>
    <m/>
    <x v="19"/>
    <x v="3"/>
    <x v="2"/>
    <n v="0"/>
  </r>
  <r>
    <n v="2306"/>
    <s v="Austrått skole"/>
    <n v="2020"/>
    <s v="TILPASSET OPPLÆRING"/>
    <x v="44"/>
    <s v="Klesgodtgjørelse"/>
    <x v="0"/>
    <s v="Korona-virus"/>
    <n v="242"/>
    <n v="242"/>
    <m/>
    <x v="20"/>
    <x v="3"/>
    <x v="2"/>
    <n v="0"/>
  </r>
  <r>
    <n v="2306"/>
    <s v="Austrått skole"/>
    <n v="2020"/>
    <s v="TILPASSET OPPLÆRING"/>
    <x v="35"/>
    <s v="Ekstrahjelp"/>
    <x v="0"/>
    <s v="Korona-virus"/>
    <n v="133565"/>
    <n v="133565"/>
    <m/>
    <x v="20"/>
    <x v="3"/>
    <x v="2"/>
    <n v="134000"/>
  </r>
  <r>
    <n v="2306"/>
    <s v="Austrått skole"/>
    <n v="2020"/>
    <s v="TILPASSET OPPLÆRING"/>
    <x v="12"/>
    <s v="Annen lønn og trekkpl. godtgjørelser"/>
    <x v="0"/>
    <s v="Korona-virus"/>
    <n v="583"/>
    <n v="583"/>
    <m/>
    <x v="20"/>
    <x v="3"/>
    <x v="2"/>
    <n v="1000"/>
  </r>
  <r>
    <n v="2306"/>
    <s v="Austrått skole"/>
    <n v="2020"/>
    <s v="TILPASSET OPPLÆRING"/>
    <x v="36"/>
    <s v="Pensjon"/>
    <x v="0"/>
    <s v="Korona-virus"/>
    <n v="12832"/>
    <n v="12832"/>
    <m/>
    <x v="20"/>
    <x v="3"/>
    <x v="2"/>
    <n v="13000"/>
  </r>
  <r>
    <n v="2306"/>
    <s v="Austrått skole"/>
    <n v="2020"/>
    <s v="TILPASSET OPPLÆRING"/>
    <x v="4"/>
    <s v="Arbeidsgiveravgift"/>
    <x v="0"/>
    <s v="Korona-virus"/>
    <n v="20758"/>
    <n v="20758"/>
    <m/>
    <x v="20"/>
    <x v="3"/>
    <x v="2"/>
    <n v="21000"/>
  </r>
  <r>
    <n v="2306"/>
    <s v="Austrått skole"/>
    <n v="2020"/>
    <s v="TILPASSET OPPLÆRING"/>
    <x v="14"/>
    <s v="Kontormateriell"/>
    <x v="0"/>
    <s v="Korona-virus"/>
    <n v="320"/>
    <n v="320"/>
    <m/>
    <x v="20"/>
    <x v="3"/>
    <x v="2"/>
    <n v="0"/>
  </r>
  <r>
    <n v="2306"/>
    <s v="Austrått skole"/>
    <n v="2020"/>
    <s v="TILPASSET OPPLÆRING"/>
    <x v="43"/>
    <s v="Forbruksmateriell brukt i undervisning"/>
    <x v="0"/>
    <s v="Korona-virus"/>
    <n v="54"/>
    <n v="54"/>
    <m/>
    <x v="20"/>
    <x v="3"/>
    <x v="2"/>
    <n v="0"/>
  </r>
  <r>
    <n v="2306"/>
    <s v="Austrått skole"/>
    <n v="2020"/>
    <s v="TILPASSET OPPLÆRING"/>
    <x v="8"/>
    <s v="Medisinsk forbruksmateriell"/>
    <x v="0"/>
    <s v="Korona-virus"/>
    <n v="472"/>
    <n v="472"/>
    <m/>
    <x v="20"/>
    <x v="3"/>
    <x v="2"/>
    <n v="0"/>
  </r>
  <r>
    <n v="2306"/>
    <s v="Austrått skole"/>
    <n v="2020"/>
    <s v="TILPASSET OPPLÆRING"/>
    <x v="10"/>
    <s v="Kjøp teknisk faglig utstyr"/>
    <x v="0"/>
    <s v="Korona-virus"/>
    <n v="5811"/>
    <n v="5811"/>
    <m/>
    <x v="20"/>
    <x v="3"/>
    <x v="2"/>
    <n v="6000"/>
  </r>
  <r>
    <n v="2306"/>
    <s v="Austrått skole"/>
    <n v="2150"/>
    <s v="SFO"/>
    <x v="35"/>
    <s v="Ekstrahjelp"/>
    <x v="0"/>
    <s v="Korona-virus"/>
    <n v="91773"/>
    <n v="91773"/>
    <m/>
    <x v="20"/>
    <x v="3"/>
    <x v="2"/>
    <n v="92000"/>
  </r>
  <r>
    <n v="2306"/>
    <s v="Austrått skole"/>
    <n v="2150"/>
    <s v="SFO"/>
    <x v="12"/>
    <s v="Annen lønn og trekkpl. godtgjørelser"/>
    <x v="0"/>
    <s v="Korona-virus"/>
    <n v="1842"/>
    <n v="1842"/>
    <m/>
    <x v="20"/>
    <x v="3"/>
    <x v="2"/>
    <n v="2000"/>
  </r>
  <r>
    <n v="2306"/>
    <s v="Austrått skole"/>
    <n v="2150"/>
    <s v="SFO"/>
    <x v="36"/>
    <s v="Pensjon"/>
    <x v="0"/>
    <s v="Korona-virus"/>
    <n v="4595"/>
    <n v="4595"/>
    <m/>
    <x v="20"/>
    <x v="3"/>
    <x v="2"/>
    <n v="5000"/>
  </r>
  <r>
    <n v="2306"/>
    <s v="Austrått skole"/>
    <n v="2150"/>
    <s v="SFO"/>
    <x v="4"/>
    <s v="Arbeidsgiveravgift"/>
    <x v="0"/>
    <s v="Korona-virus"/>
    <n v="13848"/>
    <n v="13848"/>
    <m/>
    <x v="20"/>
    <x v="3"/>
    <x v="2"/>
    <n v="14000"/>
  </r>
  <r>
    <n v="2307"/>
    <s v="Bogafjell skole"/>
    <n v="2020"/>
    <s v="TILPASSET OPPLÆRING"/>
    <x v="11"/>
    <s v="Lønn fagstillinger"/>
    <x v="0"/>
    <s v="Korona-virus"/>
    <n v="1701"/>
    <n v="1701"/>
    <m/>
    <x v="21"/>
    <x v="3"/>
    <x v="2"/>
    <n v="2000"/>
  </r>
  <r>
    <n v="2307"/>
    <s v="Bogafjell skole"/>
    <n v="2020"/>
    <s v="TILPASSET OPPLÆRING"/>
    <x v="41"/>
    <s v="Vikarer ved sykefravær"/>
    <x v="0"/>
    <s v="Korona-virus"/>
    <n v="474693"/>
    <n v="474693"/>
    <m/>
    <x v="21"/>
    <x v="3"/>
    <x v="2"/>
    <n v="475000"/>
  </r>
  <r>
    <n v="2307"/>
    <s v="Bogafjell skole"/>
    <n v="2020"/>
    <s v="TILPASSET OPPLÆRING"/>
    <x v="42"/>
    <s v="Vikarer ved annet fravær"/>
    <x v="0"/>
    <s v="Korona-virus"/>
    <n v="4205"/>
    <n v="4205"/>
    <m/>
    <x v="21"/>
    <x v="3"/>
    <x v="2"/>
    <n v="4000"/>
  </r>
  <r>
    <n v="2307"/>
    <s v="Bogafjell skole"/>
    <n v="2020"/>
    <s v="TILPASSET OPPLÆRING"/>
    <x v="36"/>
    <s v="Pensjon"/>
    <x v="0"/>
    <s v="Korona-virus"/>
    <n v="32668"/>
    <n v="32668"/>
    <m/>
    <x v="21"/>
    <x v="3"/>
    <x v="2"/>
    <n v="33000"/>
  </r>
  <r>
    <n v="2307"/>
    <s v="Bogafjell skole"/>
    <n v="2020"/>
    <s v="TILPASSET OPPLÆRING"/>
    <x v="4"/>
    <s v="Arbeidsgiveravgift"/>
    <x v="0"/>
    <s v="Korona-virus"/>
    <n v="72371"/>
    <n v="72371"/>
    <m/>
    <x v="21"/>
    <x v="3"/>
    <x v="2"/>
    <n v="72000"/>
  </r>
  <r>
    <n v="2307"/>
    <s v="Bogafjell skole"/>
    <n v="2020"/>
    <s v="TILPASSET OPPLÆRING"/>
    <x v="14"/>
    <s v="Kontormateriell"/>
    <x v="0"/>
    <s v="Korona-virus"/>
    <n v="5430"/>
    <n v="5430"/>
    <m/>
    <x v="21"/>
    <x v="3"/>
    <x v="2"/>
    <n v="5000"/>
  </r>
  <r>
    <n v="2307"/>
    <s v="Bogafjell skole"/>
    <n v="2020"/>
    <s v="TILPASSET OPPLÆRING"/>
    <x v="8"/>
    <s v="Medisinsk forbruksmateriell"/>
    <x v="0"/>
    <s v="Korona-virus"/>
    <n v="83"/>
    <n v="83"/>
    <m/>
    <x v="21"/>
    <x v="3"/>
    <x v="2"/>
    <n v="0"/>
  </r>
  <r>
    <n v="2307"/>
    <s v="Bogafjell skole"/>
    <n v="2020"/>
    <s v="TILPASSET OPPLÆRING"/>
    <x v="15"/>
    <s v="Annet forbruksmateriell"/>
    <x v="0"/>
    <s v="Korona-virus"/>
    <n v="431"/>
    <n v="431"/>
    <m/>
    <x v="21"/>
    <x v="3"/>
    <x v="2"/>
    <n v="0"/>
  </r>
  <r>
    <n v="2307"/>
    <s v="Bogafjell skole"/>
    <n v="2020"/>
    <s v="TILPASSET OPPLÆRING"/>
    <x v="9"/>
    <s v="Rengjøringsmidler"/>
    <x v="0"/>
    <s v="Korona-virus"/>
    <n v="1216"/>
    <n v="1216"/>
    <m/>
    <x v="21"/>
    <x v="3"/>
    <x v="2"/>
    <n v="1000"/>
  </r>
  <r>
    <n v="2307"/>
    <s v="Bogafjell skole"/>
    <n v="2150"/>
    <s v="SFO"/>
    <x v="41"/>
    <s v="Vikarer ved sykefravær"/>
    <x v="0"/>
    <s v="Korona-virus"/>
    <n v="61578"/>
    <n v="61578"/>
    <m/>
    <x v="21"/>
    <x v="3"/>
    <x v="2"/>
    <n v="62000"/>
  </r>
  <r>
    <n v="2307"/>
    <s v="Bogafjell skole"/>
    <n v="2150"/>
    <s v="SFO"/>
    <x v="36"/>
    <s v="Pensjon"/>
    <x v="0"/>
    <s v="Korona-virus"/>
    <n v="4633"/>
    <n v="4633"/>
    <m/>
    <x v="21"/>
    <x v="3"/>
    <x v="2"/>
    <n v="5000"/>
  </r>
  <r>
    <n v="2307"/>
    <s v="Bogafjell skole"/>
    <n v="2150"/>
    <s v="SFO"/>
    <x v="4"/>
    <s v="Arbeidsgiveravgift"/>
    <x v="0"/>
    <s v="Korona-virus"/>
    <n v="9336"/>
    <n v="9336"/>
    <m/>
    <x v="21"/>
    <x v="3"/>
    <x v="2"/>
    <n v="9000"/>
  </r>
  <r>
    <n v="2308"/>
    <s v="Figgjo skole"/>
    <n v="2020"/>
    <s v="TILPASSET OPPLÆRING"/>
    <x v="41"/>
    <s v="Vikarer ved sykefravær"/>
    <x v="0"/>
    <s v="Korona-virus"/>
    <n v="67121"/>
    <n v="67121"/>
    <m/>
    <x v="22"/>
    <x v="3"/>
    <x v="2"/>
    <n v="67000"/>
  </r>
  <r>
    <n v="2308"/>
    <s v="Figgjo skole"/>
    <n v="2020"/>
    <s v="TILPASSET OPPLÆRING"/>
    <x v="36"/>
    <s v="Pensjon"/>
    <x v="0"/>
    <s v="Korona-virus"/>
    <n v="2797"/>
    <n v="2797"/>
    <m/>
    <x v="22"/>
    <x v="3"/>
    <x v="2"/>
    <n v="3000"/>
  </r>
  <r>
    <n v="2308"/>
    <s v="Figgjo skole"/>
    <n v="2020"/>
    <s v="TILPASSET OPPLÆRING"/>
    <x v="4"/>
    <s v="Arbeidsgiveravgift"/>
    <x v="0"/>
    <s v="Korona-virus"/>
    <n v="9858"/>
    <n v="9858"/>
    <m/>
    <x v="22"/>
    <x v="3"/>
    <x v="2"/>
    <n v="10000"/>
  </r>
  <r>
    <n v="2308"/>
    <s v="Figgjo skole"/>
    <n v="2020"/>
    <s v="TILPASSET OPPLÆRING"/>
    <x v="43"/>
    <s v="Forbruksmateriell brukt i undervisning"/>
    <x v="0"/>
    <s v="Korona-virus"/>
    <n v="1913"/>
    <n v="1913"/>
    <m/>
    <x v="22"/>
    <x v="3"/>
    <x v="2"/>
    <n v="2000"/>
  </r>
  <r>
    <n v="2308"/>
    <s v="Figgjo skole"/>
    <n v="2020"/>
    <s v="TILPASSET OPPLÆRING"/>
    <x v="8"/>
    <s v="Medisinsk forbruksmateriell"/>
    <x v="0"/>
    <s v="Korona-virus"/>
    <n v="1463"/>
    <n v="1463"/>
    <m/>
    <x v="22"/>
    <x v="3"/>
    <x v="2"/>
    <n v="1000"/>
  </r>
  <r>
    <n v="2308"/>
    <s v="Figgjo skole"/>
    <n v="2150"/>
    <s v="SFO"/>
    <x v="41"/>
    <s v="Vikarer ved sykefravær"/>
    <x v="0"/>
    <s v="Korona-virus"/>
    <n v="715"/>
    <n v="715"/>
    <m/>
    <x v="22"/>
    <x v="3"/>
    <x v="2"/>
    <n v="1000"/>
  </r>
  <r>
    <n v="2308"/>
    <s v="Figgjo skole"/>
    <n v="2150"/>
    <s v="SFO"/>
    <x v="4"/>
    <s v="Arbeidsgiveravgift"/>
    <x v="0"/>
    <s v="Korona-virus"/>
    <n v="101"/>
    <n v="101"/>
    <m/>
    <x v="22"/>
    <x v="3"/>
    <x v="2"/>
    <n v="0"/>
  </r>
  <r>
    <n v="2309"/>
    <s v="Hana skole"/>
    <n v="2020"/>
    <s v="TILPASSET OPPLÆRING"/>
    <x v="27"/>
    <s v="Lønn administrasjon"/>
    <x v="0"/>
    <s v="Korona-virus"/>
    <n v="671"/>
    <n v="671"/>
    <m/>
    <x v="23"/>
    <x v="3"/>
    <x v="2"/>
    <n v="1000"/>
  </r>
  <r>
    <n v="2309"/>
    <s v="Hana skole"/>
    <n v="2020"/>
    <s v="TILPASSET OPPLÆRING"/>
    <x v="41"/>
    <s v="Vikarer ved sykefravær"/>
    <x v="0"/>
    <s v="Korona-virus"/>
    <n v="36306"/>
    <n v="36306"/>
    <m/>
    <x v="23"/>
    <x v="3"/>
    <x v="2"/>
    <n v="36000"/>
  </r>
  <r>
    <n v="2309"/>
    <s v="Hana skole"/>
    <n v="2020"/>
    <s v="TILPASSET OPPLÆRING"/>
    <x v="42"/>
    <s v="Vikarer ved annet fravær"/>
    <x v="0"/>
    <s v="Korona-virus"/>
    <n v="33351"/>
    <n v="33351"/>
    <m/>
    <x v="23"/>
    <x v="3"/>
    <x v="2"/>
    <n v="33000"/>
  </r>
  <r>
    <n v="2309"/>
    <s v="Hana skole"/>
    <n v="2020"/>
    <s v="TILPASSET OPPLÆRING"/>
    <x v="36"/>
    <s v="Pensjon"/>
    <x v="0"/>
    <s v="Korona-virus"/>
    <n v="2914"/>
    <n v="2914"/>
    <m/>
    <x v="23"/>
    <x v="3"/>
    <x v="2"/>
    <n v="3000"/>
  </r>
  <r>
    <n v="2309"/>
    <s v="Hana skole"/>
    <n v="2020"/>
    <s v="TILPASSET OPPLÆRING"/>
    <x v="4"/>
    <s v="Arbeidsgiveravgift"/>
    <x v="0"/>
    <s v="Korona-virus"/>
    <n v="10327"/>
    <n v="10327"/>
    <m/>
    <x v="23"/>
    <x v="3"/>
    <x v="2"/>
    <n v="10000"/>
  </r>
  <r>
    <n v="2309"/>
    <s v="Hana skole"/>
    <n v="2020"/>
    <s v="TILPASSET OPPLÆRING"/>
    <x v="14"/>
    <s v="Kontormateriell"/>
    <x v="0"/>
    <s v="Korona-virus"/>
    <n v="6109"/>
    <n v="6109"/>
    <m/>
    <x v="23"/>
    <x v="3"/>
    <x v="2"/>
    <n v="6000"/>
  </r>
  <r>
    <n v="2309"/>
    <s v="Hana skole"/>
    <n v="2020"/>
    <s v="TILPASSET OPPLÆRING"/>
    <x v="43"/>
    <s v="Forbruksmateriell brukt i undervisning"/>
    <x v="0"/>
    <s v="Korona-virus"/>
    <n v="1330"/>
    <n v="1330"/>
    <m/>
    <x v="23"/>
    <x v="3"/>
    <x v="2"/>
    <n v="1000"/>
  </r>
  <r>
    <n v="2309"/>
    <s v="Hana skole"/>
    <n v="2020"/>
    <s v="TILPASSET OPPLÆRING"/>
    <x v="15"/>
    <s v="Annet forbruksmateriell"/>
    <x v="0"/>
    <s v="Korona-virus"/>
    <n v="1656"/>
    <n v="1656"/>
    <m/>
    <x v="23"/>
    <x v="3"/>
    <x v="2"/>
    <n v="2000"/>
  </r>
  <r>
    <n v="2309"/>
    <s v="Hana skole"/>
    <n v="2020"/>
    <s v="TILPASSET OPPLÆRING"/>
    <x v="9"/>
    <s v="Rengjøringsmidler"/>
    <x v="0"/>
    <s v="Korona-virus"/>
    <n v="9990"/>
    <n v="9990"/>
    <m/>
    <x v="23"/>
    <x v="3"/>
    <x v="2"/>
    <n v="10000"/>
  </r>
  <r>
    <n v="2309"/>
    <s v="Hana skole"/>
    <n v="2150"/>
    <s v="SFO"/>
    <x v="41"/>
    <s v="Vikarer ved sykefravær"/>
    <x v="0"/>
    <s v="Korona-virus"/>
    <n v="25873"/>
    <n v="25873"/>
    <m/>
    <x v="23"/>
    <x v="3"/>
    <x v="2"/>
    <n v="26000"/>
  </r>
  <r>
    <n v="2309"/>
    <s v="Hana skole"/>
    <n v="2150"/>
    <s v="SFO"/>
    <x v="36"/>
    <s v="Pensjon"/>
    <x v="0"/>
    <s v="Korona-virus"/>
    <n v="2142"/>
    <n v="2142"/>
    <m/>
    <x v="23"/>
    <x v="3"/>
    <x v="2"/>
    <n v="2000"/>
  </r>
  <r>
    <n v="2309"/>
    <s v="Hana skole"/>
    <n v="2150"/>
    <s v="SFO"/>
    <x v="4"/>
    <s v="Arbeidsgiveravgift"/>
    <x v="0"/>
    <s v="Korona-virus"/>
    <n v="3950"/>
    <n v="3950"/>
    <m/>
    <x v="23"/>
    <x v="3"/>
    <x v="2"/>
    <n v="4000"/>
  </r>
  <r>
    <n v="2310"/>
    <s v="Hommersåk skole"/>
    <n v="2020"/>
    <s v="TILPASSET OPPLÆRING"/>
    <x v="27"/>
    <s v="Lønn administrasjon"/>
    <x v="0"/>
    <s v="Korona-virus"/>
    <n v="2245"/>
    <n v="2245"/>
    <m/>
    <x v="24"/>
    <x v="3"/>
    <x v="2"/>
    <n v="2000"/>
  </r>
  <r>
    <n v="2310"/>
    <s v="Hommersåk skole"/>
    <n v="2020"/>
    <s v="TILPASSET OPPLÆRING"/>
    <x v="11"/>
    <s v="Lønn fagstillinger"/>
    <x v="0"/>
    <s v="Korona-virus"/>
    <n v="4262"/>
    <n v="4262"/>
    <m/>
    <x v="24"/>
    <x v="3"/>
    <x v="2"/>
    <n v="4000"/>
  </r>
  <r>
    <n v="2310"/>
    <s v="Hommersåk skole"/>
    <n v="2020"/>
    <s v="TILPASSET OPPLÆRING"/>
    <x v="41"/>
    <s v="Vikarer ved sykefravær"/>
    <x v="0"/>
    <s v="Korona-virus"/>
    <n v="97745"/>
    <n v="97745"/>
    <m/>
    <x v="24"/>
    <x v="3"/>
    <x v="2"/>
    <n v="98000"/>
  </r>
  <r>
    <n v="2310"/>
    <s v="Hommersåk skole"/>
    <n v="2020"/>
    <s v="TILPASSET OPPLÆRING"/>
    <x v="42"/>
    <s v="Vikarer ved annet fravær"/>
    <x v="0"/>
    <s v="Korona-virus"/>
    <n v="3071"/>
    <n v="3071"/>
    <m/>
    <x v="24"/>
    <x v="3"/>
    <x v="2"/>
    <n v="3000"/>
  </r>
  <r>
    <n v="2310"/>
    <s v="Hommersåk skole"/>
    <n v="2020"/>
    <s v="TILPASSET OPPLÆRING"/>
    <x v="36"/>
    <s v="Pensjon"/>
    <x v="0"/>
    <s v="Korona-virus"/>
    <n v="5239"/>
    <n v="5239"/>
    <m/>
    <x v="24"/>
    <x v="3"/>
    <x v="2"/>
    <n v="5000"/>
  </r>
  <r>
    <n v="2310"/>
    <s v="Hommersåk skole"/>
    <n v="2020"/>
    <s v="TILPASSET OPPLÆRING"/>
    <x v="4"/>
    <s v="Arbeidsgiveravgift"/>
    <x v="0"/>
    <s v="Korona-virus"/>
    <n v="15871"/>
    <n v="15871"/>
    <m/>
    <x v="24"/>
    <x v="3"/>
    <x v="2"/>
    <n v="16000"/>
  </r>
  <r>
    <n v="2310"/>
    <s v="Hommersåk skole"/>
    <n v="2020"/>
    <s v="TILPASSET OPPLÆRING"/>
    <x v="9"/>
    <s v="Rengjøringsmidler"/>
    <x v="0"/>
    <s v="Korona-virus"/>
    <n v="3643"/>
    <n v="3643"/>
    <m/>
    <x v="24"/>
    <x v="3"/>
    <x v="2"/>
    <n v="4000"/>
  </r>
  <r>
    <n v="2311"/>
    <s v="Høle barne- og ungdomsskole"/>
    <n v="2020"/>
    <s v="TILPASSET OPPLÆRING"/>
    <x v="41"/>
    <s v="Vikarer ved sykefravær"/>
    <x v="0"/>
    <s v="Korona-virus"/>
    <n v="4889"/>
    <n v="4889"/>
    <m/>
    <x v="25"/>
    <x v="3"/>
    <x v="2"/>
    <n v="5000"/>
  </r>
  <r>
    <n v="2311"/>
    <s v="Høle barne- og ungdomsskole"/>
    <n v="2020"/>
    <s v="TILPASSET OPPLÆRING"/>
    <x v="35"/>
    <s v="Ekstrahjelp"/>
    <x v="0"/>
    <s v="Korona-virus"/>
    <n v="8282"/>
    <n v="8282"/>
    <m/>
    <x v="25"/>
    <x v="3"/>
    <x v="2"/>
    <n v="8000"/>
  </r>
  <r>
    <n v="2311"/>
    <s v="Høle barne- og ungdomsskole"/>
    <n v="2020"/>
    <s v="TILPASSET OPPLÆRING"/>
    <x v="3"/>
    <s v="Overtid"/>
    <x v="0"/>
    <s v="Korona-virus"/>
    <n v="27258"/>
    <n v="27258"/>
    <m/>
    <x v="25"/>
    <x v="3"/>
    <x v="2"/>
    <n v="27000"/>
  </r>
  <r>
    <n v="2311"/>
    <s v="Høle barne- og ungdomsskole"/>
    <n v="2020"/>
    <s v="TILPASSET OPPLÆRING"/>
    <x v="36"/>
    <s v="Pensjon"/>
    <x v="0"/>
    <s v="Korona-virus"/>
    <n v="1047"/>
    <n v="1047"/>
    <m/>
    <x v="25"/>
    <x v="3"/>
    <x v="2"/>
    <n v="1000"/>
  </r>
  <r>
    <n v="2311"/>
    <s v="Høle barne- og ungdomsskole"/>
    <n v="2020"/>
    <s v="TILPASSET OPPLÆRING"/>
    <x v="4"/>
    <s v="Arbeidsgiveravgift"/>
    <x v="0"/>
    <s v="Korona-virus"/>
    <n v="5848"/>
    <n v="5848"/>
    <m/>
    <x v="25"/>
    <x v="3"/>
    <x v="2"/>
    <n v="6000"/>
  </r>
  <r>
    <n v="2311"/>
    <s v="Høle barne- og ungdomsskole"/>
    <n v="2020"/>
    <s v="TILPASSET OPPLÆRING"/>
    <x v="8"/>
    <s v="Medisinsk forbruksmateriell"/>
    <x v="0"/>
    <s v="Korona-virus"/>
    <n v="2637"/>
    <n v="2637"/>
    <m/>
    <x v="25"/>
    <x v="3"/>
    <x v="2"/>
    <n v="3000"/>
  </r>
  <r>
    <n v="2311"/>
    <s v="Høle barne- og ungdomsskole"/>
    <n v="2020"/>
    <s v="TILPASSET OPPLÆRING"/>
    <x v="15"/>
    <s v="Annet forbruksmateriell"/>
    <x v="0"/>
    <s v="Korona-virus"/>
    <n v="1146"/>
    <n v="1146"/>
    <m/>
    <x v="25"/>
    <x v="3"/>
    <x v="2"/>
    <n v="1000"/>
  </r>
  <r>
    <n v="2311"/>
    <s v="Høle barne- og ungdomsskole"/>
    <n v="2020"/>
    <s v="TILPASSET OPPLÆRING"/>
    <x v="20"/>
    <s v="Kjøp inventar og utstyr"/>
    <x v="0"/>
    <s v="Korona-virus"/>
    <n v="1800"/>
    <n v="1800"/>
    <m/>
    <x v="25"/>
    <x v="3"/>
    <x v="2"/>
    <n v="2000"/>
  </r>
  <r>
    <n v="2311"/>
    <s v="Høle barne- og ungdomsskole"/>
    <n v="2150"/>
    <s v="SFO"/>
    <x v="11"/>
    <s v="Lønn fagstillinger"/>
    <x v="0"/>
    <s v="Korona-virus"/>
    <n v="2118"/>
    <n v="2118"/>
    <m/>
    <x v="25"/>
    <x v="3"/>
    <x v="2"/>
    <n v="2000"/>
  </r>
  <r>
    <n v="2311"/>
    <s v="Høle barne- og ungdomsskole"/>
    <n v="2150"/>
    <s v="SFO"/>
    <x v="36"/>
    <s v="Pensjon"/>
    <x v="0"/>
    <s v="Korona-virus"/>
    <n v="175"/>
    <n v="175"/>
    <m/>
    <x v="25"/>
    <x v="3"/>
    <x v="2"/>
    <n v="0"/>
  </r>
  <r>
    <n v="2311"/>
    <s v="Høle barne- og ungdomsskole"/>
    <n v="2150"/>
    <s v="SFO"/>
    <x v="4"/>
    <s v="Arbeidsgiveravgift"/>
    <x v="0"/>
    <s v="Korona-virus"/>
    <n v="323"/>
    <n v="323"/>
    <m/>
    <x v="25"/>
    <x v="3"/>
    <x v="2"/>
    <n v="0"/>
  </r>
  <r>
    <n v="2311"/>
    <s v="Høle barne- og ungdomsskole"/>
    <n v="2321"/>
    <s v="Helsestasjonstjeneste"/>
    <x v="7"/>
    <s v="Vikarer ved ferieavvikling"/>
    <x v="0"/>
    <s v="Korona-virus"/>
    <n v="-112"/>
    <n v="-112"/>
    <m/>
    <x v="25"/>
    <x v="3"/>
    <x v="2"/>
    <n v="0"/>
  </r>
  <r>
    <n v="2311"/>
    <s v="Høle barne- og ungdomsskole"/>
    <n v="2321"/>
    <s v="Helsestasjonstjeneste"/>
    <x v="4"/>
    <s v="Arbeidsgiveravgift"/>
    <x v="0"/>
    <s v="Korona-virus"/>
    <n v="-16"/>
    <n v="-16"/>
    <m/>
    <x v="25"/>
    <x v="3"/>
    <x v="2"/>
    <n v="0"/>
  </r>
  <r>
    <n v="2312"/>
    <s v="Høyland ungdomsskole"/>
    <n v="2020"/>
    <s v="TILPASSET OPPLÆRING"/>
    <x v="41"/>
    <s v="Vikarer ved sykefravær"/>
    <x v="0"/>
    <s v="Korona-virus"/>
    <n v="119008"/>
    <n v="119008"/>
    <m/>
    <x v="26"/>
    <x v="3"/>
    <x v="2"/>
    <n v="119000"/>
  </r>
  <r>
    <n v="2312"/>
    <s v="Høyland ungdomsskole"/>
    <n v="2020"/>
    <s v="TILPASSET OPPLÆRING"/>
    <x v="42"/>
    <s v="Vikarer ved annet fravær"/>
    <x v="0"/>
    <s v="Korona-virus"/>
    <n v="10948"/>
    <n v="10948"/>
    <m/>
    <x v="26"/>
    <x v="3"/>
    <x v="2"/>
    <n v="11000"/>
  </r>
  <r>
    <n v="2312"/>
    <s v="Høyland ungdomsskole"/>
    <n v="2020"/>
    <s v="TILPASSET OPPLÆRING"/>
    <x v="35"/>
    <s v="Ekstrahjelp"/>
    <x v="0"/>
    <s v="Korona-virus"/>
    <n v="59328"/>
    <n v="59328"/>
    <m/>
    <x v="26"/>
    <x v="3"/>
    <x v="2"/>
    <n v="59000"/>
  </r>
  <r>
    <n v="2312"/>
    <s v="Høyland ungdomsskole"/>
    <n v="2020"/>
    <s v="TILPASSET OPPLÆRING"/>
    <x v="12"/>
    <s v="Annen lønn og trekkpl. godtgjørelser"/>
    <x v="0"/>
    <s v="Korona-virus"/>
    <n v="2523"/>
    <n v="2523"/>
    <m/>
    <x v="26"/>
    <x v="3"/>
    <x v="2"/>
    <n v="3000"/>
  </r>
  <r>
    <n v="2312"/>
    <s v="Høyland ungdomsskole"/>
    <n v="2020"/>
    <s v="TILPASSET OPPLÆRING"/>
    <x v="36"/>
    <s v="Pensjon"/>
    <x v="0"/>
    <s v="Korona-virus"/>
    <n v="5209"/>
    <n v="5209"/>
    <m/>
    <x v="26"/>
    <x v="3"/>
    <x v="2"/>
    <n v="5000"/>
  </r>
  <r>
    <n v="2312"/>
    <s v="Høyland ungdomsskole"/>
    <n v="2020"/>
    <s v="TILPASSET OPPLÆRING"/>
    <x v="4"/>
    <s v="Arbeidsgiveravgift"/>
    <x v="0"/>
    <s v="Korona-virus"/>
    <n v="27779"/>
    <n v="27779"/>
    <m/>
    <x v="26"/>
    <x v="3"/>
    <x v="2"/>
    <n v="28000"/>
  </r>
  <r>
    <n v="2313"/>
    <s v="Iglemyr skole"/>
    <n v="2020"/>
    <s v="TILPASSET OPPLÆRING"/>
    <x v="41"/>
    <s v="Vikarer ved sykefravær"/>
    <x v="0"/>
    <s v="Korona-virus"/>
    <n v="37649"/>
    <n v="37649"/>
    <m/>
    <x v="27"/>
    <x v="3"/>
    <x v="2"/>
    <n v="38000"/>
  </r>
  <r>
    <n v="2313"/>
    <s v="Iglemyr skole"/>
    <n v="2020"/>
    <s v="TILPASSET OPPLÆRING"/>
    <x v="42"/>
    <s v="Vikarer ved annet fravær"/>
    <x v="0"/>
    <s v="Korona-virus"/>
    <n v="2421"/>
    <n v="2421"/>
    <m/>
    <x v="27"/>
    <x v="3"/>
    <x v="2"/>
    <n v="2000"/>
  </r>
  <r>
    <n v="2313"/>
    <s v="Iglemyr skole"/>
    <n v="2020"/>
    <s v="TILPASSET OPPLÆRING"/>
    <x v="35"/>
    <s v="Ekstrahjelp"/>
    <x v="0"/>
    <s v="Korona-virus"/>
    <n v="45882"/>
    <n v="45882"/>
    <m/>
    <x v="27"/>
    <x v="3"/>
    <x v="2"/>
    <n v="46000"/>
  </r>
  <r>
    <n v="2313"/>
    <s v="Iglemyr skole"/>
    <n v="2020"/>
    <s v="TILPASSET OPPLÆRING"/>
    <x v="3"/>
    <s v="Overtid"/>
    <x v="0"/>
    <s v="Korona-virus"/>
    <n v="7594"/>
    <n v="7594"/>
    <m/>
    <x v="27"/>
    <x v="3"/>
    <x v="2"/>
    <n v="8000"/>
  </r>
  <r>
    <n v="2313"/>
    <s v="Iglemyr skole"/>
    <n v="2020"/>
    <s v="TILPASSET OPPLÆRING"/>
    <x v="36"/>
    <s v="Pensjon"/>
    <x v="0"/>
    <s v="Korona-virus"/>
    <n v="2095"/>
    <n v="2095"/>
    <m/>
    <x v="27"/>
    <x v="3"/>
    <x v="2"/>
    <n v="2000"/>
  </r>
  <r>
    <n v="2313"/>
    <s v="Iglemyr skole"/>
    <n v="2020"/>
    <s v="TILPASSET OPPLÆRING"/>
    <x v="4"/>
    <s v="Arbeidsgiveravgift"/>
    <x v="0"/>
    <s v="Korona-virus"/>
    <n v="13485"/>
    <n v="13485"/>
    <m/>
    <x v="27"/>
    <x v="3"/>
    <x v="2"/>
    <n v="13000"/>
  </r>
  <r>
    <n v="2313"/>
    <s v="Iglemyr skole"/>
    <n v="2020"/>
    <s v="TILPASSET OPPLÆRING"/>
    <x v="9"/>
    <s v="Rengjøringsmidler"/>
    <x v="0"/>
    <s v="Korona-virus"/>
    <n v="1875"/>
    <n v="1875"/>
    <m/>
    <x v="27"/>
    <x v="3"/>
    <x v="2"/>
    <n v="2000"/>
  </r>
  <r>
    <n v="2313"/>
    <s v="Iglemyr skole"/>
    <n v="2150"/>
    <s v="SFO"/>
    <x v="41"/>
    <s v="Vikarer ved sykefravær"/>
    <x v="0"/>
    <s v="Korona-virus"/>
    <n v="5284"/>
    <n v="5284"/>
    <m/>
    <x v="27"/>
    <x v="3"/>
    <x v="2"/>
    <n v="5000"/>
  </r>
  <r>
    <n v="2313"/>
    <s v="Iglemyr skole"/>
    <n v="2150"/>
    <s v="SFO"/>
    <x v="35"/>
    <s v="Ekstrahjelp"/>
    <x v="0"/>
    <s v="Korona-virus"/>
    <n v="58490"/>
    <n v="58490"/>
    <m/>
    <x v="27"/>
    <x v="3"/>
    <x v="2"/>
    <n v="58000"/>
  </r>
  <r>
    <n v="2313"/>
    <s v="Iglemyr skole"/>
    <n v="2150"/>
    <s v="SFO"/>
    <x v="36"/>
    <s v="Pensjon"/>
    <x v="0"/>
    <s v="Korona-virus"/>
    <n v="5284"/>
    <n v="5284"/>
    <m/>
    <x v="27"/>
    <x v="3"/>
    <x v="2"/>
    <n v="5000"/>
  </r>
  <r>
    <n v="2313"/>
    <s v="Iglemyr skole"/>
    <n v="2150"/>
    <s v="SFO"/>
    <x v="4"/>
    <s v="Arbeidsgiveravgift"/>
    <x v="0"/>
    <s v="Korona-virus"/>
    <n v="9737"/>
    <n v="9737"/>
    <m/>
    <x v="27"/>
    <x v="3"/>
    <x v="2"/>
    <n v="10000"/>
  </r>
  <r>
    <n v="2313"/>
    <s v="Iglemyr skole"/>
    <n v="2150"/>
    <s v="SFO"/>
    <x v="9"/>
    <s v="Rengjøringsmidler"/>
    <x v="0"/>
    <s v="Korona-virus"/>
    <n v="195"/>
    <n v="195"/>
    <m/>
    <x v="27"/>
    <x v="3"/>
    <x v="2"/>
    <n v="0"/>
  </r>
  <r>
    <n v="2314"/>
    <s v="Kyrkjevollen skole"/>
    <n v="2020"/>
    <s v="TILPASSET OPPLÆRING"/>
    <x v="41"/>
    <s v="Vikarer ved sykefravær"/>
    <x v="0"/>
    <s v="Korona-virus"/>
    <n v="349287"/>
    <n v="349287"/>
    <m/>
    <x v="28"/>
    <x v="3"/>
    <x v="2"/>
    <n v="349000"/>
  </r>
  <r>
    <n v="2314"/>
    <s v="Kyrkjevollen skole"/>
    <n v="2020"/>
    <s v="TILPASSET OPPLÆRING"/>
    <x v="36"/>
    <s v="Pensjon"/>
    <x v="0"/>
    <s v="Korona-virus"/>
    <n v="25678"/>
    <n v="25678"/>
    <m/>
    <x v="28"/>
    <x v="3"/>
    <x v="2"/>
    <n v="26000"/>
  </r>
  <r>
    <n v="2314"/>
    <s v="Kyrkjevollen skole"/>
    <n v="2020"/>
    <s v="TILPASSET OPPLÆRING"/>
    <x v="4"/>
    <s v="Arbeidsgiveravgift"/>
    <x v="0"/>
    <s v="Korona-virus"/>
    <n v="52870"/>
    <n v="52870"/>
    <m/>
    <x v="28"/>
    <x v="3"/>
    <x v="2"/>
    <n v="53000"/>
  </r>
  <r>
    <n v="2314"/>
    <s v="Kyrkjevollen skole"/>
    <n v="2020"/>
    <s v="TILPASSET OPPLÆRING"/>
    <x v="15"/>
    <s v="Annet forbruksmateriell"/>
    <x v="0"/>
    <s v="Korona-virus"/>
    <n v="1763"/>
    <n v="1763"/>
    <m/>
    <x v="28"/>
    <x v="3"/>
    <x v="2"/>
    <n v="2000"/>
  </r>
  <r>
    <n v="2314"/>
    <s v="Kyrkjevollen skole"/>
    <n v="2020"/>
    <s v="TILPASSET OPPLÆRING"/>
    <x v="9"/>
    <s v="Rengjøringsmidler"/>
    <x v="0"/>
    <s v="Korona-virus"/>
    <n v="3153"/>
    <n v="3153"/>
    <m/>
    <x v="28"/>
    <x v="3"/>
    <x v="2"/>
    <n v="3000"/>
  </r>
  <r>
    <n v="2314"/>
    <s v="Kyrkjevollen skole"/>
    <n v="2150"/>
    <s v="SFO"/>
    <x v="41"/>
    <s v="Vikarer ved sykefravær"/>
    <x v="0"/>
    <s v="Korona-virus"/>
    <n v="1529"/>
    <n v="1529"/>
    <m/>
    <x v="28"/>
    <x v="3"/>
    <x v="2"/>
    <n v="2000"/>
  </r>
  <r>
    <n v="2314"/>
    <s v="Kyrkjevollen skole"/>
    <n v="2150"/>
    <s v="SFO"/>
    <x v="36"/>
    <s v="Pensjon"/>
    <x v="0"/>
    <s v="Korona-virus"/>
    <n v="127"/>
    <n v="127"/>
    <m/>
    <x v="28"/>
    <x v="3"/>
    <x v="2"/>
    <n v="0"/>
  </r>
  <r>
    <n v="2314"/>
    <s v="Kyrkjevollen skole"/>
    <n v="2150"/>
    <s v="SFO"/>
    <x v="4"/>
    <s v="Arbeidsgiveravgift"/>
    <x v="0"/>
    <s v="Korona-virus"/>
    <n v="234"/>
    <n v="234"/>
    <m/>
    <x v="28"/>
    <x v="3"/>
    <x v="2"/>
    <n v="0"/>
  </r>
  <r>
    <n v="2315"/>
    <s v="Maudland skole"/>
    <n v="2020"/>
    <s v="TILPASSET OPPLÆRING"/>
    <x v="27"/>
    <s v="Lønn administrasjon"/>
    <x v="0"/>
    <s v="Korona-virus"/>
    <n v="16"/>
    <n v="16"/>
    <m/>
    <x v="29"/>
    <x v="3"/>
    <x v="2"/>
    <n v="0"/>
  </r>
  <r>
    <n v="2315"/>
    <s v="Maudland skole"/>
    <n v="2020"/>
    <s v="TILPASSET OPPLÆRING"/>
    <x v="11"/>
    <s v="Lønn fagstillinger"/>
    <x v="0"/>
    <s v="Korona-virus"/>
    <n v="131342"/>
    <n v="131342"/>
    <m/>
    <x v="29"/>
    <x v="3"/>
    <x v="2"/>
    <n v="131000"/>
  </r>
  <r>
    <n v="2315"/>
    <s v="Maudland skole"/>
    <n v="2020"/>
    <s v="TILPASSET OPPLÆRING"/>
    <x v="41"/>
    <s v="Vikarer ved sykefravær"/>
    <x v="0"/>
    <s v="Korona-virus"/>
    <n v="333686"/>
    <n v="333686"/>
    <m/>
    <x v="29"/>
    <x v="3"/>
    <x v="2"/>
    <n v="334000"/>
  </r>
  <r>
    <n v="2315"/>
    <s v="Maudland skole"/>
    <n v="2020"/>
    <s v="TILPASSET OPPLÆRING"/>
    <x v="42"/>
    <s v="Vikarer ved annet fravær"/>
    <x v="0"/>
    <s v="Korona-virus"/>
    <n v="13939"/>
    <n v="13939"/>
    <m/>
    <x v="29"/>
    <x v="3"/>
    <x v="2"/>
    <n v="14000"/>
  </r>
  <r>
    <n v="2315"/>
    <s v="Maudland skole"/>
    <n v="2020"/>
    <s v="TILPASSET OPPLÆRING"/>
    <x v="35"/>
    <s v="Ekstrahjelp"/>
    <x v="0"/>
    <s v="Korona-virus"/>
    <n v="30530"/>
    <n v="30530"/>
    <m/>
    <x v="29"/>
    <x v="3"/>
    <x v="2"/>
    <n v="31000"/>
  </r>
  <r>
    <n v="2315"/>
    <s v="Maudland skole"/>
    <n v="2020"/>
    <s v="TILPASSET OPPLÆRING"/>
    <x v="12"/>
    <s v="Annen lønn og trekkpl. godtgjørelser"/>
    <x v="0"/>
    <s v="Korona-virus"/>
    <n v="417"/>
    <n v="417"/>
    <m/>
    <x v="29"/>
    <x v="3"/>
    <x v="2"/>
    <n v="0"/>
  </r>
  <r>
    <n v="2315"/>
    <s v="Maudland skole"/>
    <n v="2020"/>
    <s v="TILPASSET OPPLÆRING"/>
    <x v="36"/>
    <s v="Pensjon"/>
    <x v="0"/>
    <s v="Korona-virus"/>
    <n v="37155"/>
    <n v="37155"/>
    <m/>
    <x v="29"/>
    <x v="3"/>
    <x v="2"/>
    <n v="37000"/>
  </r>
  <r>
    <n v="2315"/>
    <s v="Maudland skole"/>
    <n v="2020"/>
    <s v="TILPASSET OPPLÆRING"/>
    <x v="4"/>
    <s v="Arbeidsgiveravgift"/>
    <x v="0"/>
    <s v="Korona-virus"/>
    <n v="75022"/>
    <n v="75022"/>
    <m/>
    <x v="29"/>
    <x v="3"/>
    <x v="2"/>
    <n v="75000"/>
  </r>
  <r>
    <n v="2315"/>
    <s v="Maudland skole"/>
    <n v="2020"/>
    <s v="TILPASSET OPPLÆRING"/>
    <x v="29"/>
    <s v="Bilgodtgjørelse, oppgavepliktig"/>
    <x v="0"/>
    <s v="Korona-virus"/>
    <n v="105"/>
    <n v="105"/>
    <m/>
    <x v="29"/>
    <x v="3"/>
    <x v="2"/>
    <n v="0"/>
  </r>
  <r>
    <n v="2315"/>
    <s v="Maudland skole"/>
    <n v="2020"/>
    <s v="TILPASSET OPPLÆRING"/>
    <x v="45"/>
    <s v="REFUSJON SYKELØNN"/>
    <x v="0"/>
    <s v="Korona-virus"/>
    <n v="-15418"/>
    <n v="-15418"/>
    <m/>
    <x v="29"/>
    <x v="3"/>
    <x v="2"/>
    <n v="-15000"/>
  </r>
  <r>
    <n v="2315"/>
    <s v="Maudland skole"/>
    <n v="2150"/>
    <s v="SFO"/>
    <x v="41"/>
    <s v="Vikarer ved sykefravær"/>
    <x v="0"/>
    <s v="Korona-virus"/>
    <n v="33551"/>
    <n v="33551"/>
    <m/>
    <x v="29"/>
    <x v="3"/>
    <x v="2"/>
    <n v="34000"/>
  </r>
  <r>
    <n v="2315"/>
    <s v="Maudland skole"/>
    <n v="2150"/>
    <s v="SFO"/>
    <x v="35"/>
    <s v="Ekstrahjelp"/>
    <x v="0"/>
    <s v="Korona-virus"/>
    <n v="41814"/>
    <n v="41814"/>
    <m/>
    <x v="29"/>
    <x v="3"/>
    <x v="2"/>
    <n v="42000"/>
  </r>
  <r>
    <n v="2315"/>
    <s v="Maudland skole"/>
    <n v="2150"/>
    <s v="SFO"/>
    <x v="36"/>
    <s v="Pensjon"/>
    <x v="0"/>
    <s v="Korona-virus"/>
    <n v="5772"/>
    <n v="5772"/>
    <m/>
    <x v="29"/>
    <x v="3"/>
    <x v="2"/>
    <n v="6000"/>
  </r>
  <r>
    <n v="2315"/>
    <s v="Maudland skole"/>
    <n v="2150"/>
    <s v="SFO"/>
    <x v="4"/>
    <s v="Arbeidsgiveravgift"/>
    <x v="0"/>
    <s v="Korona-virus"/>
    <n v="11440"/>
    <n v="11440"/>
    <m/>
    <x v="29"/>
    <x v="3"/>
    <x v="2"/>
    <n v="11000"/>
  </r>
  <r>
    <n v="2316"/>
    <s v="Riska ungdomsskole"/>
    <n v="2020"/>
    <s v="TILPASSET OPPLÆRING"/>
    <x v="11"/>
    <s v="Lønn fagstillinger"/>
    <x v="0"/>
    <s v="Korona-virus"/>
    <n v="43009"/>
    <n v="43009"/>
    <m/>
    <x v="30"/>
    <x v="3"/>
    <x v="2"/>
    <n v="43000"/>
  </r>
  <r>
    <n v="2316"/>
    <s v="Riska ungdomsskole"/>
    <n v="2020"/>
    <s v="TILPASSET OPPLÆRING"/>
    <x v="41"/>
    <s v="Vikarer ved sykefravær"/>
    <x v="0"/>
    <s v="Korona-virus"/>
    <n v="28743"/>
    <n v="28743"/>
    <m/>
    <x v="30"/>
    <x v="3"/>
    <x v="2"/>
    <n v="29000"/>
  </r>
  <r>
    <n v="2316"/>
    <s v="Riska ungdomsskole"/>
    <n v="2020"/>
    <s v="TILPASSET OPPLÆRING"/>
    <x v="42"/>
    <s v="Vikarer ved annet fravær"/>
    <x v="0"/>
    <s v="Korona-virus"/>
    <n v="10620"/>
    <n v="10620"/>
    <m/>
    <x v="30"/>
    <x v="3"/>
    <x v="2"/>
    <n v="11000"/>
  </r>
  <r>
    <n v="2316"/>
    <s v="Riska ungdomsskole"/>
    <n v="2020"/>
    <s v="TILPASSET OPPLÆRING"/>
    <x v="35"/>
    <s v="Ekstrahjelp"/>
    <x v="0"/>
    <s v="Korona-virus"/>
    <n v="10778"/>
    <n v="10778"/>
    <m/>
    <x v="30"/>
    <x v="3"/>
    <x v="2"/>
    <n v="11000"/>
  </r>
  <r>
    <n v="2316"/>
    <s v="Riska ungdomsskole"/>
    <n v="2020"/>
    <s v="TILPASSET OPPLÆRING"/>
    <x v="36"/>
    <s v="Pensjon"/>
    <x v="0"/>
    <s v="Korona-virus"/>
    <n v="6728"/>
    <n v="6728"/>
    <m/>
    <x v="30"/>
    <x v="3"/>
    <x v="2"/>
    <n v="7000"/>
  </r>
  <r>
    <n v="2316"/>
    <s v="Riska ungdomsskole"/>
    <n v="2020"/>
    <s v="TILPASSET OPPLÆRING"/>
    <x v="4"/>
    <s v="Arbeidsgiveravgift"/>
    <x v="0"/>
    <s v="Korona-virus"/>
    <n v="14083"/>
    <n v="14083"/>
    <m/>
    <x v="30"/>
    <x v="3"/>
    <x v="2"/>
    <n v="14000"/>
  </r>
  <r>
    <n v="2316"/>
    <s v="Riska ungdomsskole"/>
    <n v="2020"/>
    <s v="TILPASSET OPPLÆRING"/>
    <x v="8"/>
    <s v="Medisinsk forbruksmateriell"/>
    <x v="0"/>
    <s v="Korona-virus"/>
    <n v="4043"/>
    <n v="4043"/>
    <m/>
    <x v="30"/>
    <x v="3"/>
    <x v="2"/>
    <n v="4000"/>
  </r>
  <r>
    <n v="2316"/>
    <s v="Riska ungdomsskole"/>
    <n v="2020"/>
    <s v="TILPASSET OPPLÆRING"/>
    <x v="20"/>
    <s v="Kjøp inventar og utstyr"/>
    <x v="0"/>
    <s v="Korona-virus"/>
    <n v="311"/>
    <n v="311"/>
    <m/>
    <x v="30"/>
    <x v="3"/>
    <x v="2"/>
    <n v="0"/>
  </r>
  <r>
    <n v="2317"/>
    <s v="Sviland skole"/>
    <n v="2020"/>
    <s v="TILPASSET OPPLÆRING"/>
    <x v="41"/>
    <s v="Vikarer ved sykefravær"/>
    <x v="0"/>
    <s v="Korona-virus"/>
    <n v="2584"/>
    <n v="2584"/>
    <m/>
    <x v="31"/>
    <x v="3"/>
    <x v="2"/>
    <n v="3000"/>
  </r>
  <r>
    <n v="2317"/>
    <s v="Sviland skole"/>
    <n v="2020"/>
    <s v="TILPASSET OPPLÆRING"/>
    <x v="42"/>
    <s v="Vikarer ved annet fravær"/>
    <x v="0"/>
    <s v="Korona-virus"/>
    <n v="6685"/>
    <n v="6685"/>
    <m/>
    <x v="31"/>
    <x v="3"/>
    <x v="2"/>
    <n v="7000"/>
  </r>
  <r>
    <n v="2317"/>
    <s v="Sviland skole"/>
    <n v="2020"/>
    <s v="TILPASSET OPPLÆRING"/>
    <x v="36"/>
    <s v="Pensjon"/>
    <x v="0"/>
    <s v="Korona-virus"/>
    <n v="705"/>
    <n v="705"/>
    <m/>
    <x v="31"/>
    <x v="3"/>
    <x v="2"/>
    <n v="1000"/>
  </r>
  <r>
    <n v="2317"/>
    <s v="Sviland skole"/>
    <n v="2020"/>
    <s v="TILPASSET OPPLÆRING"/>
    <x v="4"/>
    <s v="Arbeidsgiveravgift"/>
    <x v="0"/>
    <s v="Korona-virus"/>
    <n v="1406"/>
    <n v="1406"/>
    <m/>
    <x v="31"/>
    <x v="3"/>
    <x v="2"/>
    <n v="1000"/>
  </r>
  <r>
    <n v="2317"/>
    <s v="Sviland skole"/>
    <n v="2020"/>
    <s v="TILPASSET OPPLÆRING"/>
    <x v="8"/>
    <s v="Medisinsk forbruksmateriell"/>
    <x v="0"/>
    <s v="Korona-virus"/>
    <n v="1666"/>
    <n v="1666"/>
    <m/>
    <x v="31"/>
    <x v="3"/>
    <x v="2"/>
    <n v="2000"/>
  </r>
  <r>
    <n v="2317"/>
    <s v="Sviland skole"/>
    <n v="2150"/>
    <s v="SFO"/>
    <x v="42"/>
    <s v="Vikarer ved annet fravær"/>
    <x v="0"/>
    <s v="Korona-virus"/>
    <n v="435"/>
    <n v="435"/>
    <m/>
    <x v="31"/>
    <x v="3"/>
    <x v="2"/>
    <n v="0"/>
  </r>
  <r>
    <n v="2317"/>
    <s v="Sviland skole"/>
    <n v="2150"/>
    <s v="SFO"/>
    <x v="36"/>
    <s v="Pensjon"/>
    <x v="0"/>
    <s v="Korona-virus"/>
    <n v="36"/>
    <n v="36"/>
    <m/>
    <x v="31"/>
    <x v="3"/>
    <x v="2"/>
    <n v="0"/>
  </r>
  <r>
    <n v="2317"/>
    <s v="Sviland skole"/>
    <n v="2150"/>
    <s v="SFO"/>
    <x v="4"/>
    <s v="Arbeidsgiveravgift"/>
    <x v="0"/>
    <s v="Korona-virus"/>
    <n v="66"/>
    <n v="66"/>
    <m/>
    <x v="31"/>
    <x v="3"/>
    <x v="2"/>
    <n v="0"/>
  </r>
  <r>
    <n v="2319"/>
    <s v="Øygard ungdomsskole"/>
    <n v="2020"/>
    <s v="TILPASSET OPPLÆRING"/>
    <x v="27"/>
    <s v="Lønn administrasjon"/>
    <x v="0"/>
    <s v="Korona-virus"/>
    <n v="5112"/>
    <n v="5112"/>
    <m/>
    <x v="32"/>
    <x v="3"/>
    <x v="2"/>
    <n v="5000"/>
  </r>
  <r>
    <n v="2319"/>
    <s v="Øygard ungdomsskole"/>
    <n v="2020"/>
    <s v="TILPASSET OPPLÆRING"/>
    <x v="11"/>
    <s v="Lønn fagstillinger"/>
    <x v="0"/>
    <s v="Korona-virus"/>
    <n v="483748"/>
    <n v="483748"/>
    <m/>
    <x v="32"/>
    <x v="3"/>
    <x v="2"/>
    <n v="484000"/>
  </r>
  <r>
    <n v="2319"/>
    <s v="Øygard ungdomsskole"/>
    <n v="2020"/>
    <s v="TILPASSET OPPLÆRING"/>
    <x v="41"/>
    <s v="Vikarer ved sykefravær"/>
    <x v="0"/>
    <s v="Korona-virus"/>
    <n v="55358"/>
    <n v="55358"/>
    <m/>
    <x v="32"/>
    <x v="3"/>
    <x v="2"/>
    <n v="55000"/>
  </r>
  <r>
    <n v="2319"/>
    <s v="Øygard ungdomsskole"/>
    <n v="2020"/>
    <s v="TILPASSET OPPLÆRING"/>
    <x v="42"/>
    <s v="Vikarer ved annet fravær"/>
    <x v="0"/>
    <s v="Korona-virus"/>
    <n v="28765"/>
    <n v="28765"/>
    <m/>
    <x v="32"/>
    <x v="3"/>
    <x v="2"/>
    <n v="29000"/>
  </r>
  <r>
    <n v="2319"/>
    <s v="Øygard ungdomsskole"/>
    <n v="2020"/>
    <s v="TILPASSET OPPLÆRING"/>
    <x v="35"/>
    <s v="Ekstrahjelp"/>
    <x v="0"/>
    <s v="Korona-virus"/>
    <n v="80141"/>
    <n v="80141"/>
    <m/>
    <x v="32"/>
    <x v="3"/>
    <x v="2"/>
    <n v="80000"/>
  </r>
  <r>
    <n v="2319"/>
    <s v="Øygard ungdomsskole"/>
    <n v="2020"/>
    <s v="TILPASSET OPPLÆRING"/>
    <x v="3"/>
    <s v="Overtid"/>
    <x v="0"/>
    <s v="Korona-virus"/>
    <n v="86709"/>
    <n v="86709"/>
    <m/>
    <x v="32"/>
    <x v="3"/>
    <x v="2"/>
    <n v="87000"/>
  </r>
  <r>
    <n v="2319"/>
    <s v="Øygard ungdomsskole"/>
    <n v="2020"/>
    <s v="TILPASSET OPPLÆRING"/>
    <x v="12"/>
    <s v="Annen lønn og trekkpl. godtgjørelser"/>
    <x v="0"/>
    <s v="Korona-virus"/>
    <n v="667"/>
    <n v="667"/>
    <m/>
    <x v="32"/>
    <x v="3"/>
    <x v="2"/>
    <n v="1000"/>
  </r>
  <r>
    <n v="2319"/>
    <s v="Øygard ungdomsskole"/>
    <n v="2020"/>
    <s v="TILPASSET OPPLÆRING"/>
    <x v="36"/>
    <s v="Pensjon"/>
    <x v="0"/>
    <s v="Korona-virus"/>
    <n v="44390"/>
    <n v="44390"/>
    <m/>
    <x v="32"/>
    <x v="3"/>
    <x v="2"/>
    <n v="44000"/>
  </r>
  <r>
    <n v="2319"/>
    <s v="Øygard ungdomsskole"/>
    <n v="2020"/>
    <s v="TILPASSET OPPLÆRING"/>
    <x v="4"/>
    <s v="Arbeidsgiveravgift"/>
    <x v="0"/>
    <s v="Korona-virus"/>
    <n v="110763"/>
    <n v="110763"/>
    <m/>
    <x v="32"/>
    <x v="3"/>
    <x v="2"/>
    <n v="111000"/>
  </r>
  <r>
    <n v="2319"/>
    <s v="Øygard ungdomsskole"/>
    <n v="2020"/>
    <s v="TILPASSET OPPLÆRING"/>
    <x v="43"/>
    <s v="Forbruksmateriell brukt i undervisning"/>
    <x v="0"/>
    <s v="Korona-virus"/>
    <n v="2680"/>
    <n v="2680"/>
    <m/>
    <x v="32"/>
    <x v="3"/>
    <x v="2"/>
    <n v="3000"/>
  </r>
  <r>
    <n v="2319"/>
    <s v="Øygard ungdomsskole"/>
    <n v="2020"/>
    <s v="TILPASSET OPPLÆRING"/>
    <x v="15"/>
    <s v="Annet forbruksmateriell"/>
    <x v="0"/>
    <s v="Korona-virus"/>
    <n v="-231"/>
    <n v="-231"/>
    <m/>
    <x v="32"/>
    <x v="3"/>
    <x v="2"/>
    <n v="0"/>
  </r>
  <r>
    <n v="2319"/>
    <s v="Øygard ungdomsskole"/>
    <n v="2020"/>
    <s v="TILPASSET OPPLÆRING"/>
    <x v="9"/>
    <s v="Rengjøringsmidler"/>
    <x v="0"/>
    <s v="Korona-virus"/>
    <n v="3142"/>
    <n v="3142"/>
    <m/>
    <x v="32"/>
    <x v="3"/>
    <x v="2"/>
    <n v="3000"/>
  </r>
  <r>
    <n v="2320"/>
    <s v="Sandnes kulturskole"/>
    <n v="3830"/>
    <s v="Undervisningstilbud kulturskoler"/>
    <x v="43"/>
    <s v="Forbruksmateriell brukt i undervisning"/>
    <x v="0"/>
    <s v="Korona-virus"/>
    <n v="38140"/>
    <n v="38140"/>
    <m/>
    <x v="33"/>
    <x v="10"/>
    <x v="7"/>
    <n v="38000"/>
  </r>
  <r>
    <n v="2320"/>
    <s v="Sandnes kulturskole"/>
    <n v="3830"/>
    <s v="Undervisningstilbud kulturskoler"/>
    <x v="10"/>
    <s v="Kjøp teknisk faglig utstyr"/>
    <x v="0"/>
    <s v="Korona-virus"/>
    <n v="3526"/>
    <n v="3526"/>
    <m/>
    <x v="33"/>
    <x v="10"/>
    <x v="7"/>
    <n v="4000"/>
  </r>
  <r>
    <n v="2321"/>
    <s v="Sørbø skole"/>
    <n v="2020"/>
    <s v="TILPASSET OPPLÆRING"/>
    <x v="11"/>
    <s v="Lønn fagstillinger"/>
    <x v="0"/>
    <s v="Korona-virus"/>
    <n v="13164"/>
    <n v="13164"/>
    <m/>
    <x v="34"/>
    <x v="3"/>
    <x v="2"/>
    <n v="13000"/>
  </r>
  <r>
    <n v="2321"/>
    <s v="Sørbø skole"/>
    <n v="2020"/>
    <s v="TILPASSET OPPLÆRING"/>
    <x v="41"/>
    <s v="Vikarer ved sykefravær"/>
    <x v="0"/>
    <s v="Korona-virus"/>
    <n v="115269"/>
    <n v="115269"/>
    <m/>
    <x v="34"/>
    <x v="3"/>
    <x v="2"/>
    <n v="115000"/>
  </r>
  <r>
    <n v="2321"/>
    <s v="Sørbø skole"/>
    <n v="2020"/>
    <s v="TILPASSET OPPLÆRING"/>
    <x v="35"/>
    <s v="Ekstrahjelp"/>
    <x v="0"/>
    <s v="Korona-virus"/>
    <n v="9326"/>
    <n v="9326"/>
    <m/>
    <x v="34"/>
    <x v="3"/>
    <x v="2"/>
    <n v="9000"/>
  </r>
  <r>
    <n v="2321"/>
    <s v="Sørbø skole"/>
    <n v="2020"/>
    <s v="TILPASSET OPPLÆRING"/>
    <x v="36"/>
    <s v="Pensjon"/>
    <x v="0"/>
    <s v="Korona-virus"/>
    <n v="9175"/>
    <n v="9175"/>
    <m/>
    <x v="34"/>
    <x v="3"/>
    <x v="2"/>
    <n v="9000"/>
  </r>
  <r>
    <n v="2321"/>
    <s v="Sørbø skole"/>
    <n v="2020"/>
    <s v="TILPASSET OPPLÆRING"/>
    <x v="4"/>
    <s v="Arbeidsgiveravgift"/>
    <x v="0"/>
    <s v="Korona-virus"/>
    <n v="20718"/>
    <n v="20718"/>
    <m/>
    <x v="34"/>
    <x v="3"/>
    <x v="2"/>
    <n v="21000"/>
  </r>
  <r>
    <n v="2321"/>
    <s v="Sørbø skole"/>
    <n v="2020"/>
    <s v="TILPASSET OPPLÆRING"/>
    <x v="8"/>
    <s v="Medisinsk forbruksmateriell"/>
    <x v="0"/>
    <s v="Korona-virus"/>
    <n v="1604"/>
    <n v="1604"/>
    <m/>
    <x v="34"/>
    <x v="3"/>
    <x v="2"/>
    <n v="2000"/>
  </r>
  <r>
    <n v="2321"/>
    <s v="Sørbø skole"/>
    <n v="2020"/>
    <s v="TILPASSET OPPLÆRING"/>
    <x v="9"/>
    <s v="Rengjøringsmidler"/>
    <x v="0"/>
    <s v="Korona-virus"/>
    <n v="6253"/>
    <n v="6253"/>
    <m/>
    <x v="34"/>
    <x v="3"/>
    <x v="2"/>
    <n v="6000"/>
  </r>
  <r>
    <n v="2321"/>
    <s v="Sørbø skole"/>
    <n v="2150"/>
    <s v="SFO"/>
    <x v="41"/>
    <s v="Vikarer ved sykefravær"/>
    <x v="0"/>
    <s v="Korona-virus"/>
    <n v="29803"/>
    <n v="29803"/>
    <m/>
    <x v="34"/>
    <x v="3"/>
    <x v="2"/>
    <n v="30000"/>
  </r>
  <r>
    <n v="2321"/>
    <s v="Sørbø skole"/>
    <n v="2150"/>
    <s v="SFO"/>
    <x v="42"/>
    <s v="Vikarer ved annet fravær"/>
    <x v="0"/>
    <s v="Korona-virus"/>
    <n v="14853"/>
    <n v="14853"/>
    <m/>
    <x v="34"/>
    <x v="3"/>
    <x v="2"/>
    <n v="15000"/>
  </r>
  <r>
    <n v="2321"/>
    <s v="Sørbø skole"/>
    <n v="2150"/>
    <s v="SFO"/>
    <x v="35"/>
    <s v="Ekstrahjelp"/>
    <x v="0"/>
    <s v="Korona-virus"/>
    <n v="72308"/>
    <n v="72308"/>
    <m/>
    <x v="34"/>
    <x v="3"/>
    <x v="2"/>
    <n v="72000"/>
  </r>
  <r>
    <n v="2321"/>
    <s v="Sørbø skole"/>
    <n v="2150"/>
    <s v="SFO"/>
    <x v="36"/>
    <s v="Pensjon"/>
    <x v="0"/>
    <s v="Korona-virus"/>
    <n v="9679"/>
    <n v="9679"/>
    <m/>
    <x v="34"/>
    <x v="3"/>
    <x v="2"/>
    <n v="10000"/>
  </r>
  <r>
    <n v="2321"/>
    <s v="Sørbø skole"/>
    <n v="2150"/>
    <s v="SFO"/>
    <x v="4"/>
    <s v="Arbeidsgiveravgift"/>
    <x v="0"/>
    <s v="Korona-virus"/>
    <n v="17857"/>
    <n v="17857"/>
    <m/>
    <x v="34"/>
    <x v="3"/>
    <x v="2"/>
    <n v="18000"/>
  </r>
  <r>
    <n v="2330"/>
    <s v="Ganddal skole"/>
    <n v="2020"/>
    <s v="TILPASSET OPPLÆRING"/>
    <x v="11"/>
    <s v="Lønn fagstillinger"/>
    <x v="0"/>
    <s v="Korona-virus"/>
    <n v="3033"/>
    <n v="3033"/>
    <m/>
    <x v="35"/>
    <x v="3"/>
    <x v="2"/>
    <n v="3000"/>
  </r>
  <r>
    <n v="2330"/>
    <s v="Ganddal skole"/>
    <n v="2020"/>
    <s v="TILPASSET OPPLÆRING"/>
    <x v="41"/>
    <s v="Vikarer ved sykefravær"/>
    <x v="0"/>
    <s v="Korona-virus"/>
    <n v="14799"/>
    <n v="14799"/>
    <m/>
    <x v="35"/>
    <x v="3"/>
    <x v="2"/>
    <n v="15000"/>
  </r>
  <r>
    <n v="2330"/>
    <s v="Ganddal skole"/>
    <n v="2020"/>
    <s v="TILPASSET OPPLÆRING"/>
    <x v="42"/>
    <s v="Vikarer ved annet fravær"/>
    <x v="0"/>
    <s v="Korona-virus"/>
    <n v="21046"/>
    <n v="21046"/>
    <m/>
    <x v="35"/>
    <x v="3"/>
    <x v="2"/>
    <n v="21000"/>
  </r>
  <r>
    <n v="2330"/>
    <s v="Ganddal skole"/>
    <n v="2020"/>
    <s v="TILPASSET OPPLÆRING"/>
    <x v="36"/>
    <s v="Pensjon"/>
    <x v="0"/>
    <s v="Korona-virus"/>
    <n v="1867"/>
    <n v="1867"/>
    <m/>
    <x v="35"/>
    <x v="3"/>
    <x v="2"/>
    <n v="2000"/>
  </r>
  <r>
    <n v="2330"/>
    <s v="Ganddal skole"/>
    <n v="2020"/>
    <s v="TILPASSET OPPLÆRING"/>
    <x v="4"/>
    <s v="Arbeidsgiveravgift"/>
    <x v="0"/>
    <s v="Korona-virus"/>
    <n v="5745"/>
    <n v="5745"/>
    <m/>
    <x v="35"/>
    <x v="3"/>
    <x v="2"/>
    <n v="6000"/>
  </r>
  <r>
    <n v="2330"/>
    <s v="Ganddal skole"/>
    <n v="2020"/>
    <s v="TILPASSET OPPLÆRING"/>
    <x v="15"/>
    <s v="Annet forbruksmateriell"/>
    <x v="0"/>
    <s v="Korona-virus"/>
    <n v="3060"/>
    <n v="3060"/>
    <m/>
    <x v="35"/>
    <x v="3"/>
    <x v="2"/>
    <n v="3000"/>
  </r>
  <r>
    <n v="2330"/>
    <s v="Ganddal skole"/>
    <n v="2020"/>
    <s v="TILPASSET OPPLÆRING"/>
    <x v="9"/>
    <s v="Rengjøringsmidler"/>
    <x v="0"/>
    <s v="Korona-virus"/>
    <n v="1125"/>
    <n v="1125"/>
    <m/>
    <x v="35"/>
    <x v="3"/>
    <x v="2"/>
    <n v="1000"/>
  </r>
  <r>
    <n v="2330"/>
    <s v="Ganddal skole"/>
    <n v="2150"/>
    <s v="SFO"/>
    <x v="41"/>
    <s v="Vikarer ved sykefravær"/>
    <x v="0"/>
    <s v="Korona-virus"/>
    <n v="12080"/>
    <n v="12080"/>
    <m/>
    <x v="35"/>
    <x v="3"/>
    <x v="2"/>
    <n v="12000"/>
  </r>
  <r>
    <n v="2330"/>
    <s v="Ganddal skole"/>
    <n v="2150"/>
    <s v="SFO"/>
    <x v="36"/>
    <s v="Pensjon"/>
    <x v="0"/>
    <s v="Korona-virus"/>
    <n v="970"/>
    <n v="970"/>
    <m/>
    <x v="35"/>
    <x v="3"/>
    <x v="2"/>
    <n v="1000"/>
  </r>
  <r>
    <n v="2330"/>
    <s v="Ganddal skole"/>
    <n v="2150"/>
    <s v="SFO"/>
    <x v="4"/>
    <s v="Arbeidsgiveravgift"/>
    <x v="0"/>
    <s v="Korona-virus"/>
    <n v="1840"/>
    <n v="1840"/>
    <m/>
    <x v="35"/>
    <x v="3"/>
    <x v="2"/>
    <n v="2000"/>
  </r>
  <r>
    <n v="2330"/>
    <s v="Ganddal skole"/>
    <n v="2321"/>
    <s v="Helsestasjonstjeneste"/>
    <x v="4"/>
    <s v="Arbeidsgiveravgift"/>
    <x v="0"/>
    <s v="Korona-virus"/>
    <n v="114"/>
    <n v="114"/>
    <m/>
    <x v="35"/>
    <x v="3"/>
    <x v="2"/>
    <n v="0"/>
  </r>
  <r>
    <n v="2331"/>
    <s v="Giske ungdomsskole"/>
    <n v="2020"/>
    <s v="TILPASSET OPPLÆRING"/>
    <x v="27"/>
    <s v="Lønn administrasjon"/>
    <x v="0"/>
    <s v="Korona-virus"/>
    <n v="1562"/>
    <n v="1562"/>
    <m/>
    <x v="36"/>
    <x v="3"/>
    <x v="2"/>
    <n v="2000"/>
  </r>
  <r>
    <n v="2331"/>
    <s v="Giske ungdomsskole"/>
    <n v="2020"/>
    <s v="TILPASSET OPPLÆRING"/>
    <x v="41"/>
    <s v="Vikarer ved sykefravær"/>
    <x v="0"/>
    <s v="Korona-virus"/>
    <n v="29262"/>
    <n v="29262"/>
    <m/>
    <x v="36"/>
    <x v="3"/>
    <x v="2"/>
    <n v="29000"/>
  </r>
  <r>
    <n v="2331"/>
    <s v="Giske ungdomsskole"/>
    <n v="2020"/>
    <s v="TILPASSET OPPLÆRING"/>
    <x v="42"/>
    <s v="Vikarer ved annet fravær"/>
    <x v="0"/>
    <s v="Korona-virus"/>
    <n v="94974"/>
    <n v="94974"/>
    <m/>
    <x v="36"/>
    <x v="3"/>
    <x v="2"/>
    <n v="95000"/>
  </r>
  <r>
    <n v="2331"/>
    <s v="Giske ungdomsskole"/>
    <n v="2020"/>
    <s v="TILPASSET OPPLÆRING"/>
    <x v="12"/>
    <s v="Annen lønn og trekkpl. godtgjørelser"/>
    <x v="0"/>
    <s v="Korona-virus"/>
    <n v="6882"/>
    <n v="6882"/>
    <m/>
    <x v="36"/>
    <x v="3"/>
    <x v="2"/>
    <n v="7000"/>
  </r>
  <r>
    <n v="2331"/>
    <s v="Giske ungdomsskole"/>
    <n v="2020"/>
    <s v="TILPASSET OPPLÆRING"/>
    <x v="36"/>
    <s v="Pensjon"/>
    <x v="0"/>
    <s v="Korona-virus"/>
    <n v="1134"/>
    <n v="1134"/>
    <m/>
    <x v="36"/>
    <x v="3"/>
    <x v="2"/>
    <n v="1000"/>
  </r>
  <r>
    <n v="2331"/>
    <s v="Giske ungdomsskole"/>
    <n v="2020"/>
    <s v="TILPASSET OPPLÆRING"/>
    <x v="4"/>
    <s v="Arbeidsgiveravgift"/>
    <x v="0"/>
    <s v="Korona-virus"/>
    <n v="18867"/>
    <n v="18867"/>
    <m/>
    <x v="36"/>
    <x v="3"/>
    <x v="2"/>
    <n v="19000"/>
  </r>
  <r>
    <n v="2331"/>
    <s v="Giske ungdomsskole"/>
    <n v="2020"/>
    <s v="TILPASSET OPPLÆRING"/>
    <x v="15"/>
    <s v="Annet forbruksmateriell"/>
    <x v="0"/>
    <s v="Korona-virus"/>
    <n v="1742"/>
    <n v="1742"/>
    <m/>
    <x v="36"/>
    <x v="3"/>
    <x v="2"/>
    <n v="2000"/>
  </r>
  <r>
    <n v="2331"/>
    <s v="Giske ungdomsskole"/>
    <n v="2022"/>
    <s v="Forsterket avdeling"/>
    <x v="42"/>
    <s v="Vikarer ved annet fravær"/>
    <x v="0"/>
    <s v="Korona-virus"/>
    <n v="677"/>
    <n v="677"/>
    <m/>
    <x v="36"/>
    <x v="3"/>
    <x v="2"/>
    <n v="1000"/>
  </r>
  <r>
    <n v="2331"/>
    <s v="Giske ungdomsskole"/>
    <n v="2022"/>
    <s v="Forsterket avdeling"/>
    <x v="4"/>
    <s v="Arbeidsgiveravgift"/>
    <x v="0"/>
    <s v="Korona-virus"/>
    <n v="95"/>
    <n v="95"/>
    <m/>
    <x v="36"/>
    <x v="3"/>
    <x v="2"/>
    <n v="0"/>
  </r>
  <r>
    <n v="2332"/>
    <s v="Lura skole"/>
    <n v="2020"/>
    <s v="TILPASSET OPPLÆRING"/>
    <x v="11"/>
    <s v="Lønn fagstillinger"/>
    <x v="0"/>
    <s v="Korona-virus"/>
    <n v="-1482"/>
    <n v="-1482"/>
    <m/>
    <x v="37"/>
    <x v="3"/>
    <x v="2"/>
    <n v="-1000"/>
  </r>
  <r>
    <n v="2332"/>
    <s v="Lura skole"/>
    <n v="2020"/>
    <s v="TILPASSET OPPLÆRING"/>
    <x v="41"/>
    <s v="Vikarer ved sykefravær"/>
    <x v="0"/>
    <s v="Korona-virus"/>
    <n v="2477"/>
    <n v="2477"/>
    <m/>
    <x v="37"/>
    <x v="3"/>
    <x v="2"/>
    <n v="2000"/>
  </r>
  <r>
    <n v="2332"/>
    <s v="Lura skole"/>
    <n v="2020"/>
    <s v="TILPASSET OPPLÆRING"/>
    <x v="42"/>
    <s v="Vikarer ved annet fravær"/>
    <x v="0"/>
    <s v="Korona-virus"/>
    <n v="61884"/>
    <n v="61884"/>
    <m/>
    <x v="37"/>
    <x v="3"/>
    <x v="2"/>
    <n v="62000"/>
  </r>
  <r>
    <n v="2332"/>
    <s v="Lura skole"/>
    <n v="2020"/>
    <s v="TILPASSET OPPLÆRING"/>
    <x v="36"/>
    <s v="Pensjon"/>
    <x v="0"/>
    <s v="Korona-virus"/>
    <n v="4464"/>
    <n v="4464"/>
    <m/>
    <x v="37"/>
    <x v="3"/>
    <x v="2"/>
    <n v="4000"/>
  </r>
  <r>
    <n v="2332"/>
    <s v="Lura skole"/>
    <n v="2020"/>
    <s v="TILPASSET OPPLÆRING"/>
    <x v="4"/>
    <s v="Arbeidsgiveravgift"/>
    <x v="0"/>
    <s v="Korona-virus"/>
    <n v="9495"/>
    <n v="9495"/>
    <m/>
    <x v="37"/>
    <x v="3"/>
    <x v="2"/>
    <n v="9000"/>
  </r>
  <r>
    <n v="2332"/>
    <s v="Lura skole"/>
    <n v="2020"/>
    <s v="TILPASSET OPPLÆRING"/>
    <x v="15"/>
    <s v="Annet forbruksmateriell"/>
    <x v="0"/>
    <s v="Korona-virus"/>
    <n v="4151"/>
    <n v="4151"/>
    <m/>
    <x v="37"/>
    <x v="3"/>
    <x v="2"/>
    <n v="4000"/>
  </r>
  <r>
    <n v="2332"/>
    <s v="Lura skole"/>
    <n v="2023"/>
    <s v="Innføringsklasse"/>
    <x v="41"/>
    <s v="Vikarer ved sykefravær"/>
    <x v="0"/>
    <s v="Korona-virus"/>
    <n v="3219"/>
    <n v="3219"/>
    <m/>
    <x v="37"/>
    <x v="3"/>
    <x v="2"/>
    <n v="3000"/>
  </r>
  <r>
    <n v="2332"/>
    <s v="Lura skole"/>
    <n v="2023"/>
    <s v="Innføringsklasse"/>
    <x v="36"/>
    <s v="Pensjon"/>
    <x v="0"/>
    <s v="Korona-virus"/>
    <n v="87"/>
    <n v="87"/>
    <m/>
    <x v="37"/>
    <x v="3"/>
    <x v="2"/>
    <n v="0"/>
  </r>
  <r>
    <n v="2332"/>
    <s v="Lura skole"/>
    <n v="2023"/>
    <s v="Innføringsklasse"/>
    <x v="4"/>
    <s v="Arbeidsgiveravgift"/>
    <x v="0"/>
    <s v="Korona-virus"/>
    <n v="466"/>
    <n v="466"/>
    <m/>
    <x v="37"/>
    <x v="3"/>
    <x v="2"/>
    <n v="0"/>
  </r>
  <r>
    <n v="2332"/>
    <s v="Lura skole"/>
    <n v="2023"/>
    <s v="Innføringsklasse"/>
    <x v="15"/>
    <s v="Annet forbruksmateriell"/>
    <x v="0"/>
    <s v="Korona-virus"/>
    <n v="273"/>
    <n v="273"/>
    <m/>
    <x v="37"/>
    <x v="3"/>
    <x v="2"/>
    <n v="0"/>
  </r>
  <r>
    <n v="2332"/>
    <s v="Lura skole"/>
    <n v="2150"/>
    <s v="SFO"/>
    <x v="41"/>
    <s v="Vikarer ved sykefravær"/>
    <x v="0"/>
    <s v="Korona-virus"/>
    <n v="6575"/>
    <n v="6575"/>
    <m/>
    <x v="37"/>
    <x v="3"/>
    <x v="2"/>
    <n v="7000"/>
  </r>
  <r>
    <n v="2332"/>
    <s v="Lura skole"/>
    <n v="2150"/>
    <s v="SFO"/>
    <x v="35"/>
    <s v="Ekstrahjelp"/>
    <x v="0"/>
    <s v="Korona-virus"/>
    <n v="129423"/>
    <n v="129423"/>
    <m/>
    <x v="37"/>
    <x v="3"/>
    <x v="2"/>
    <n v="129000"/>
  </r>
  <r>
    <n v="2332"/>
    <s v="Lura skole"/>
    <n v="2150"/>
    <s v="SFO"/>
    <x v="36"/>
    <s v="Pensjon"/>
    <x v="0"/>
    <s v="Korona-virus"/>
    <n v="11268"/>
    <n v="11268"/>
    <m/>
    <x v="37"/>
    <x v="3"/>
    <x v="2"/>
    <n v="11000"/>
  </r>
  <r>
    <n v="2332"/>
    <s v="Lura skole"/>
    <n v="2150"/>
    <s v="SFO"/>
    <x v="4"/>
    <s v="Arbeidsgiveravgift"/>
    <x v="0"/>
    <s v="Korona-virus"/>
    <n v="20765"/>
    <n v="20765"/>
    <m/>
    <x v="37"/>
    <x v="3"/>
    <x v="2"/>
    <n v="21000"/>
  </r>
  <r>
    <n v="2332"/>
    <s v="Lura skole"/>
    <n v="2150"/>
    <s v="SFO"/>
    <x v="15"/>
    <s v="Annet forbruksmateriell"/>
    <x v="0"/>
    <s v="Korona-virus"/>
    <n v="1356"/>
    <n v="1356"/>
    <m/>
    <x v="37"/>
    <x v="3"/>
    <x v="2"/>
    <n v="1000"/>
  </r>
  <r>
    <n v="2333"/>
    <s v="Lurahammeren ungdomsskole"/>
    <n v="2020"/>
    <s v="TILPASSET OPPLÆRING"/>
    <x v="41"/>
    <s v="Vikarer ved sykefravær"/>
    <x v="0"/>
    <s v="Korona-virus"/>
    <n v="34226"/>
    <n v="34226"/>
    <m/>
    <x v="38"/>
    <x v="3"/>
    <x v="2"/>
    <n v="34000"/>
  </r>
  <r>
    <n v="2333"/>
    <s v="Lurahammeren ungdomsskole"/>
    <n v="2020"/>
    <s v="TILPASSET OPPLÆRING"/>
    <x v="3"/>
    <s v="Overtid"/>
    <x v="0"/>
    <s v="Korona-virus"/>
    <n v="41748"/>
    <n v="41748"/>
    <m/>
    <x v="38"/>
    <x v="3"/>
    <x v="2"/>
    <n v="42000"/>
  </r>
  <r>
    <n v="2333"/>
    <s v="Lurahammeren ungdomsskole"/>
    <n v="2020"/>
    <s v="TILPASSET OPPLÆRING"/>
    <x v="36"/>
    <s v="Pensjon"/>
    <x v="0"/>
    <s v="Korona-virus"/>
    <n v="2153"/>
    <n v="2153"/>
    <m/>
    <x v="38"/>
    <x v="3"/>
    <x v="2"/>
    <n v="2000"/>
  </r>
  <r>
    <n v="2333"/>
    <s v="Lurahammeren ungdomsskole"/>
    <n v="2020"/>
    <s v="TILPASSET OPPLÆRING"/>
    <x v="4"/>
    <s v="Arbeidsgiveravgift"/>
    <x v="0"/>
    <s v="Korona-virus"/>
    <n v="11016"/>
    <n v="11016"/>
    <m/>
    <x v="38"/>
    <x v="3"/>
    <x v="2"/>
    <n v="11000"/>
  </r>
  <r>
    <n v="2333"/>
    <s v="Lurahammeren ungdomsskole"/>
    <n v="2020"/>
    <s v="TILPASSET OPPLÆRING"/>
    <x v="8"/>
    <s v="Medisinsk forbruksmateriell"/>
    <x v="0"/>
    <s v="Korona-virus"/>
    <n v="903"/>
    <n v="903"/>
    <m/>
    <x v="38"/>
    <x v="3"/>
    <x v="2"/>
    <n v="1000"/>
  </r>
  <r>
    <n v="2334"/>
    <s v="Malmheim skole"/>
    <n v="2020"/>
    <s v="TILPASSET OPPLÆRING"/>
    <x v="41"/>
    <s v="Vikarer ved sykefravær"/>
    <x v="0"/>
    <s v="Korona-virus"/>
    <n v="11164"/>
    <n v="11164"/>
    <m/>
    <x v="39"/>
    <x v="3"/>
    <x v="2"/>
    <n v="11000"/>
  </r>
  <r>
    <n v="2334"/>
    <s v="Malmheim skole"/>
    <n v="2020"/>
    <s v="TILPASSET OPPLÆRING"/>
    <x v="36"/>
    <s v="Pensjon"/>
    <x v="0"/>
    <s v="Korona-virus"/>
    <n v="925"/>
    <n v="925"/>
    <m/>
    <x v="39"/>
    <x v="3"/>
    <x v="2"/>
    <n v="1000"/>
  </r>
  <r>
    <n v="2334"/>
    <s v="Malmheim skole"/>
    <n v="2020"/>
    <s v="TILPASSET OPPLÆRING"/>
    <x v="4"/>
    <s v="Arbeidsgiveravgift"/>
    <x v="0"/>
    <s v="Korona-virus"/>
    <n v="1704"/>
    <n v="1704"/>
    <m/>
    <x v="39"/>
    <x v="3"/>
    <x v="2"/>
    <n v="2000"/>
  </r>
  <r>
    <n v="2334"/>
    <s v="Malmheim skole"/>
    <n v="2020"/>
    <s v="TILPASSET OPPLÆRING"/>
    <x v="8"/>
    <s v="Medisinsk forbruksmateriell"/>
    <x v="0"/>
    <s v="Korona-virus"/>
    <n v="121"/>
    <n v="121"/>
    <m/>
    <x v="39"/>
    <x v="3"/>
    <x v="2"/>
    <n v="0"/>
  </r>
  <r>
    <n v="2334"/>
    <s v="Malmheim skole"/>
    <n v="2020"/>
    <s v="TILPASSET OPPLÆRING"/>
    <x v="9"/>
    <s v="Rengjøringsmidler"/>
    <x v="0"/>
    <s v="Korona-virus"/>
    <n v="891"/>
    <n v="891"/>
    <m/>
    <x v="39"/>
    <x v="3"/>
    <x v="2"/>
    <n v="1000"/>
  </r>
  <r>
    <n v="2334"/>
    <s v="Malmheim skole"/>
    <n v="2150"/>
    <s v="SFO"/>
    <x v="41"/>
    <s v="Vikarer ved sykefravær"/>
    <x v="0"/>
    <s v="Korona-virus"/>
    <n v="3047"/>
    <n v="3047"/>
    <m/>
    <x v="39"/>
    <x v="3"/>
    <x v="2"/>
    <n v="3000"/>
  </r>
  <r>
    <n v="2334"/>
    <s v="Malmheim skole"/>
    <n v="2150"/>
    <s v="SFO"/>
    <x v="36"/>
    <s v="Pensjon"/>
    <x v="0"/>
    <s v="Korona-virus"/>
    <n v="252"/>
    <n v="252"/>
    <m/>
    <x v="39"/>
    <x v="3"/>
    <x v="2"/>
    <n v="0"/>
  </r>
  <r>
    <n v="2334"/>
    <s v="Malmheim skole"/>
    <n v="2150"/>
    <s v="SFO"/>
    <x v="4"/>
    <s v="Arbeidsgiveravgift"/>
    <x v="0"/>
    <s v="Korona-virus"/>
    <n v="465"/>
    <n v="465"/>
    <m/>
    <x v="39"/>
    <x v="3"/>
    <x v="2"/>
    <n v="0"/>
  </r>
  <r>
    <n v="2335"/>
    <s v="Altona"/>
    <n v="2022"/>
    <s v="Forsterket avdeling"/>
    <x v="14"/>
    <s v="Kontormateriell"/>
    <x v="0"/>
    <s v="Korona-virus"/>
    <n v="313"/>
    <n v="313"/>
    <m/>
    <x v="40"/>
    <x v="3"/>
    <x v="2"/>
    <n v="0"/>
  </r>
  <r>
    <n v="2335"/>
    <s v="Altona"/>
    <n v="2022"/>
    <s v="Forsterket avdeling"/>
    <x v="15"/>
    <s v="Annet forbruksmateriell"/>
    <x v="0"/>
    <s v="Korona-virus"/>
    <n v="1053"/>
    <n v="1053"/>
    <m/>
    <x v="40"/>
    <x v="3"/>
    <x v="2"/>
    <n v="1000"/>
  </r>
  <r>
    <n v="2335"/>
    <s v="Altona"/>
    <n v="2022"/>
    <s v="Forsterket avdeling"/>
    <x v="9"/>
    <s v="Rengjøringsmidler"/>
    <x v="0"/>
    <s v="Korona-virus"/>
    <n v="225"/>
    <n v="225"/>
    <m/>
    <x v="40"/>
    <x v="3"/>
    <x v="2"/>
    <n v="0"/>
  </r>
  <r>
    <n v="2336"/>
    <s v="Porsholen skole"/>
    <n v="2020"/>
    <s v="TILPASSET OPPLÆRING"/>
    <x v="11"/>
    <s v="Lønn fagstillinger"/>
    <x v="0"/>
    <s v="Korona-virus"/>
    <n v="27449"/>
    <n v="27449"/>
    <m/>
    <x v="41"/>
    <x v="3"/>
    <x v="2"/>
    <n v="27000"/>
  </r>
  <r>
    <n v="2336"/>
    <s v="Porsholen skole"/>
    <n v="2020"/>
    <s v="TILPASSET OPPLÆRING"/>
    <x v="41"/>
    <s v="Vikarer ved sykefravær"/>
    <x v="0"/>
    <s v="Korona-virus"/>
    <n v="9869"/>
    <n v="9869"/>
    <m/>
    <x v="41"/>
    <x v="3"/>
    <x v="2"/>
    <n v="10000"/>
  </r>
  <r>
    <n v="2336"/>
    <s v="Porsholen skole"/>
    <n v="2020"/>
    <s v="TILPASSET OPPLÆRING"/>
    <x v="36"/>
    <s v="Pensjon"/>
    <x v="0"/>
    <s v="Korona-virus"/>
    <n v="2451"/>
    <n v="2451"/>
    <m/>
    <x v="41"/>
    <x v="3"/>
    <x v="2"/>
    <n v="2000"/>
  </r>
  <r>
    <n v="2336"/>
    <s v="Porsholen skole"/>
    <n v="2020"/>
    <s v="TILPASSET OPPLÆRING"/>
    <x v="4"/>
    <s v="Arbeidsgiveravgift"/>
    <x v="0"/>
    <s v="Korona-virus"/>
    <n v="5607"/>
    <n v="5607"/>
    <m/>
    <x v="41"/>
    <x v="3"/>
    <x v="2"/>
    <n v="6000"/>
  </r>
  <r>
    <n v="2336"/>
    <s v="Porsholen skole"/>
    <n v="2020"/>
    <s v="TILPASSET OPPLÆRING"/>
    <x v="8"/>
    <s v="Medisinsk forbruksmateriell"/>
    <x v="0"/>
    <s v="Korona-virus"/>
    <n v="2830"/>
    <n v="2830"/>
    <m/>
    <x v="41"/>
    <x v="3"/>
    <x v="2"/>
    <n v="3000"/>
  </r>
  <r>
    <n v="2336"/>
    <s v="Porsholen skole"/>
    <n v="2020"/>
    <s v="TILPASSET OPPLÆRING"/>
    <x v="46"/>
    <s v="Matvarer i tjenesteproduksjon"/>
    <x v="0"/>
    <s v="Korona-virus"/>
    <n v="115"/>
    <n v="115"/>
    <m/>
    <x v="41"/>
    <x v="3"/>
    <x v="2"/>
    <n v="0"/>
  </r>
  <r>
    <n v="2336"/>
    <s v="Porsholen skole"/>
    <n v="2020"/>
    <s v="TILPASSET OPPLÆRING"/>
    <x v="9"/>
    <s v="Rengjøringsmidler"/>
    <x v="0"/>
    <s v="Korona-virus"/>
    <n v="175"/>
    <n v="175"/>
    <m/>
    <x v="41"/>
    <x v="3"/>
    <x v="2"/>
    <n v="0"/>
  </r>
  <r>
    <n v="2336"/>
    <s v="Porsholen skole"/>
    <n v="2150"/>
    <s v="SFO"/>
    <x v="11"/>
    <s v="Lønn fagstillinger"/>
    <x v="0"/>
    <s v="Korona-virus"/>
    <n v="184263"/>
    <n v="184263"/>
    <m/>
    <x v="41"/>
    <x v="3"/>
    <x v="2"/>
    <n v="184000"/>
  </r>
  <r>
    <n v="2336"/>
    <s v="Porsholen skole"/>
    <n v="2150"/>
    <s v="SFO"/>
    <x v="44"/>
    <s v="Klesgodtgjørelse"/>
    <x v="0"/>
    <s v="Korona-virus"/>
    <n v="207"/>
    <n v="207"/>
    <m/>
    <x v="41"/>
    <x v="3"/>
    <x v="2"/>
    <n v="0"/>
  </r>
  <r>
    <n v="2336"/>
    <s v="Porsholen skole"/>
    <n v="2150"/>
    <s v="SFO"/>
    <x v="35"/>
    <s v="Ekstrahjelp"/>
    <x v="0"/>
    <s v="Korona-virus"/>
    <n v="8848"/>
    <n v="8848"/>
    <m/>
    <x v="41"/>
    <x v="3"/>
    <x v="2"/>
    <n v="9000"/>
  </r>
  <r>
    <n v="2336"/>
    <s v="Porsholen skole"/>
    <n v="2150"/>
    <s v="SFO"/>
    <x v="36"/>
    <s v="Pensjon"/>
    <x v="0"/>
    <s v="Korona-virus"/>
    <n v="16204"/>
    <n v="16204"/>
    <m/>
    <x v="41"/>
    <x v="3"/>
    <x v="2"/>
    <n v="16000"/>
  </r>
  <r>
    <n v="2336"/>
    <s v="Porsholen skole"/>
    <n v="2150"/>
    <s v="SFO"/>
    <x v="4"/>
    <s v="Arbeidsgiveravgift"/>
    <x v="0"/>
    <s v="Korona-virus"/>
    <n v="29610"/>
    <n v="29610"/>
    <m/>
    <x v="41"/>
    <x v="3"/>
    <x v="2"/>
    <n v="30000"/>
  </r>
  <r>
    <n v="2337"/>
    <s v="Sandved  skole"/>
    <n v="2020"/>
    <s v="TILPASSET OPPLÆRING"/>
    <x v="11"/>
    <s v="Lønn fagstillinger"/>
    <x v="0"/>
    <s v="Korona-virus"/>
    <n v="14613"/>
    <n v="14613"/>
    <m/>
    <x v="42"/>
    <x v="3"/>
    <x v="2"/>
    <n v="15000"/>
  </r>
  <r>
    <n v="2337"/>
    <s v="Sandved  skole"/>
    <n v="2020"/>
    <s v="TILPASSET OPPLÆRING"/>
    <x v="41"/>
    <s v="Vikarer ved sykefravær"/>
    <x v="0"/>
    <s v="Korona-virus"/>
    <n v="345311"/>
    <n v="345311"/>
    <m/>
    <x v="42"/>
    <x v="3"/>
    <x v="2"/>
    <n v="345000"/>
  </r>
  <r>
    <n v="2337"/>
    <s v="Sandved  skole"/>
    <n v="2020"/>
    <s v="TILPASSET OPPLÆRING"/>
    <x v="36"/>
    <s v="Pensjon"/>
    <x v="0"/>
    <s v="Korona-virus"/>
    <n v="23994"/>
    <n v="23994"/>
    <m/>
    <x v="42"/>
    <x v="3"/>
    <x v="2"/>
    <n v="24000"/>
  </r>
  <r>
    <n v="2337"/>
    <s v="Sandved  skole"/>
    <n v="2020"/>
    <s v="TILPASSET OPPLÆRING"/>
    <x v="4"/>
    <s v="Arbeidsgiveravgift"/>
    <x v="0"/>
    <s v="Korona-virus"/>
    <n v="54133"/>
    <n v="54133"/>
    <m/>
    <x v="42"/>
    <x v="3"/>
    <x v="2"/>
    <n v="54000"/>
  </r>
  <r>
    <n v="2337"/>
    <s v="Sandved  skole"/>
    <n v="2020"/>
    <s v="TILPASSET OPPLÆRING"/>
    <x v="9"/>
    <s v="Rengjøringsmidler"/>
    <x v="0"/>
    <s v="Korona-virus"/>
    <n v="2495"/>
    <n v="2495"/>
    <m/>
    <x v="42"/>
    <x v="3"/>
    <x v="2"/>
    <n v="2000"/>
  </r>
  <r>
    <n v="2337"/>
    <s v="Sandved  skole"/>
    <n v="2150"/>
    <s v="SFO"/>
    <x v="11"/>
    <s v="Lønn fagstillinger"/>
    <x v="0"/>
    <s v="Korona-virus"/>
    <n v="4932"/>
    <n v="4932"/>
    <m/>
    <x v="42"/>
    <x v="3"/>
    <x v="2"/>
    <n v="5000"/>
  </r>
  <r>
    <n v="2337"/>
    <s v="Sandved  skole"/>
    <n v="2150"/>
    <s v="SFO"/>
    <x v="41"/>
    <s v="Vikarer ved sykefravær"/>
    <x v="0"/>
    <s v="Korona-virus"/>
    <n v="72863"/>
    <n v="72863"/>
    <m/>
    <x v="42"/>
    <x v="3"/>
    <x v="2"/>
    <n v="73000"/>
  </r>
  <r>
    <n v="2337"/>
    <s v="Sandved  skole"/>
    <n v="2150"/>
    <s v="SFO"/>
    <x v="36"/>
    <s v="Pensjon"/>
    <x v="0"/>
    <s v="Korona-virus"/>
    <n v="6299"/>
    <n v="6299"/>
    <m/>
    <x v="42"/>
    <x v="3"/>
    <x v="2"/>
    <n v="6000"/>
  </r>
  <r>
    <n v="2337"/>
    <s v="Sandved  skole"/>
    <n v="2150"/>
    <s v="SFO"/>
    <x v="4"/>
    <s v="Arbeidsgiveravgift"/>
    <x v="0"/>
    <s v="Korona-virus"/>
    <n v="11857"/>
    <n v="11857"/>
    <m/>
    <x v="42"/>
    <x v="3"/>
    <x v="2"/>
    <n v="12000"/>
  </r>
  <r>
    <n v="2338"/>
    <s v="Skeiane ungdomsskole"/>
    <n v="2020"/>
    <s v="TILPASSET OPPLÆRING"/>
    <x v="41"/>
    <s v="Vikarer ved sykefravær"/>
    <x v="0"/>
    <s v="Korona-virus"/>
    <n v="30653"/>
    <n v="30653"/>
    <m/>
    <x v="43"/>
    <x v="3"/>
    <x v="2"/>
    <n v="31000"/>
  </r>
  <r>
    <n v="2338"/>
    <s v="Skeiane ungdomsskole"/>
    <n v="2020"/>
    <s v="TILPASSET OPPLÆRING"/>
    <x v="42"/>
    <s v="Vikarer ved annet fravær"/>
    <x v="0"/>
    <s v="Korona-virus"/>
    <n v="8629"/>
    <n v="8629"/>
    <m/>
    <x v="43"/>
    <x v="3"/>
    <x v="2"/>
    <n v="9000"/>
  </r>
  <r>
    <n v="2338"/>
    <s v="Skeiane ungdomsskole"/>
    <n v="2020"/>
    <s v="TILPASSET OPPLÆRING"/>
    <x v="3"/>
    <s v="Overtid"/>
    <x v="0"/>
    <s v="Korona-virus"/>
    <n v="49022"/>
    <n v="49022"/>
    <m/>
    <x v="43"/>
    <x v="3"/>
    <x v="2"/>
    <n v="49000"/>
  </r>
  <r>
    <n v="2338"/>
    <s v="Skeiane ungdomsskole"/>
    <n v="2020"/>
    <s v="TILPASSET OPPLÆRING"/>
    <x v="36"/>
    <s v="Pensjon"/>
    <x v="0"/>
    <s v="Korona-virus"/>
    <n v="2596"/>
    <n v="2596"/>
    <m/>
    <x v="43"/>
    <x v="3"/>
    <x v="2"/>
    <n v="3000"/>
  </r>
  <r>
    <n v="2338"/>
    <s v="Skeiane ungdomsskole"/>
    <n v="2020"/>
    <s v="TILPASSET OPPLÆRING"/>
    <x v="4"/>
    <s v="Arbeidsgiveravgift"/>
    <x v="0"/>
    <s v="Korona-virus"/>
    <n v="12817"/>
    <n v="12817"/>
    <m/>
    <x v="43"/>
    <x v="3"/>
    <x v="2"/>
    <n v="13000"/>
  </r>
  <r>
    <n v="2338"/>
    <s v="Skeiane ungdomsskole"/>
    <n v="2020"/>
    <s v="TILPASSET OPPLÆRING"/>
    <x v="8"/>
    <s v="Medisinsk forbruksmateriell"/>
    <x v="0"/>
    <s v="Korona-virus"/>
    <n v="388"/>
    <n v="388"/>
    <m/>
    <x v="43"/>
    <x v="3"/>
    <x v="2"/>
    <n v="0"/>
  </r>
  <r>
    <n v="2338"/>
    <s v="Skeiane ungdomsskole"/>
    <n v="2020"/>
    <s v="TILPASSET OPPLÆRING"/>
    <x v="15"/>
    <s v="Annet forbruksmateriell"/>
    <x v="0"/>
    <s v="Korona-virus"/>
    <n v="309"/>
    <n v="309"/>
    <m/>
    <x v="43"/>
    <x v="3"/>
    <x v="2"/>
    <n v="0"/>
  </r>
  <r>
    <n v="2338"/>
    <s v="Skeiane ungdomsskole"/>
    <n v="2020"/>
    <s v="TILPASSET OPPLÆRING"/>
    <x v="9"/>
    <s v="Rengjøringsmidler"/>
    <x v="0"/>
    <s v="Korona-virus"/>
    <n v="3403"/>
    <n v="3403"/>
    <m/>
    <x v="43"/>
    <x v="3"/>
    <x v="2"/>
    <n v="3000"/>
  </r>
  <r>
    <n v="2340"/>
    <s v="Stangeland skole"/>
    <n v="2020"/>
    <s v="TILPASSET OPPLÆRING"/>
    <x v="35"/>
    <s v="Ekstrahjelp"/>
    <x v="0"/>
    <s v="Korona-virus"/>
    <n v="3429"/>
    <n v="3429"/>
    <m/>
    <x v="44"/>
    <x v="3"/>
    <x v="2"/>
    <n v="3000"/>
  </r>
  <r>
    <n v="2340"/>
    <s v="Stangeland skole"/>
    <n v="2020"/>
    <s v="TILPASSET OPPLÆRING"/>
    <x v="36"/>
    <s v="Pensjon"/>
    <x v="0"/>
    <s v="Korona-virus"/>
    <n v="273"/>
    <n v="273"/>
    <m/>
    <x v="44"/>
    <x v="3"/>
    <x v="2"/>
    <n v="0"/>
  </r>
  <r>
    <n v="2340"/>
    <s v="Stangeland skole"/>
    <n v="2020"/>
    <s v="TILPASSET OPPLÆRING"/>
    <x v="4"/>
    <s v="Arbeidsgiveravgift"/>
    <x v="0"/>
    <s v="Korona-virus"/>
    <n v="522"/>
    <n v="522"/>
    <m/>
    <x v="44"/>
    <x v="3"/>
    <x v="2"/>
    <n v="1000"/>
  </r>
  <r>
    <n v="2340"/>
    <s v="Stangeland skole"/>
    <n v="2020"/>
    <s v="TILPASSET OPPLÆRING"/>
    <x v="15"/>
    <s v="Annet forbruksmateriell"/>
    <x v="0"/>
    <s v="Korona-virus"/>
    <n v="198"/>
    <n v="198"/>
    <m/>
    <x v="44"/>
    <x v="3"/>
    <x v="2"/>
    <n v="0"/>
  </r>
  <r>
    <n v="2340"/>
    <s v="Stangeland skole"/>
    <n v="2020"/>
    <s v="TILPASSET OPPLÆRING"/>
    <x v="9"/>
    <s v="Rengjøringsmidler"/>
    <x v="0"/>
    <s v="Korona-virus"/>
    <n v="649"/>
    <n v="649"/>
    <m/>
    <x v="44"/>
    <x v="3"/>
    <x v="2"/>
    <n v="1000"/>
  </r>
  <r>
    <n v="2341"/>
    <s v="Trones skole"/>
    <n v="2020"/>
    <s v="TILPASSET OPPLÆRING"/>
    <x v="41"/>
    <s v="Vikarer ved sykefravær"/>
    <x v="0"/>
    <s v="Korona-virus"/>
    <n v="280700"/>
    <n v="280700"/>
    <m/>
    <x v="45"/>
    <x v="3"/>
    <x v="2"/>
    <n v="281000"/>
  </r>
  <r>
    <n v="2341"/>
    <s v="Trones skole"/>
    <n v="2020"/>
    <s v="TILPASSET OPPLÆRING"/>
    <x v="42"/>
    <s v="Vikarer ved annet fravær"/>
    <x v="0"/>
    <s v="Korona-virus"/>
    <n v="39845"/>
    <n v="39845"/>
    <m/>
    <x v="45"/>
    <x v="3"/>
    <x v="2"/>
    <n v="40000"/>
  </r>
  <r>
    <n v="2341"/>
    <s v="Trones skole"/>
    <n v="2020"/>
    <s v="TILPASSET OPPLÆRING"/>
    <x v="36"/>
    <s v="Pensjon"/>
    <x v="0"/>
    <s v="Korona-virus"/>
    <n v="15104"/>
    <n v="15104"/>
    <m/>
    <x v="45"/>
    <x v="3"/>
    <x v="2"/>
    <n v="15000"/>
  </r>
  <r>
    <n v="2341"/>
    <s v="Trones skole"/>
    <n v="2020"/>
    <s v="TILPASSET OPPLÆRING"/>
    <x v="4"/>
    <s v="Arbeidsgiveravgift"/>
    <x v="0"/>
    <s v="Korona-virus"/>
    <n v="47327"/>
    <n v="47327"/>
    <m/>
    <x v="45"/>
    <x v="3"/>
    <x v="2"/>
    <n v="47000"/>
  </r>
  <r>
    <n v="2341"/>
    <s v="Trones skole"/>
    <n v="2020"/>
    <s v="TILPASSET OPPLÆRING"/>
    <x v="14"/>
    <s v="Kontormateriell"/>
    <x v="0"/>
    <s v="Korona-virus"/>
    <n v="1105"/>
    <n v="1105"/>
    <m/>
    <x v="45"/>
    <x v="3"/>
    <x v="2"/>
    <n v="1000"/>
  </r>
  <r>
    <n v="2341"/>
    <s v="Trones skole"/>
    <n v="2020"/>
    <s v="TILPASSET OPPLÆRING"/>
    <x v="8"/>
    <s v="Medisinsk forbruksmateriell"/>
    <x v="0"/>
    <s v="Korona-virus"/>
    <n v="2300"/>
    <n v="2300"/>
    <m/>
    <x v="45"/>
    <x v="3"/>
    <x v="2"/>
    <n v="2000"/>
  </r>
  <r>
    <n v="2341"/>
    <s v="Trones skole"/>
    <n v="2020"/>
    <s v="TILPASSET OPPLÆRING"/>
    <x v="9"/>
    <s v="Rengjøringsmidler"/>
    <x v="0"/>
    <s v="Korona-virus"/>
    <n v="2250"/>
    <n v="2250"/>
    <m/>
    <x v="45"/>
    <x v="3"/>
    <x v="2"/>
    <n v="2000"/>
  </r>
  <r>
    <n v="2341"/>
    <s v="Trones skole"/>
    <n v="2022"/>
    <s v="Forsterket avdeling"/>
    <x v="41"/>
    <s v="Vikarer ved sykefravær"/>
    <x v="0"/>
    <s v="Korona-virus"/>
    <n v="98284"/>
    <n v="98284"/>
    <m/>
    <x v="45"/>
    <x v="3"/>
    <x v="2"/>
    <n v="98000"/>
  </r>
  <r>
    <n v="2341"/>
    <s v="Trones skole"/>
    <n v="2022"/>
    <s v="Forsterket avdeling"/>
    <x v="36"/>
    <s v="Pensjon"/>
    <x v="0"/>
    <s v="Korona-virus"/>
    <n v="6649"/>
    <n v="6649"/>
    <m/>
    <x v="45"/>
    <x v="3"/>
    <x v="2"/>
    <n v="7000"/>
  </r>
  <r>
    <n v="2341"/>
    <s v="Trones skole"/>
    <n v="2022"/>
    <s v="Forsterket avdeling"/>
    <x v="4"/>
    <s v="Arbeidsgiveravgift"/>
    <x v="0"/>
    <s v="Korona-virus"/>
    <n v="14796"/>
    <n v="14796"/>
    <m/>
    <x v="45"/>
    <x v="3"/>
    <x v="2"/>
    <n v="15000"/>
  </r>
  <r>
    <n v="2341"/>
    <s v="Trones skole"/>
    <n v="2022"/>
    <s v="Forsterket avdeling"/>
    <x v="8"/>
    <s v="Medisinsk forbruksmateriell"/>
    <x v="0"/>
    <s v="Korona-virus"/>
    <n v="11517"/>
    <n v="11517"/>
    <m/>
    <x v="45"/>
    <x v="3"/>
    <x v="2"/>
    <n v="12000"/>
  </r>
  <r>
    <n v="2341"/>
    <s v="Trones skole"/>
    <n v="2022"/>
    <s v="Forsterket avdeling"/>
    <x v="15"/>
    <s v="Annet forbruksmateriell"/>
    <x v="0"/>
    <s v="Korona-virus"/>
    <n v="2602"/>
    <n v="2602"/>
    <m/>
    <x v="45"/>
    <x v="3"/>
    <x v="2"/>
    <n v="3000"/>
  </r>
  <r>
    <n v="2341"/>
    <s v="Trones skole"/>
    <n v="2022"/>
    <s v="Forsterket avdeling"/>
    <x v="9"/>
    <s v="Rengjøringsmidler"/>
    <x v="0"/>
    <s v="Korona-virus"/>
    <n v="404"/>
    <n v="404"/>
    <m/>
    <x v="45"/>
    <x v="3"/>
    <x v="2"/>
    <n v="0"/>
  </r>
  <r>
    <n v="2341"/>
    <s v="Trones skole"/>
    <n v="2022"/>
    <s v="Forsterket avdeling"/>
    <x v="47"/>
    <s v="Medisinsk utstyr"/>
    <x v="0"/>
    <s v="Korona-virus"/>
    <n v="3192"/>
    <n v="3192"/>
    <m/>
    <x v="45"/>
    <x v="3"/>
    <x v="2"/>
    <n v="3000"/>
  </r>
  <r>
    <n v="2341"/>
    <s v="Trones skole"/>
    <n v="2150"/>
    <s v="SFO"/>
    <x v="41"/>
    <s v="Vikarer ved sykefravær"/>
    <x v="0"/>
    <s v="Korona-virus"/>
    <n v="85760"/>
    <n v="85760"/>
    <m/>
    <x v="45"/>
    <x v="3"/>
    <x v="2"/>
    <n v="86000"/>
  </r>
  <r>
    <n v="2341"/>
    <s v="Trones skole"/>
    <n v="2150"/>
    <s v="SFO"/>
    <x v="36"/>
    <s v="Pensjon"/>
    <x v="0"/>
    <s v="Korona-virus"/>
    <n v="7103"/>
    <n v="7103"/>
    <m/>
    <x v="45"/>
    <x v="3"/>
    <x v="2"/>
    <n v="7000"/>
  </r>
  <r>
    <n v="2341"/>
    <s v="Trones skole"/>
    <n v="2150"/>
    <s v="SFO"/>
    <x v="4"/>
    <s v="Arbeidsgiveravgift"/>
    <x v="0"/>
    <s v="Korona-virus"/>
    <n v="13094"/>
    <n v="13094"/>
    <m/>
    <x v="45"/>
    <x v="3"/>
    <x v="2"/>
    <n v="13000"/>
  </r>
  <r>
    <n v="2341"/>
    <s v="Trones skole"/>
    <n v="2150"/>
    <s v="SFO"/>
    <x v="9"/>
    <s v="Rengjøringsmidler"/>
    <x v="0"/>
    <s v="Korona-virus"/>
    <n v="1464"/>
    <n v="1464"/>
    <m/>
    <x v="45"/>
    <x v="3"/>
    <x v="2"/>
    <n v="1000"/>
  </r>
  <r>
    <n v="2341"/>
    <s v="Trones skole"/>
    <n v="2151"/>
    <s v="TRONES NORD SFO"/>
    <x v="41"/>
    <s v="Vikarer ved sykefravær"/>
    <x v="0"/>
    <s v="Korona-virus"/>
    <n v="44502"/>
    <n v="44502"/>
    <m/>
    <x v="45"/>
    <x v="3"/>
    <x v="2"/>
    <n v="45000"/>
  </r>
  <r>
    <n v="2341"/>
    <s v="Trones skole"/>
    <n v="2151"/>
    <s v="TRONES NORD SFO"/>
    <x v="36"/>
    <s v="Pensjon"/>
    <x v="0"/>
    <s v="Korona-virus"/>
    <n v="3633"/>
    <n v="3633"/>
    <m/>
    <x v="45"/>
    <x v="3"/>
    <x v="2"/>
    <n v="4000"/>
  </r>
  <r>
    <n v="2341"/>
    <s v="Trones skole"/>
    <n v="2151"/>
    <s v="TRONES NORD SFO"/>
    <x v="4"/>
    <s v="Arbeidsgiveravgift"/>
    <x v="0"/>
    <s v="Korona-virus"/>
    <n v="6787"/>
    <n v="6787"/>
    <m/>
    <x v="45"/>
    <x v="3"/>
    <x v="2"/>
    <n v="7000"/>
  </r>
  <r>
    <n v="2341"/>
    <s v="Trones skole"/>
    <n v="2151"/>
    <s v="TRONES NORD SFO"/>
    <x v="8"/>
    <s v="Medisinsk forbruksmateriell"/>
    <x v="0"/>
    <s v="Korona-virus"/>
    <n v="2022"/>
    <n v="2022"/>
    <m/>
    <x v="45"/>
    <x v="3"/>
    <x v="2"/>
    <n v="2000"/>
  </r>
  <r>
    <n v="2341"/>
    <s v="Trones skole"/>
    <n v="2151"/>
    <s v="TRONES NORD SFO"/>
    <x v="15"/>
    <s v="Annet forbruksmateriell"/>
    <x v="0"/>
    <s v="Korona-virus"/>
    <n v="2753"/>
    <n v="2753"/>
    <m/>
    <x v="45"/>
    <x v="3"/>
    <x v="2"/>
    <n v="3000"/>
  </r>
  <r>
    <n v="2342"/>
    <s v="Sandnes læringssenter"/>
    <n v="2130"/>
    <s v="Norskopplæring innvandrere"/>
    <x v="41"/>
    <s v="Vikarer ved sykefravær"/>
    <x v="0"/>
    <s v="Korona-virus"/>
    <n v="19560"/>
    <n v="19560"/>
    <m/>
    <x v="46"/>
    <x v="11"/>
    <x v="2"/>
    <n v="20000"/>
  </r>
  <r>
    <n v="2342"/>
    <s v="Sandnes læringssenter"/>
    <n v="2130"/>
    <s v="Norskopplæring innvandrere"/>
    <x v="42"/>
    <s v="Vikarer ved annet fravær"/>
    <x v="0"/>
    <s v="Korona-virus"/>
    <n v="2682"/>
    <n v="2682"/>
    <m/>
    <x v="46"/>
    <x v="11"/>
    <x v="2"/>
    <n v="3000"/>
  </r>
  <r>
    <n v="2342"/>
    <s v="Sandnes læringssenter"/>
    <n v="2130"/>
    <s v="Norskopplæring innvandrere"/>
    <x v="3"/>
    <s v="Overtid"/>
    <x v="0"/>
    <s v="Korona-virus"/>
    <n v="1197"/>
    <n v="1197"/>
    <m/>
    <x v="46"/>
    <x v="11"/>
    <x v="2"/>
    <n v="1000"/>
  </r>
  <r>
    <n v="2342"/>
    <s v="Sandnes læringssenter"/>
    <n v="2130"/>
    <s v="Norskopplæring innvandrere"/>
    <x v="12"/>
    <s v="Annen lønn og trekkpl. godtgjørelser"/>
    <x v="0"/>
    <s v="Korona-virus"/>
    <n v="41827"/>
    <n v="41827"/>
    <m/>
    <x v="46"/>
    <x v="11"/>
    <x v="2"/>
    <n v="42000"/>
  </r>
  <r>
    <n v="2342"/>
    <s v="Sandnes læringssenter"/>
    <n v="2130"/>
    <s v="Norskopplæring innvandrere"/>
    <x v="36"/>
    <s v="Pensjon"/>
    <x v="0"/>
    <s v="Korona-virus"/>
    <n v="800"/>
    <n v="800"/>
    <m/>
    <x v="46"/>
    <x v="11"/>
    <x v="2"/>
    <n v="1000"/>
  </r>
  <r>
    <n v="2342"/>
    <s v="Sandnes læringssenter"/>
    <n v="2130"/>
    <s v="Norskopplæring innvandrere"/>
    <x v="4"/>
    <s v="Arbeidsgiveravgift"/>
    <x v="0"/>
    <s v="Korona-virus"/>
    <n v="9315"/>
    <n v="9315"/>
    <m/>
    <x v="46"/>
    <x v="11"/>
    <x v="2"/>
    <n v="9000"/>
  </r>
  <r>
    <n v="2342"/>
    <s v="Sandnes læringssenter"/>
    <n v="2130"/>
    <s v="Norskopplæring innvandrere"/>
    <x v="14"/>
    <s v="Kontormateriell"/>
    <x v="0"/>
    <s v="Korona-virus"/>
    <n v="372"/>
    <n v="372"/>
    <m/>
    <x v="46"/>
    <x v="11"/>
    <x v="2"/>
    <n v="0"/>
  </r>
  <r>
    <n v="2342"/>
    <s v="Sandnes læringssenter"/>
    <n v="2130"/>
    <s v="Norskopplæring innvandrere"/>
    <x v="48"/>
    <s v="Kjøp bøker, elev-pc og programmer til undervisning"/>
    <x v="0"/>
    <s v="Korona-virus"/>
    <n v="168"/>
    <n v="168"/>
    <m/>
    <x v="46"/>
    <x v="11"/>
    <x v="2"/>
    <n v="0"/>
  </r>
  <r>
    <n v="2342"/>
    <s v="Sandnes læringssenter"/>
    <n v="2130"/>
    <s v="Norskopplæring innvandrere"/>
    <x v="43"/>
    <s v="Forbruksmateriell brukt i undervisning"/>
    <x v="0"/>
    <s v="Korona-virus"/>
    <n v="3985"/>
    <n v="3985"/>
    <m/>
    <x v="46"/>
    <x v="11"/>
    <x v="2"/>
    <n v="4000"/>
  </r>
  <r>
    <n v="2342"/>
    <s v="Sandnes læringssenter"/>
    <n v="2130"/>
    <s v="Norskopplæring innvandrere"/>
    <x v="5"/>
    <s v="Møtemat og overtidmat for ansatte"/>
    <x v="0"/>
    <s v="Korona-virus"/>
    <n v="59"/>
    <n v="59"/>
    <m/>
    <x v="46"/>
    <x v="11"/>
    <x v="2"/>
    <n v="0"/>
  </r>
  <r>
    <n v="2342"/>
    <s v="Sandnes læringssenter"/>
    <n v="2131"/>
    <s v="Grunnopplæring"/>
    <x v="41"/>
    <s v="Vikarer ved sykefravær"/>
    <x v="0"/>
    <s v="Korona-virus"/>
    <n v="22762"/>
    <n v="22762"/>
    <m/>
    <x v="46"/>
    <x v="11"/>
    <x v="2"/>
    <n v="23000"/>
  </r>
  <r>
    <n v="2342"/>
    <s v="Sandnes læringssenter"/>
    <n v="2131"/>
    <s v="Grunnopplæring"/>
    <x v="3"/>
    <s v="Overtid"/>
    <x v="0"/>
    <s v="Korona-virus"/>
    <n v="9644"/>
    <n v="9644"/>
    <m/>
    <x v="46"/>
    <x v="11"/>
    <x v="2"/>
    <n v="10000"/>
  </r>
  <r>
    <n v="2342"/>
    <s v="Sandnes læringssenter"/>
    <n v="2131"/>
    <s v="Grunnopplæring"/>
    <x v="36"/>
    <s v="Pensjon"/>
    <x v="0"/>
    <s v="Korona-virus"/>
    <n v="1135"/>
    <n v="1135"/>
    <m/>
    <x v="46"/>
    <x v="11"/>
    <x v="2"/>
    <n v="1000"/>
  </r>
  <r>
    <n v="2342"/>
    <s v="Sandnes læringssenter"/>
    <n v="2131"/>
    <s v="Grunnopplæring"/>
    <x v="4"/>
    <s v="Arbeidsgiveravgift"/>
    <x v="0"/>
    <s v="Korona-virus"/>
    <n v="4729"/>
    <n v="4729"/>
    <m/>
    <x v="46"/>
    <x v="11"/>
    <x v="2"/>
    <n v="5000"/>
  </r>
  <r>
    <n v="2342"/>
    <s v="Sandnes læringssenter"/>
    <n v="2131"/>
    <s v="Grunnopplæring"/>
    <x v="48"/>
    <s v="Kjøp bøker, elev-pc og programmer til undervisning"/>
    <x v="0"/>
    <s v="Korona-virus"/>
    <n v="101"/>
    <n v="101"/>
    <m/>
    <x v="46"/>
    <x v="11"/>
    <x v="2"/>
    <n v="0"/>
  </r>
  <r>
    <n v="2342"/>
    <s v="Sandnes læringssenter"/>
    <n v="2131"/>
    <s v="Grunnopplæring"/>
    <x v="43"/>
    <s v="Forbruksmateriell brukt i undervisning"/>
    <x v="0"/>
    <s v="Korona-virus"/>
    <n v="1834"/>
    <n v="1834"/>
    <m/>
    <x v="46"/>
    <x v="11"/>
    <x v="2"/>
    <n v="2000"/>
  </r>
  <r>
    <n v="2342"/>
    <s v="Sandnes læringssenter"/>
    <n v="2132"/>
    <s v=" Spesialpedagogisk undervisning"/>
    <x v="43"/>
    <s v="Forbruksmateriell brukt i undervisning"/>
    <x v="0"/>
    <s v="Korona-virus"/>
    <n v="90"/>
    <n v="90"/>
    <m/>
    <x v="46"/>
    <x v="11"/>
    <x v="2"/>
    <n v="0"/>
  </r>
  <r>
    <n v="2342"/>
    <s v="Sandnes læringssenter"/>
    <n v="2133"/>
    <s v="Drift og fellestjenester"/>
    <x v="41"/>
    <s v="Vikarer ved sykefravær"/>
    <x v="0"/>
    <s v="Korona-virus"/>
    <n v="9780"/>
    <n v="9780"/>
    <m/>
    <x v="46"/>
    <x v="11"/>
    <x v="2"/>
    <n v="10000"/>
  </r>
  <r>
    <n v="2342"/>
    <s v="Sandnes læringssenter"/>
    <n v="2133"/>
    <s v="Drift og fellestjenester"/>
    <x v="36"/>
    <s v="Pensjon"/>
    <x v="0"/>
    <s v="Korona-virus"/>
    <n v="695"/>
    <n v="695"/>
    <m/>
    <x v="46"/>
    <x v="11"/>
    <x v="2"/>
    <n v="1000"/>
  </r>
  <r>
    <n v="2342"/>
    <s v="Sandnes læringssenter"/>
    <n v="2133"/>
    <s v="Drift og fellestjenester"/>
    <x v="4"/>
    <s v="Arbeidsgiveravgift"/>
    <x v="0"/>
    <s v="Korona-virus"/>
    <n v="1477"/>
    <n v="1477"/>
    <m/>
    <x v="46"/>
    <x v="11"/>
    <x v="2"/>
    <n v="1000"/>
  </r>
  <r>
    <n v="2342"/>
    <s v="Sandnes læringssenter"/>
    <n v="2133"/>
    <s v="Drift og fellestjenester"/>
    <x v="14"/>
    <s v="Kontormateriell"/>
    <x v="0"/>
    <s v="Korona-virus"/>
    <n v="584"/>
    <n v="584"/>
    <m/>
    <x v="46"/>
    <x v="11"/>
    <x v="2"/>
    <n v="1000"/>
  </r>
  <r>
    <n v="2344"/>
    <s v="Smeaheia skole"/>
    <n v="2020"/>
    <s v="TILPASSET OPPLÆRING"/>
    <x v="11"/>
    <s v="Lønn fagstillinger"/>
    <x v="0"/>
    <s v="Korona-virus"/>
    <n v="48162"/>
    <n v="48162"/>
    <m/>
    <x v="47"/>
    <x v="3"/>
    <x v="2"/>
    <n v="48000"/>
  </r>
  <r>
    <n v="2344"/>
    <s v="Smeaheia skole"/>
    <n v="2020"/>
    <s v="TILPASSET OPPLÆRING"/>
    <x v="41"/>
    <s v="Vikarer ved sykefravær"/>
    <x v="0"/>
    <s v="Korona-virus"/>
    <n v="19835"/>
    <n v="19835"/>
    <m/>
    <x v="47"/>
    <x v="3"/>
    <x v="2"/>
    <n v="20000"/>
  </r>
  <r>
    <n v="2344"/>
    <s v="Smeaheia skole"/>
    <n v="2020"/>
    <s v="TILPASSET OPPLÆRING"/>
    <x v="42"/>
    <s v="Vikarer ved annet fravær"/>
    <x v="0"/>
    <s v="Korona-virus"/>
    <n v="4176"/>
    <n v="4176"/>
    <m/>
    <x v="47"/>
    <x v="3"/>
    <x v="2"/>
    <n v="4000"/>
  </r>
  <r>
    <n v="2344"/>
    <s v="Smeaheia skole"/>
    <n v="2020"/>
    <s v="TILPASSET OPPLÆRING"/>
    <x v="3"/>
    <s v="Overtid"/>
    <x v="0"/>
    <s v="Korona-virus"/>
    <n v="3591"/>
    <n v="3591"/>
    <m/>
    <x v="47"/>
    <x v="3"/>
    <x v="2"/>
    <n v="4000"/>
  </r>
  <r>
    <n v="2344"/>
    <s v="Smeaheia skole"/>
    <n v="2020"/>
    <s v="TILPASSET OPPLÆRING"/>
    <x v="36"/>
    <s v="Pensjon"/>
    <x v="0"/>
    <s v="Korona-virus"/>
    <n v="4542"/>
    <n v="4542"/>
    <m/>
    <x v="47"/>
    <x v="3"/>
    <x v="2"/>
    <n v="5000"/>
  </r>
  <r>
    <n v="2344"/>
    <s v="Smeaheia skole"/>
    <n v="2020"/>
    <s v="TILPASSET OPPLÆRING"/>
    <x v="4"/>
    <s v="Arbeidsgiveravgift"/>
    <x v="0"/>
    <s v="Korona-virus"/>
    <n v="11335"/>
    <n v="11335"/>
    <m/>
    <x v="47"/>
    <x v="3"/>
    <x v="2"/>
    <n v="11000"/>
  </r>
  <r>
    <n v="2344"/>
    <s v="Smeaheia skole"/>
    <n v="2020"/>
    <s v="TILPASSET OPPLÆRING"/>
    <x v="9"/>
    <s v="Rengjøringsmidler"/>
    <x v="0"/>
    <s v="Korona-virus"/>
    <n v="6091"/>
    <n v="6091"/>
    <m/>
    <x v="47"/>
    <x v="3"/>
    <x v="2"/>
    <n v="6000"/>
  </r>
  <r>
    <n v="2344"/>
    <s v="Smeaheia skole"/>
    <n v="2020"/>
    <s v="TILPASSET OPPLÆRING"/>
    <x v="45"/>
    <s v="REFUSJON SYKELØNN"/>
    <x v="0"/>
    <s v="Korona-virus"/>
    <n v="-332"/>
    <n v="-332"/>
    <m/>
    <x v="47"/>
    <x v="3"/>
    <x v="2"/>
    <n v="0"/>
  </r>
  <r>
    <n v="2344"/>
    <s v="Smeaheia skole"/>
    <n v="2150"/>
    <s v="SFO"/>
    <x v="41"/>
    <s v="Vikarer ved sykefravær"/>
    <x v="0"/>
    <s v="Korona-virus"/>
    <n v="4077"/>
    <n v="4077"/>
    <m/>
    <x v="47"/>
    <x v="3"/>
    <x v="2"/>
    <n v="4000"/>
  </r>
  <r>
    <n v="2344"/>
    <s v="Smeaheia skole"/>
    <n v="2150"/>
    <s v="SFO"/>
    <x v="36"/>
    <s v="Pensjon"/>
    <x v="0"/>
    <s v="Korona-virus"/>
    <n v="315"/>
    <n v="315"/>
    <m/>
    <x v="47"/>
    <x v="3"/>
    <x v="2"/>
    <n v="0"/>
  </r>
  <r>
    <n v="2344"/>
    <s v="Smeaheia skole"/>
    <n v="2150"/>
    <s v="SFO"/>
    <x v="4"/>
    <s v="Arbeidsgiveravgift"/>
    <x v="0"/>
    <s v="Korona-virus"/>
    <n v="619"/>
    <n v="619"/>
    <m/>
    <x v="47"/>
    <x v="3"/>
    <x v="2"/>
    <n v="1000"/>
  </r>
  <r>
    <n v="2345"/>
    <s v="Buggeland skole"/>
    <n v="2020"/>
    <s v="TILPASSET OPPLÆRING"/>
    <x v="11"/>
    <s v="Lønn fagstillinger"/>
    <x v="0"/>
    <s v="Korona-virus"/>
    <n v="6191"/>
    <n v="6191"/>
    <m/>
    <x v="48"/>
    <x v="3"/>
    <x v="2"/>
    <n v="6000"/>
  </r>
  <r>
    <n v="2345"/>
    <s v="Buggeland skole"/>
    <n v="2020"/>
    <s v="TILPASSET OPPLÆRING"/>
    <x v="41"/>
    <s v="Vikarer ved sykefravær"/>
    <x v="0"/>
    <s v="Korona-virus"/>
    <n v="23210"/>
    <n v="23210"/>
    <m/>
    <x v="48"/>
    <x v="3"/>
    <x v="2"/>
    <n v="23000"/>
  </r>
  <r>
    <n v="2345"/>
    <s v="Buggeland skole"/>
    <n v="2020"/>
    <s v="TILPASSET OPPLÆRING"/>
    <x v="35"/>
    <s v="Ekstrahjelp"/>
    <x v="0"/>
    <s v="Korona-virus"/>
    <n v="3578"/>
    <n v="3578"/>
    <m/>
    <x v="48"/>
    <x v="3"/>
    <x v="2"/>
    <n v="4000"/>
  </r>
  <r>
    <n v="2345"/>
    <s v="Buggeland skole"/>
    <n v="2020"/>
    <s v="TILPASSET OPPLÆRING"/>
    <x v="36"/>
    <s v="Pensjon"/>
    <x v="0"/>
    <s v="Korona-virus"/>
    <n v="2705"/>
    <n v="2705"/>
    <m/>
    <x v="48"/>
    <x v="3"/>
    <x v="2"/>
    <n v="3000"/>
  </r>
  <r>
    <n v="2345"/>
    <s v="Buggeland skole"/>
    <n v="2020"/>
    <s v="TILPASSET OPPLÆRING"/>
    <x v="4"/>
    <s v="Arbeidsgiveravgift"/>
    <x v="0"/>
    <s v="Korona-virus"/>
    <n v="5031"/>
    <n v="5031"/>
    <m/>
    <x v="48"/>
    <x v="3"/>
    <x v="2"/>
    <n v="5000"/>
  </r>
  <r>
    <n v="2345"/>
    <s v="Buggeland skole"/>
    <n v="2020"/>
    <s v="TILPASSET OPPLÆRING"/>
    <x v="8"/>
    <s v="Medisinsk forbruksmateriell"/>
    <x v="0"/>
    <s v="Korona-virus"/>
    <n v="407"/>
    <n v="407"/>
    <m/>
    <x v="48"/>
    <x v="3"/>
    <x v="2"/>
    <n v="0"/>
  </r>
  <r>
    <n v="2345"/>
    <s v="Buggeland skole"/>
    <n v="2150"/>
    <s v="SFO"/>
    <x v="11"/>
    <s v="Lønn fagstillinger"/>
    <x v="0"/>
    <s v="Korona-virus"/>
    <n v="991"/>
    <n v="991"/>
    <m/>
    <x v="48"/>
    <x v="3"/>
    <x v="2"/>
    <n v="1000"/>
  </r>
  <r>
    <n v="2345"/>
    <s v="Buggeland skole"/>
    <n v="2150"/>
    <s v="SFO"/>
    <x v="41"/>
    <s v="Vikarer ved sykefravær"/>
    <x v="0"/>
    <s v="Korona-virus"/>
    <n v="1025"/>
    <n v="1025"/>
    <m/>
    <x v="48"/>
    <x v="3"/>
    <x v="2"/>
    <n v="1000"/>
  </r>
  <r>
    <n v="2345"/>
    <s v="Buggeland skole"/>
    <n v="2150"/>
    <s v="SFO"/>
    <x v="36"/>
    <s v="Pensjon"/>
    <x v="0"/>
    <s v="Korona-virus"/>
    <n v="167"/>
    <n v="167"/>
    <m/>
    <x v="48"/>
    <x v="3"/>
    <x v="2"/>
    <n v="0"/>
  </r>
  <r>
    <n v="2345"/>
    <s v="Buggeland skole"/>
    <n v="2150"/>
    <s v="SFO"/>
    <x v="4"/>
    <s v="Arbeidsgiveravgift"/>
    <x v="0"/>
    <s v="Korona-virus"/>
    <n v="308"/>
    <n v="308"/>
    <m/>
    <x v="48"/>
    <x v="3"/>
    <x v="2"/>
    <n v="0"/>
  </r>
  <r>
    <n v="2346"/>
    <s v="Lundehaugen ungdomsskole"/>
    <n v="2020"/>
    <s v="TILPASSET OPPLÆRING"/>
    <x v="41"/>
    <s v="Vikarer ved sykefravær"/>
    <x v="0"/>
    <s v="Korona-virus"/>
    <n v="28564"/>
    <n v="28564"/>
    <m/>
    <x v="49"/>
    <x v="3"/>
    <x v="2"/>
    <n v="29000"/>
  </r>
  <r>
    <n v="2346"/>
    <s v="Lundehaugen ungdomsskole"/>
    <n v="2020"/>
    <s v="TILPASSET OPPLÆRING"/>
    <x v="42"/>
    <s v="Vikarer ved annet fravær"/>
    <x v="0"/>
    <s v="Korona-virus"/>
    <n v="2738"/>
    <n v="2738"/>
    <m/>
    <x v="49"/>
    <x v="3"/>
    <x v="2"/>
    <n v="3000"/>
  </r>
  <r>
    <n v="2346"/>
    <s v="Lundehaugen ungdomsskole"/>
    <n v="2020"/>
    <s v="TILPASSET OPPLÆRING"/>
    <x v="3"/>
    <s v="Overtid"/>
    <x v="0"/>
    <s v="Korona-virus"/>
    <n v="72604"/>
    <n v="72604"/>
    <m/>
    <x v="49"/>
    <x v="3"/>
    <x v="2"/>
    <n v="73000"/>
  </r>
  <r>
    <n v="2346"/>
    <s v="Lundehaugen ungdomsskole"/>
    <n v="2020"/>
    <s v="TILPASSET OPPLÆRING"/>
    <x v="36"/>
    <s v="Pensjon"/>
    <x v="0"/>
    <s v="Korona-virus"/>
    <n v="1851"/>
    <n v="1851"/>
    <m/>
    <x v="49"/>
    <x v="3"/>
    <x v="2"/>
    <n v="2000"/>
  </r>
  <r>
    <n v="2346"/>
    <s v="Lundehaugen ungdomsskole"/>
    <n v="2020"/>
    <s v="TILPASSET OPPLÆRING"/>
    <x v="4"/>
    <s v="Arbeidsgiveravgift"/>
    <x v="0"/>
    <s v="Korona-virus"/>
    <n v="14912"/>
    <n v="14912"/>
    <m/>
    <x v="49"/>
    <x v="3"/>
    <x v="2"/>
    <n v="15000"/>
  </r>
  <r>
    <n v="2346"/>
    <s v="Lundehaugen ungdomsskole"/>
    <n v="2020"/>
    <s v="TILPASSET OPPLÆRING"/>
    <x v="8"/>
    <s v="Medisinsk forbruksmateriell"/>
    <x v="0"/>
    <s v="Korona-virus"/>
    <n v="27192"/>
    <n v="27192"/>
    <m/>
    <x v="49"/>
    <x v="3"/>
    <x v="2"/>
    <n v="27000"/>
  </r>
  <r>
    <n v="2346"/>
    <s v="Lundehaugen ungdomsskole"/>
    <n v="2022"/>
    <s v="Forsterket avdeling"/>
    <x v="41"/>
    <s v="Vikarer ved sykefravær"/>
    <x v="0"/>
    <s v="Korona-virus"/>
    <n v="25522"/>
    <n v="25522"/>
    <m/>
    <x v="49"/>
    <x v="3"/>
    <x v="2"/>
    <n v="26000"/>
  </r>
  <r>
    <n v="2346"/>
    <s v="Lundehaugen ungdomsskole"/>
    <n v="2022"/>
    <s v="Forsterket avdeling"/>
    <x v="42"/>
    <s v="Vikarer ved annet fravær"/>
    <x v="0"/>
    <s v="Korona-virus"/>
    <n v="696"/>
    <n v="696"/>
    <m/>
    <x v="49"/>
    <x v="3"/>
    <x v="2"/>
    <n v="1000"/>
  </r>
  <r>
    <n v="2346"/>
    <s v="Lundehaugen ungdomsskole"/>
    <n v="2022"/>
    <s v="Forsterket avdeling"/>
    <x v="35"/>
    <s v="Ekstrahjelp"/>
    <x v="0"/>
    <s v="Korona-virus"/>
    <n v="1028"/>
    <n v="1028"/>
    <m/>
    <x v="49"/>
    <x v="3"/>
    <x v="2"/>
    <n v="1000"/>
  </r>
  <r>
    <n v="2346"/>
    <s v="Lundehaugen ungdomsskole"/>
    <n v="2022"/>
    <s v="Forsterket avdeling"/>
    <x v="3"/>
    <s v="Overtid"/>
    <x v="0"/>
    <s v="Korona-virus"/>
    <n v="5309"/>
    <n v="5309"/>
    <m/>
    <x v="49"/>
    <x v="3"/>
    <x v="2"/>
    <n v="5000"/>
  </r>
  <r>
    <n v="2346"/>
    <s v="Lundehaugen ungdomsskole"/>
    <n v="2022"/>
    <s v="Forsterket avdeling"/>
    <x v="36"/>
    <s v="Pensjon"/>
    <x v="0"/>
    <s v="Korona-virus"/>
    <n v="1306"/>
    <n v="1306"/>
    <m/>
    <x v="49"/>
    <x v="3"/>
    <x v="2"/>
    <n v="1000"/>
  </r>
  <r>
    <n v="2346"/>
    <s v="Lundehaugen ungdomsskole"/>
    <n v="2022"/>
    <s v="Forsterket avdeling"/>
    <x v="4"/>
    <s v="Arbeidsgiveravgift"/>
    <x v="0"/>
    <s v="Korona-virus"/>
    <n v="4774"/>
    <n v="4774"/>
    <m/>
    <x v="49"/>
    <x v="3"/>
    <x v="2"/>
    <n v="5000"/>
  </r>
  <r>
    <n v="2347"/>
    <s v="Forsand skole"/>
    <n v="2020"/>
    <s v="TILPASSET OPPLÆRING"/>
    <x v="41"/>
    <s v="Vikarer ved sykefravær"/>
    <x v="0"/>
    <s v="Korona-virus"/>
    <n v="12195"/>
    <n v="12195"/>
    <m/>
    <x v="50"/>
    <x v="3"/>
    <x v="2"/>
    <n v="12000"/>
  </r>
  <r>
    <n v="2347"/>
    <s v="Forsand skole"/>
    <n v="2020"/>
    <s v="TILPASSET OPPLÆRING"/>
    <x v="42"/>
    <s v="Vikarer ved annet fravær"/>
    <x v="0"/>
    <s v="Korona-virus"/>
    <n v="117"/>
    <n v="117"/>
    <m/>
    <x v="50"/>
    <x v="3"/>
    <x v="2"/>
    <n v="0"/>
  </r>
  <r>
    <n v="2347"/>
    <s v="Forsand skole"/>
    <n v="2020"/>
    <s v="TILPASSET OPPLÆRING"/>
    <x v="36"/>
    <s v="Pensjon"/>
    <x v="0"/>
    <s v="Korona-virus"/>
    <n v="1228"/>
    <n v="1228"/>
    <m/>
    <x v="50"/>
    <x v="3"/>
    <x v="2"/>
    <n v="1000"/>
  </r>
  <r>
    <n v="2347"/>
    <s v="Forsand skole"/>
    <n v="2020"/>
    <s v="TILPASSET OPPLÆRING"/>
    <x v="4"/>
    <s v="Arbeidsgiveravgift"/>
    <x v="0"/>
    <s v="Korona-virus"/>
    <n v="1909"/>
    <n v="1909"/>
    <m/>
    <x v="50"/>
    <x v="3"/>
    <x v="2"/>
    <n v="2000"/>
  </r>
  <r>
    <n v="2347"/>
    <s v="Forsand skole"/>
    <n v="2020"/>
    <s v="TILPASSET OPPLÆRING"/>
    <x v="14"/>
    <s v="Kontormateriell"/>
    <x v="0"/>
    <s v="Korona-virus"/>
    <n v="1511"/>
    <n v="1511"/>
    <m/>
    <x v="50"/>
    <x v="3"/>
    <x v="2"/>
    <n v="2000"/>
  </r>
  <r>
    <n v="2347"/>
    <s v="Forsand skole"/>
    <n v="2020"/>
    <s v="TILPASSET OPPLÆRING"/>
    <x v="49"/>
    <s v="Medikamenter"/>
    <x v="0"/>
    <s v="Korona-virus"/>
    <n v="199"/>
    <n v="199"/>
    <m/>
    <x v="50"/>
    <x v="3"/>
    <x v="2"/>
    <n v="0"/>
  </r>
  <r>
    <n v="2347"/>
    <s v="Forsand skole"/>
    <n v="2020"/>
    <s v="TILPASSET OPPLÆRING"/>
    <x v="46"/>
    <s v="Matvarer i tjenesteproduksjon"/>
    <x v="0"/>
    <s v="Korona-virus"/>
    <n v="232"/>
    <n v="232"/>
    <m/>
    <x v="50"/>
    <x v="3"/>
    <x v="2"/>
    <n v="0"/>
  </r>
  <r>
    <n v="2347"/>
    <s v="Forsand skole"/>
    <n v="2020"/>
    <s v="TILPASSET OPPLÆRING"/>
    <x v="15"/>
    <s v="Annet forbruksmateriell"/>
    <x v="0"/>
    <s v="Korona-virus"/>
    <n v="2346"/>
    <n v="2346"/>
    <m/>
    <x v="50"/>
    <x v="3"/>
    <x v="2"/>
    <n v="2000"/>
  </r>
  <r>
    <n v="2347"/>
    <s v="Forsand skole"/>
    <n v="2020"/>
    <s v="TILPASSET OPPLÆRING"/>
    <x v="0"/>
    <s v="Gaver"/>
    <x v="0"/>
    <s v="Korona-virus"/>
    <n v="4559"/>
    <n v="4559"/>
    <m/>
    <x v="50"/>
    <x v="3"/>
    <x v="2"/>
    <n v="5000"/>
  </r>
  <r>
    <n v="2347"/>
    <s v="Forsand skole"/>
    <n v="2020"/>
    <s v="TILPASSET OPPLÆRING"/>
    <x v="34"/>
    <s v="Kjøp av tjenester, kommuner"/>
    <x v="0"/>
    <s v="Korona-virus"/>
    <n v="33020"/>
    <n v="33020"/>
    <m/>
    <x v="50"/>
    <x v="3"/>
    <x v="2"/>
    <n v="33000"/>
  </r>
  <r>
    <n v="2347"/>
    <s v="Forsand skole"/>
    <n v="2020"/>
    <s v="TILPASSET OPPLÆRING"/>
    <x v="26"/>
    <s v="Kjøp av tjenester, private"/>
    <x v="0"/>
    <s v="Korona-virus"/>
    <n v="54600"/>
    <n v="54600"/>
    <m/>
    <x v="50"/>
    <x v="3"/>
    <x v="2"/>
    <n v="55000"/>
  </r>
  <r>
    <n v="2347"/>
    <s v="Forsand skole"/>
    <n v="2022"/>
    <s v="Forsterket avdeling"/>
    <x v="41"/>
    <s v="Vikarer ved sykefravær"/>
    <x v="0"/>
    <s v="Korona-virus"/>
    <n v="10371"/>
    <n v="10371"/>
    <m/>
    <x v="50"/>
    <x v="3"/>
    <x v="2"/>
    <n v="10000"/>
  </r>
  <r>
    <n v="2347"/>
    <s v="Forsand skole"/>
    <n v="2022"/>
    <s v="Forsterket avdeling"/>
    <x v="36"/>
    <s v="Pensjon"/>
    <x v="0"/>
    <s v="Korona-virus"/>
    <n v="859"/>
    <n v="859"/>
    <m/>
    <x v="50"/>
    <x v="3"/>
    <x v="2"/>
    <n v="1000"/>
  </r>
  <r>
    <n v="2347"/>
    <s v="Forsand skole"/>
    <n v="2022"/>
    <s v="Forsterket avdeling"/>
    <x v="4"/>
    <s v="Arbeidsgiveravgift"/>
    <x v="0"/>
    <s v="Korona-virus"/>
    <n v="1584"/>
    <n v="1584"/>
    <m/>
    <x v="50"/>
    <x v="3"/>
    <x v="2"/>
    <n v="2000"/>
  </r>
  <r>
    <n v="2347"/>
    <s v="Forsand skole"/>
    <n v="2150"/>
    <s v="SFO"/>
    <x v="41"/>
    <s v="Vikarer ved sykefravær"/>
    <x v="0"/>
    <s v="Korona-virus"/>
    <n v="1450"/>
    <n v="1450"/>
    <m/>
    <x v="50"/>
    <x v="3"/>
    <x v="2"/>
    <n v="1000"/>
  </r>
  <r>
    <n v="2347"/>
    <s v="Forsand skole"/>
    <n v="2150"/>
    <s v="SFO"/>
    <x v="4"/>
    <s v="Arbeidsgiveravgift"/>
    <x v="0"/>
    <s v="Korona-virus"/>
    <n v="204"/>
    <n v="204"/>
    <m/>
    <x v="50"/>
    <x v="3"/>
    <x v="2"/>
    <n v="0"/>
  </r>
  <r>
    <n v="2348"/>
    <s v="Bogafjell ungdomsskole"/>
    <n v="2020"/>
    <s v="TILPASSET OPPLÆRING"/>
    <x v="11"/>
    <s v="Lønn fagstillinger"/>
    <x v="0"/>
    <s v="Korona-virus"/>
    <n v="2108"/>
    <n v="2108"/>
    <m/>
    <x v="51"/>
    <x v="3"/>
    <x v="2"/>
    <n v="2000"/>
  </r>
  <r>
    <n v="2348"/>
    <s v="Bogafjell ungdomsskole"/>
    <n v="2020"/>
    <s v="TILPASSET OPPLÆRING"/>
    <x v="41"/>
    <s v="Vikarer ved sykefravær"/>
    <x v="0"/>
    <s v="Korona-virus"/>
    <n v="26187"/>
    <n v="26187"/>
    <m/>
    <x v="51"/>
    <x v="3"/>
    <x v="2"/>
    <n v="26000"/>
  </r>
  <r>
    <n v="2348"/>
    <s v="Bogafjell ungdomsskole"/>
    <n v="2020"/>
    <s v="TILPASSET OPPLÆRING"/>
    <x v="42"/>
    <s v="Vikarer ved annet fravær"/>
    <x v="0"/>
    <s v="Korona-virus"/>
    <n v="2626"/>
    <n v="2626"/>
    <m/>
    <x v="51"/>
    <x v="3"/>
    <x v="2"/>
    <n v="3000"/>
  </r>
  <r>
    <n v="2348"/>
    <s v="Bogafjell ungdomsskole"/>
    <n v="2020"/>
    <s v="TILPASSET OPPLÆRING"/>
    <x v="35"/>
    <s v="Ekstrahjelp"/>
    <x v="0"/>
    <s v="Korona-virus"/>
    <n v="2019"/>
    <n v="2019"/>
    <m/>
    <x v="51"/>
    <x v="3"/>
    <x v="2"/>
    <n v="2000"/>
  </r>
  <r>
    <n v="2348"/>
    <s v="Bogafjell ungdomsskole"/>
    <n v="2020"/>
    <s v="TILPASSET OPPLÆRING"/>
    <x v="36"/>
    <s v="Pensjon"/>
    <x v="0"/>
    <s v="Korona-virus"/>
    <n v="640"/>
    <n v="640"/>
    <m/>
    <x v="51"/>
    <x v="3"/>
    <x v="2"/>
    <n v="1000"/>
  </r>
  <r>
    <n v="2348"/>
    <s v="Bogafjell ungdomsskole"/>
    <n v="2020"/>
    <s v="TILPASSET OPPLÆRING"/>
    <x v="4"/>
    <s v="Arbeidsgiveravgift"/>
    <x v="0"/>
    <s v="Korona-virus"/>
    <n v="4735"/>
    <n v="4735"/>
    <m/>
    <x v="51"/>
    <x v="3"/>
    <x v="2"/>
    <n v="5000"/>
  </r>
  <r>
    <n v="2348"/>
    <s v="Bogafjell ungdomsskole"/>
    <n v="2020"/>
    <s v="TILPASSET OPPLÆRING"/>
    <x v="8"/>
    <s v="Medisinsk forbruksmateriell"/>
    <x v="0"/>
    <s v="Korona-virus"/>
    <n v="335"/>
    <n v="335"/>
    <m/>
    <x v="51"/>
    <x v="3"/>
    <x v="2"/>
    <n v="0"/>
  </r>
  <r>
    <n v="2348"/>
    <s v="Bogafjell ungdomsskole"/>
    <n v="2020"/>
    <s v="TILPASSET OPPLÆRING"/>
    <x v="15"/>
    <s v="Annet forbruksmateriell"/>
    <x v="0"/>
    <s v="Korona-virus"/>
    <n v="2484"/>
    <n v="2484"/>
    <m/>
    <x v="51"/>
    <x v="3"/>
    <x v="2"/>
    <n v="2000"/>
  </r>
  <r>
    <n v="2348"/>
    <s v="Bogafjell ungdomsskole"/>
    <n v="2020"/>
    <s v="TILPASSET OPPLÆRING"/>
    <x v="9"/>
    <s v="Rengjøringsmidler"/>
    <x v="0"/>
    <s v="Korona-virus"/>
    <n v="519"/>
    <n v="519"/>
    <m/>
    <x v="51"/>
    <x v="3"/>
    <x v="2"/>
    <n v="1000"/>
  </r>
  <r>
    <n v="2450"/>
    <s v="Styrket barnehagetilbud"/>
    <n v="2110"/>
    <s v="TILRETTELAGTE TILTAK I BARNEHAGEN"/>
    <x v="41"/>
    <s v="Vikarer ved sykefravær"/>
    <x v="0"/>
    <s v="Korona-virus"/>
    <n v="703"/>
    <n v="703"/>
    <m/>
    <x v="52"/>
    <x v="4"/>
    <x v="3"/>
    <n v="1000"/>
  </r>
  <r>
    <n v="2450"/>
    <s v="Styrket barnehagetilbud"/>
    <n v="2110"/>
    <s v="TILRETTELAGTE TILTAK I BARNEHAGEN"/>
    <x v="36"/>
    <s v="Pensjon"/>
    <x v="0"/>
    <s v="Korona-virus"/>
    <n v="55"/>
    <n v="55"/>
    <m/>
    <x v="52"/>
    <x v="4"/>
    <x v="3"/>
    <n v="0"/>
  </r>
  <r>
    <n v="2450"/>
    <s v="Styrket barnehagetilbud"/>
    <n v="2110"/>
    <s v="TILRETTELAGTE TILTAK I BARNEHAGEN"/>
    <x v="4"/>
    <s v="Arbeidsgiveravgift"/>
    <x v="0"/>
    <s v="Korona-virus"/>
    <n v="107"/>
    <n v="107"/>
    <m/>
    <x v="52"/>
    <x v="4"/>
    <x v="3"/>
    <n v="0"/>
  </r>
  <r>
    <n v="3150"/>
    <s v="Jæren øyeblikkelig hjelp"/>
    <n v="2560"/>
    <s v="Akutthjelp helse- og omsorgstjenester"/>
    <x v="2"/>
    <s v="Lønn vakttillegg"/>
    <x v="0"/>
    <s v="Korona-virus"/>
    <n v="13"/>
    <n v="13"/>
    <m/>
    <x v="53"/>
    <x v="12"/>
    <x v="4"/>
    <n v="0"/>
  </r>
  <r>
    <n v="3150"/>
    <s v="Jæren øyeblikkelig hjelp"/>
    <n v="2560"/>
    <s v="Akutthjelp helse- og omsorgstjenester"/>
    <x v="4"/>
    <s v="Arbeidsgiveravgift"/>
    <x v="0"/>
    <s v="Korona-virus"/>
    <n v="17"/>
    <n v="17"/>
    <m/>
    <x v="53"/>
    <x v="12"/>
    <x v="4"/>
    <n v="0"/>
  </r>
  <r>
    <n v="3150"/>
    <s v="Jæren øyeblikkelig hjelp"/>
    <n v="2560"/>
    <s v="Akutthjelp helse- og omsorgstjenester"/>
    <x v="1"/>
    <s v="Konsulenttjenester"/>
    <x v="0"/>
    <s v="Korona-virus"/>
    <n v="22794"/>
    <n v="22794"/>
    <m/>
    <x v="53"/>
    <x v="12"/>
    <x v="4"/>
    <n v="23000"/>
  </r>
  <r>
    <n v="3151"/>
    <s v="Legevakt"/>
    <n v="2321"/>
    <s v="Helsestasjonstjeneste"/>
    <x v="36"/>
    <s v="Pensjon"/>
    <x v="0"/>
    <s v="Korona-virus"/>
    <n v="1248"/>
    <n v="1248"/>
    <m/>
    <x v="53"/>
    <x v="12"/>
    <x v="4"/>
    <n v="1000"/>
  </r>
  <r>
    <n v="3151"/>
    <s v="Legevakt"/>
    <n v="2321"/>
    <s v="Helsestasjonstjeneste"/>
    <x v="4"/>
    <s v="Arbeidsgiveravgift"/>
    <x v="0"/>
    <s v="Korona-virus"/>
    <n v="176"/>
    <n v="176"/>
    <m/>
    <x v="53"/>
    <x v="12"/>
    <x v="4"/>
    <n v="0"/>
  </r>
  <r>
    <n v="3151"/>
    <s v="Legevakt"/>
    <n v="2414"/>
    <s v="LEGEVAKT"/>
    <x v="11"/>
    <s v="Lønn fagstillinger"/>
    <x v="0"/>
    <s v="Korona-virus"/>
    <n v="415777"/>
    <n v="415777"/>
    <m/>
    <x v="53"/>
    <x v="12"/>
    <x v="4"/>
    <n v="416000"/>
  </r>
  <r>
    <n v="3151"/>
    <s v="Legevakt"/>
    <n v="2414"/>
    <s v="LEGEVAKT"/>
    <x v="2"/>
    <s v="Lønn vakttillegg"/>
    <x v="0"/>
    <s v="Korona-virus"/>
    <n v="22101"/>
    <n v="22101"/>
    <m/>
    <x v="53"/>
    <x v="12"/>
    <x v="4"/>
    <n v="22000"/>
  </r>
  <r>
    <n v="3151"/>
    <s v="Legevakt"/>
    <n v="2414"/>
    <s v="LEGEVAKT"/>
    <x v="2"/>
    <s v="Lønn vakttillegg"/>
    <x v="1"/>
    <s v="Vaksinering Covid-19"/>
    <n v="282"/>
    <n v="282"/>
    <m/>
    <x v="53"/>
    <x v="12"/>
    <x v="4"/>
    <n v="0"/>
  </r>
  <r>
    <n v="3151"/>
    <s v="Legevakt"/>
    <n v="2414"/>
    <s v="LEGEVAKT"/>
    <x v="50"/>
    <s v="T-trinn"/>
    <x v="0"/>
    <s v="Korona-virus"/>
    <n v="16381"/>
    <n v="16381"/>
    <m/>
    <x v="53"/>
    <x v="12"/>
    <x v="4"/>
    <n v="16000"/>
  </r>
  <r>
    <n v="3151"/>
    <s v="Legevakt"/>
    <n v="2414"/>
    <s v="LEGEVAKT"/>
    <x v="41"/>
    <s v="Vikarer ved sykefravær"/>
    <x v="0"/>
    <s v="Korona-virus"/>
    <n v="41403"/>
    <n v="41403"/>
    <m/>
    <x v="53"/>
    <x v="12"/>
    <x v="4"/>
    <n v="41000"/>
  </r>
  <r>
    <n v="3151"/>
    <s v="Legevakt"/>
    <n v="2414"/>
    <s v="LEGEVAKT"/>
    <x v="7"/>
    <s v="Vikarer ved ferieavvikling"/>
    <x v="0"/>
    <s v="Korona-virus"/>
    <n v="56149"/>
    <n v="56149"/>
    <m/>
    <x v="53"/>
    <x v="12"/>
    <x v="4"/>
    <n v="56000"/>
  </r>
  <r>
    <n v="3151"/>
    <s v="Legevakt"/>
    <n v="2414"/>
    <s v="LEGEVAKT"/>
    <x v="42"/>
    <s v="Vikarer ved annet fravær"/>
    <x v="0"/>
    <s v="Korona-virus"/>
    <n v="2123"/>
    <n v="2123"/>
    <m/>
    <x v="53"/>
    <x v="12"/>
    <x v="4"/>
    <n v="2000"/>
  </r>
  <r>
    <n v="3151"/>
    <s v="Legevakt"/>
    <n v="2414"/>
    <s v="LEGEVAKT"/>
    <x v="40"/>
    <s v="Vakttilegg vikarer"/>
    <x v="0"/>
    <s v="Korona-virus"/>
    <n v="47107"/>
    <n v="47107"/>
    <m/>
    <x v="53"/>
    <x v="12"/>
    <x v="4"/>
    <n v="47000"/>
  </r>
  <r>
    <n v="3151"/>
    <s v="Legevakt"/>
    <n v="2414"/>
    <s v="LEGEVAKT"/>
    <x v="35"/>
    <s v="Ekstrahjelp"/>
    <x v="0"/>
    <s v="Korona-virus"/>
    <n v="28752"/>
    <n v="28752"/>
    <m/>
    <x v="53"/>
    <x v="12"/>
    <x v="4"/>
    <n v="29000"/>
  </r>
  <r>
    <n v="3151"/>
    <s v="Legevakt"/>
    <n v="2414"/>
    <s v="LEGEVAKT"/>
    <x v="35"/>
    <s v="Ekstrahjelp"/>
    <x v="1"/>
    <s v="Vaksinering Covid-19"/>
    <n v="47203"/>
    <n v="47203"/>
    <m/>
    <x v="53"/>
    <x v="12"/>
    <x v="4"/>
    <n v="47000"/>
  </r>
  <r>
    <n v="3151"/>
    <s v="Legevakt"/>
    <n v="2414"/>
    <s v="LEGEVAKT"/>
    <x v="3"/>
    <s v="Overtid"/>
    <x v="0"/>
    <s v="Korona-virus"/>
    <n v="96509"/>
    <n v="96509"/>
    <m/>
    <x v="53"/>
    <x v="12"/>
    <x v="4"/>
    <n v="97000"/>
  </r>
  <r>
    <n v="3151"/>
    <s v="Legevakt"/>
    <n v="2414"/>
    <s v="LEGEVAKT"/>
    <x v="3"/>
    <s v="Overtid"/>
    <x v="1"/>
    <s v="Vaksinering Covid-19"/>
    <n v="46105"/>
    <n v="46105"/>
    <m/>
    <x v="53"/>
    <x v="12"/>
    <x v="4"/>
    <n v="46000"/>
  </r>
  <r>
    <n v="3151"/>
    <s v="Legevakt"/>
    <n v="2414"/>
    <s v="LEGEVAKT"/>
    <x v="12"/>
    <s v="Annen lønn og trekkpl. godtgjørelser"/>
    <x v="0"/>
    <s v="Korona-virus"/>
    <n v="174948"/>
    <n v="174948"/>
    <m/>
    <x v="53"/>
    <x v="12"/>
    <x v="4"/>
    <n v="175000"/>
  </r>
  <r>
    <n v="3151"/>
    <s v="Legevakt"/>
    <n v="2414"/>
    <s v="LEGEVAKT"/>
    <x v="12"/>
    <s v="Annen lønn og trekkpl. godtgjørelser"/>
    <x v="1"/>
    <s v="Vaksinering Covid-19"/>
    <n v="712"/>
    <n v="712"/>
    <m/>
    <x v="53"/>
    <x v="12"/>
    <x v="4"/>
    <n v="1000"/>
  </r>
  <r>
    <n v="3151"/>
    <s v="Legevakt"/>
    <n v="2414"/>
    <s v="LEGEVAKT"/>
    <x v="36"/>
    <s v="Pensjon"/>
    <x v="0"/>
    <s v="Korona-virus"/>
    <n v="50972"/>
    <n v="50972"/>
    <m/>
    <x v="53"/>
    <x v="12"/>
    <x v="4"/>
    <n v="51000"/>
  </r>
  <r>
    <n v="3151"/>
    <s v="Legevakt"/>
    <n v="2414"/>
    <s v="LEGEVAKT"/>
    <x v="36"/>
    <s v="Pensjon"/>
    <x v="1"/>
    <s v="Vaksinering Covid-19"/>
    <n v="4602"/>
    <n v="4602"/>
    <m/>
    <x v="53"/>
    <x v="12"/>
    <x v="4"/>
    <n v="5000"/>
  </r>
  <r>
    <n v="3151"/>
    <s v="Legevakt"/>
    <n v="2414"/>
    <s v="LEGEVAKT"/>
    <x v="4"/>
    <s v="Arbeidsgiveravgift"/>
    <x v="0"/>
    <s v="Korona-virus"/>
    <n v="134832"/>
    <n v="134832"/>
    <m/>
    <x v="53"/>
    <x v="12"/>
    <x v="4"/>
    <n v="135000"/>
  </r>
  <r>
    <n v="3151"/>
    <s v="Legevakt"/>
    <n v="2414"/>
    <s v="LEGEVAKT"/>
    <x v="4"/>
    <s v="Arbeidsgiveravgift"/>
    <x v="1"/>
    <s v="Vaksinering Covid-19"/>
    <n v="13946"/>
    <n v="13946"/>
    <m/>
    <x v="53"/>
    <x v="12"/>
    <x v="4"/>
    <n v="14000"/>
  </r>
  <r>
    <n v="3151"/>
    <s v="Legevakt"/>
    <n v="2414"/>
    <s v="LEGEVAKT"/>
    <x v="8"/>
    <s v="Medisinsk forbruksmateriell"/>
    <x v="0"/>
    <s v="Korona-virus"/>
    <n v="110834"/>
    <n v="110834"/>
    <m/>
    <x v="53"/>
    <x v="12"/>
    <x v="4"/>
    <n v="111000"/>
  </r>
  <r>
    <n v="3151"/>
    <s v="Legevakt"/>
    <n v="2414"/>
    <s v="LEGEVAKT"/>
    <x v="51"/>
    <s v="Kurs, konferanser og opplæring (Reise art 1171)"/>
    <x v="0"/>
    <s v="Korona-virus"/>
    <n v="5600"/>
    <n v="5600"/>
    <m/>
    <x v="53"/>
    <x v="12"/>
    <x v="4"/>
    <n v="6000"/>
  </r>
  <r>
    <n v="3151"/>
    <s v="Legevakt"/>
    <n v="2414"/>
    <s v="LEGEVAKT"/>
    <x v="29"/>
    <s v="Bilgodtgjørelse, oppgavepliktig"/>
    <x v="1"/>
    <s v="Vaksinering Covid-19"/>
    <n v="314"/>
    <n v="314"/>
    <m/>
    <x v="53"/>
    <x v="12"/>
    <x v="4"/>
    <n v="0"/>
  </r>
  <r>
    <n v="3151"/>
    <s v="Legevakt"/>
    <n v="2414"/>
    <s v="LEGEVAKT"/>
    <x v="20"/>
    <s v="Kjøp inventar og utstyr"/>
    <x v="0"/>
    <s v="Korona-virus"/>
    <n v="13040"/>
    <n v="13040"/>
    <m/>
    <x v="53"/>
    <x v="12"/>
    <x v="4"/>
    <n v="13000"/>
  </r>
  <r>
    <n v="3151"/>
    <s v="Legevakt"/>
    <n v="2414"/>
    <s v="LEGEVAKT"/>
    <x v="34"/>
    <s v="Kjøp av tjenester, kommuner"/>
    <x v="0"/>
    <s v="Korona-virus"/>
    <n v="2925582"/>
    <n v="2925582"/>
    <m/>
    <x v="53"/>
    <x v="12"/>
    <x v="4"/>
    <n v="2926000"/>
  </r>
  <r>
    <n v="3151"/>
    <s v="Legevakt"/>
    <n v="2414"/>
    <s v="LEGEVAKT"/>
    <x v="26"/>
    <s v="Kjøp av tjenester, private"/>
    <x v="0"/>
    <s v="Korona-virus"/>
    <n v="400434"/>
    <n v="400434"/>
    <m/>
    <x v="53"/>
    <x v="12"/>
    <x v="4"/>
    <n v="400000"/>
  </r>
  <r>
    <n v="3153"/>
    <s v="Helsestasjonstjenester"/>
    <n v="2320"/>
    <s v="Skolehelsetjeneste"/>
    <x v="27"/>
    <s v="Lønn administrasjon"/>
    <x v="1"/>
    <s v="Vaksinering Covid-19"/>
    <n v="140"/>
    <n v="140"/>
    <m/>
    <x v="54"/>
    <x v="13"/>
    <x v="3"/>
    <n v="0"/>
  </r>
  <r>
    <n v="3153"/>
    <s v="Helsestasjonstjenester"/>
    <n v="2320"/>
    <s v="Skolehelsetjeneste"/>
    <x v="4"/>
    <s v="Arbeidsgiveravgift"/>
    <x v="1"/>
    <s v="Vaksinering Covid-19"/>
    <n v="20"/>
    <n v="20"/>
    <m/>
    <x v="54"/>
    <x v="13"/>
    <x v="3"/>
    <n v="0"/>
  </r>
  <r>
    <n v="3153"/>
    <s v="Helsestasjonstjenester"/>
    <n v="2320"/>
    <s v="Skolehelsetjeneste"/>
    <x v="14"/>
    <s v="Kontormateriell"/>
    <x v="1"/>
    <s v="Vaksinering Covid-19"/>
    <n v="1277"/>
    <n v="1277"/>
    <m/>
    <x v="54"/>
    <x v="13"/>
    <x v="3"/>
    <n v="1000"/>
  </r>
  <r>
    <n v="3153"/>
    <s v="Helsestasjonstjenester"/>
    <n v="2320"/>
    <s v="Skolehelsetjeneste"/>
    <x v="8"/>
    <s v="Medisinsk forbruksmateriell"/>
    <x v="1"/>
    <s v="Vaksinering Covid-19"/>
    <n v="13819"/>
    <n v="13819"/>
    <m/>
    <x v="54"/>
    <x v="13"/>
    <x v="3"/>
    <n v="14000"/>
  </r>
  <r>
    <n v="3153"/>
    <s v="Helsestasjonstjenester"/>
    <n v="2320"/>
    <s v="Skolehelsetjeneste"/>
    <x v="49"/>
    <s v="Medikamenter"/>
    <x v="1"/>
    <s v="Vaksinering Covid-19"/>
    <n v="312178"/>
    <n v="900"/>
    <m/>
    <x v="54"/>
    <x v="13"/>
    <x v="3"/>
    <n v="1000"/>
  </r>
  <r>
    <n v="3153"/>
    <s v="Helsestasjonstjenester"/>
    <n v="2320"/>
    <s v="Skolehelsetjeneste"/>
    <x v="5"/>
    <s v="Møtemat og overtidmat for ansatte"/>
    <x v="1"/>
    <s v="Vaksinering Covid-19"/>
    <n v="14203"/>
    <n v="14203"/>
    <m/>
    <x v="54"/>
    <x v="13"/>
    <x v="3"/>
    <n v="14000"/>
  </r>
  <r>
    <n v="3153"/>
    <s v="Helsestasjonstjenester"/>
    <n v="2320"/>
    <s v="Skolehelsetjeneste"/>
    <x v="15"/>
    <s v="Annet forbruksmateriell"/>
    <x v="1"/>
    <s v="Vaksinering Covid-19"/>
    <n v="258"/>
    <n v="258"/>
    <m/>
    <x v="54"/>
    <x v="13"/>
    <x v="3"/>
    <n v="0"/>
  </r>
  <r>
    <n v="3153"/>
    <s v="Helsestasjonstjenester"/>
    <n v="2320"/>
    <s v="Skolehelsetjeneste"/>
    <x v="29"/>
    <s v="Bilgodtgjørelse, oppgavepliktig"/>
    <x v="1"/>
    <s v="Vaksinering Covid-19"/>
    <n v="924"/>
    <n v="924"/>
    <m/>
    <x v="54"/>
    <x v="13"/>
    <x v="3"/>
    <n v="1000"/>
  </r>
  <r>
    <n v="3153"/>
    <s v="Helsestasjonstjenester"/>
    <n v="2320"/>
    <s v="Skolehelsetjeneste"/>
    <x v="6"/>
    <s v="Reiseutgift - møteaktivitet"/>
    <x v="1"/>
    <s v="Vaksinering Covid-19"/>
    <n v="228"/>
    <n v="228"/>
    <m/>
    <x v="54"/>
    <x v="13"/>
    <x v="3"/>
    <n v="0"/>
  </r>
  <r>
    <n v="3153"/>
    <s v="Helsestasjonstjenester"/>
    <n v="2320"/>
    <s v="Skolehelsetjeneste"/>
    <x v="20"/>
    <s v="Kjøp inventar og utstyr"/>
    <x v="1"/>
    <s v="Vaksinering Covid-19"/>
    <n v="16320"/>
    <n v="16320"/>
    <m/>
    <x v="54"/>
    <x v="13"/>
    <x v="3"/>
    <n v="16000"/>
  </r>
  <r>
    <n v="3153"/>
    <s v="Helsestasjonstjenester"/>
    <n v="2320"/>
    <s v="Skolehelsetjeneste"/>
    <x v="32"/>
    <s v="Kjøp datautstyr"/>
    <x v="0"/>
    <s v="Korona-virus"/>
    <n v="499"/>
    <n v="499"/>
    <m/>
    <x v="54"/>
    <x v="13"/>
    <x v="3"/>
    <n v="0"/>
  </r>
  <r>
    <n v="3153"/>
    <s v="Helsestasjonstjenester"/>
    <n v="2320"/>
    <s v="Skolehelsetjeneste"/>
    <x v="47"/>
    <s v="Medisinsk utstyr"/>
    <x v="1"/>
    <s v="Vaksinering Covid-19"/>
    <n v="16642"/>
    <n v="16642"/>
    <m/>
    <x v="54"/>
    <x v="13"/>
    <x v="3"/>
    <n v="17000"/>
  </r>
  <r>
    <n v="3153"/>
    <s v="Helsestasjonstjenester"/>
    <n v="2320"/>
    <s v="Skolehelsetjeneste"/>
    <x v="26"/>
    <s v="Kjøp av tjenester, private"/>
    <x v="1"/>
    <s v="Vaksinering Covid-19"/>
    <n v="30314"/>
    <n v="30314"/>
    <m/>
    <x v="54"/>
    <x v="13"/>
    <x v="3"/>
    <n v="30000"/>
  </r>
  <r>
    <n v="3153"/>
    <s v="Helsestasjonstjenester"/>
    <n v="2321"/>
    <s v="Helsestasjonstjeneste"/>
    <x v="11"/>
    <s v="Lønn fagstillinger"/>
    <x v="0"/>
    <s v="Korona-virus"/>
    <n v="2427"/>
    <n v="2427"/>
    <m/>
    <x v="54"/>
    <x v="13"/>
    <x v="3"/>
    <n v="2000"/>
  </r>
  <r>
    <n v="3153"/>
    <s v="Helsestasjonstjenester"/>
    <n v="2321"/>
    <s v="Helsestasjonstjeneste"/>
    <x v="7"/>
    <s v="Vikarer ved ferieavvikling"/>
    <x v="0"/>
    <s v="Korona-virus"/>
    <n v="-1168"/>
    <n v="-1168"/>
    <m/>
    <x v="54"/>
    <x v="13"/>
    <x v="3"/>
    <n v="-1000"/>
  </r>
  <r>
    <n v="3153"/>
    <s v="Helsestasjonstjenester"/>
    <n v="2321"/>
    <s v="Helsestasjonstjeneste"/>
    <x v="35"/>
    <s v="Ekstrahjelp"/>
    <x v="0"/>
    <s v="Korona-virus"/>
    <n v="20404"/>
    <n v="20404"/>
    <m/>
    <x v="54"/>
    <x v="13"/>
    <x v="3"/>
    <n v="20000"/>
  </r>
  <r>
    <n v="3153"/>
    <s v="Helsestasjonstjenester"/>
    <n v="2321"/>
    <s v="Helsestasjonstjeneste"/>
    <x v="35"/>
    <s v="Ekstrahjelp"/>
    <x v="1"/>
    <s v="Vaksinering Covid-19"/>
    <n v="2926"/>
    <n v="2926"/>
    <m/>
    <x v="54"/>
    <x v="13"/>
    <x v="3"/>
    <n v="3000"/>
  </r>
  <r>
    <n v="3153"/>
    <s v="Helsestasjonstjenester"/>
    <n v="2321"/>
    <s v="Helsestasjonstjeneste"/>
    <x v="3"/>
    <s v="Overtid"/>
    <x v="0"/>
    <s v="Korona-virus"/>
    <n v="11561"/>
    <n v="11561"/>
    <m/>
    <x v="54"/>
    <x v="13"/>
    <x v="3"/>
    <n v="12000"/>
  </r>
  <r>
    <n v="3153"/>
    <s v="Helsestasjonstjenester"/>
    <n v="2321"/>
    <s v="Helsestasjonstjeneste"/>
    <x v="3"/>
    <s v="Overtid"/>
    <x v="1"/>
    <s v="Vaksinering Covid-19"/>
    <n v="165543"/>
    <n v="165543"/>
    <m/>
    <x v="54"/>
    <x v="13"/>
    <x v="3"/>
    <n v="166000"/>
  </r>
  <r>
    <n v="3153"/>
    <s v="Helsestasjonstjenester"/>
    <n v="2321"/>
    <s v="Helsestasjonstjeneste"/>
    <x v="36"/>
    <s v="Pensjon"/>
    <x v="0"/>
    <s v="Korona-virus"/>
    <n v="836"/>
    <n v="836"/>
    <m/>
    <x v="54"/>
    <x v="13"/>
    <x v="3"/>
    <n v="1000"/>
  </r>
  <r>
    <n v="3153"/>
    <s v="Helsestasjonstjenester"/>
    <n v="2321"/>
    <s v="Helsestasjonstjeneste"/>
    <x v="36"/>
    <s v="Pensjon"/>
    <x v="1"/>
    <s v="Vaksinering Covid-19"/>
    <n v="47"/>
    <n v="47"/>
    <m/>
    <x v="54"/>
    <x v="13"/>
    <x v="3"/>
    <n v="0"/>
  </r>
  <r>
    <n v="3153"/>
    <s v="Helsestasjonstjenester"/>
    <n v="2321"/>
    <s v="Helsestasjonstjeneste"/>
    <x v="4"/>
    <s v="Arbeidsgiveravgift"/>
    <x v="0"/>
    <s v="Korona-virus"/>
    <n v="4802"/>
    <n v="4802"/>
    <m/>
    <x v="54"/>
    <x v="13"/>
    <x v="3"/>
    <n v="5000"/>
  </r>
  <r>
    <n v="3153"/>
    <s v="Helsestasjonstjenester"/>
    <n v="2321"/>
    <s v="Helsestasjonstjeneste"/>
    <x v="4"/>
    <s v="Arbeidsgiveravgift"/>
    <x v="1"/>
    <s v="Vaksinering Covid-19"/>
    <n v="23761"/>
    <n v="23761"/>
    <m/>
    <x v="54"/>
    <x v="13"/>
    <x v="3"/>
    <n v="24000"/>
  </r>
  <r>
    <n v="3153"/>
    <s v="Helsestasjonstjenester"/>
    <n v="2321"/>
    <s v="Helsestasjonstjeneste"/>
    <x v="14"/>
    <s v="Kontormateriell"/>
    <x v="0"/>
    <s v="Korona-virus"/>
    <n v="164"/>
    <n v="164"/>
    <m/>
    <x v="54"/>
    <x v="13"/>
    <x v="3"/>
    <n v="0"/>
  </r>
  <r>
    <n v="3153"/>
    <s v="Helsestasjonstjenester"/>
    <n v="2321"/>
    <s v="Helsestasjonstjeneste"/>
    <x v="14"/>
    <s v="Kontormateriell"/>
    <x v="1"/>
    <s v="Vaksinering Covid-19"/>
    <n v="769"/>
    <n v="769"/>
    <m/>
    <x v="54"/>
    <x v="13"/>
    <x v="3"/>
    <n v="1000"/>
  </r>
  <r>
    <n v="3153"/>
    <s v="Helsestasjonstjenester"/>
    <n v="2321"/>
    <s v="Helsestasjonstjeneste"/>
    <x v="8"/>
    <s v="Medisinsk forbruksmateriell"/>
    <x v="0"/>
    <s v="Korona-virus"/>
    <n v="3795"/>
    <n v="3795"/>
    <m/>
    <x v="54"/>
    <x v="13"/>
    <x v="3"/>
    <n v="4000"/>
  </r>
  <r>
    <n v="3153"/>
    <s v="Helsestasjonstjenester"/>
    <n v="2321"/>
    <s v="Helsestasjonstjeneste"/>
    <x v="8"/>
    <s v="Medisinsk forbruksmateriell"/>
    <x v="1"/>
    <s v="Vaksinering Covid-19"/>
    <n v="16917"/>
    <n v="16917"/>
    <m/>
    <x v="54"/>
    <x v="13"/>
    <x v="3"/>
    <n v="17000"/>
  </r>
  <r>
    <n v="3153"/>
    <s v="Helsestasjonstjenester"/>
    <n v="2321"/>
    <s v="Helsestasjonstjeneste"/>
    <x v="49"/>
    <s v="Medikamenter"/>
    <x v="1"/>
    <s v="Vaksinering Covid-19"/>
    <n v="900"/>
    <n v="900"/>
    <m/>
    <x v="54"/>
    <x v="13"/>
    <x v="3"/>
    <n v="1000"/>
  </r>
  <r>
    <n v="3153"/>
    <s v="Helsestasjonstjenester"/>
    <n v="2321"/>
    <s v="Helsestasjonstjeneste"/>
    <x v="5"/>
    <s v="Møtemat og overtidmat for ansatte"/>
    <x v="1"/>
    <s v="Vaksinering Covid-19"/>
    <n v="55554"/>
    <n v="55554"/>
    <m/>
    <x v="54"/>
    <x v="13"/>
    <x v="3"/>
    <n v="56000"/>
  </r>
  <r>
    <n v="3153"/>
    <s v="Helsestasjonstjenester"/>
    <n v="2321"/>
    <s v="Helsestasjonstjeneste"/>
    <x v="46"/>
    <s v="Matvarer i tjenesteproduksjon"/>
    <x v="0"/>
    <s v="Korona-virus"/>
    <n v="1640"/>
    <n v="1640"/>
    <m/>
    <x v="54"/>
    <x v="13"/>
    <x v="3"/>
    <n v="2000"/>
  </r>
  <r>
    <n v="3153"/>
    <s v="Helsestasjonstjenester"/>
    <n v="2321"/>
    <s v="Helsestasjonstjeneste"/>
    <x v="46"/>
    <s v="Matvarer i tjenesteproduksjon"/>
    <x v="1"/>
    <s v="Vaksinering Covid-19"/>
    <n v="3745"/>
    <n v="3745"/>
    <m/>
    <x v="54"/>
    <x v="13"/>
    <x v="3"/>
    <n v="4000"/>
  </r>
  <r>
    <n v="3153"/>
    <s v="Helsestasjonstjenester"/>
    <n v="2321"/>
    <s v="Helsestasjonstjeneste"/>
    <x v="15"/>
    <s v="Annet forbruksmateriell"/>
    <x v="0"/>
    <s v="Korona-virus"/>
    <n v="731"/>
    <n v="731"/>
    <m/>
    <x v="54"/>
    <x v="13"/>
    <x v="3"/>
    <n v="1000"/>
  </r>
  <r>
    <n v="3153"/>
    <s v="Helsestasjonstjenester"/>
    <n v="2321"/>
    <s v="Helsestasjonstjeneste"/>
    <x v="15"/>
    <s v="Annet forbruksmateriell"/>
    <x v="1"/>
    <s v="Vaksinering Covid-19"/>
    <n v="1947"/>
    <n v="1947"/>
    <m/>
    <x v="54"/>
    <x v="13"/>
    <x v="3"/>
    <n v="2000"/>
  </r>
  <r>
    <n v="3153"/>
    <s v="Helsestasjonstjenester"/>
    <n v="2321"/>
    <s v="Helsestasjonstjeneste"/>
    <x v="9"/>
    <s v="Rengjøringsmidler"/>
    <x v="0"/>
    <s v="Korona-virus"/>
    <n v="3009"/>
    <n v="3009"/>
    <m/>
    <x v="54"/>
    <x v="13"/>
    <x v="3"/>
    <n v="3000"/>
  </r>
  <r>
    <n v="3153"/>
    <s v="Helsestasjonstjenester"/>
    <n v="2321"/>
    <s v="Helsestasjonstjeneste"/>
    <x v="16"/>
    <s v="Telefon- og internettutgifter"/>
    <x v="1"/>
    <s v="Vaksinering Covid-19"/>
    <n v="10527"/>
    <n v="10527"/>
    <m/>
    <x v="54"/>
    <x v="13"/>
    <x v="3"/>
    <n v="11000"/>
  </r>
  <r>
    <n v="3153"/>
    <s v="Helsestasjonstjenester"/>
    <n v="2321"/>
    <s v="Helsestasjonstjeneste"/>
    <x v="20"/>
    <s v="Kjøp inventar og utstyr"/>
    <x v="1"/>
    <s v="Vaksinering Covid-19"/>
    <n v="15323"/>
    <n v="15323"/>
    <m/>
    <x v="54"/>
    <x v="13"/>
    <x v="3"/>
    <n v="15000"/>
  </r>
  <r>
    <n v="3153"/>
    <s v="Helsestasjonstjenester"/>
    <n v="2321"/>
    <s v="Helsestasjonstjeneste"/>
    <x v="10"/>
    <s v="Kjøp teknisk faglig utstyr"/>
    <x v="0"/>
    <s v="Korona-virus"/>
    <n v="3165"/>
    <n v="3165"/>
    <m/>
    <x v="54"/>
    <x v="13"/>
    <x v="3"/>
    <n v="3000"/>
  </r>
  <r>
    <n v="3153"/>
    <s v="Helsestasjonstjenester"/>
    <n v="2321"/>
    <s v="Helsestasjonstjeneste"/>
    <x v="10"/>
    <s v="Kjøp teknisk faglig utstyr"/>
    <x v="1"/>
    <s v="Vaksinering Covid-19"/>
    <n v="5268"/>
    <n v="5268"/>
    <m/>
    <x v="54"/>
    <x v="13"/>
    <x v="3"/>
    <n v="5000"/>
  </r>
  <r>
    <n v="3153"/>
    <s v="Helsestasjonstjenester"/>
    <n v="2321"/>
    <s v="Helsestasjonstjeneste"/>
    <x v="32"/>
    <s v="Kjøp datautstyr"/>
    <x v="0"/>
    <s v="Korona-virus"/>
    <n v="9359"/>
    <n v="9359"/>
    <m/>
    <x v="54"/>
    <x v="13"/>
    <x v="3"/>
    <n v="9000"/>
  </r>
  <r>
    <n v="3153"/>
    <s v="Helsestasjonstjenester"/>
    <n v="2321"/>
    <s v="Helsestasjonstjeneste"/>
    <x v="32"/>
    <s v="Kjøp datautstyr"/>
    <x v="1"/>
    <s v="Vaksinering Covid-19"/>
    <n v="499"/>
    <n v="499"/>
    <m/>
    <x v="54"/>
    <x v="13"/>
    <x v="3"/>
    <n v="0"/>
  </r>
  <r>
    <n v="3153"/>
    <s v="Helsestasjonstjenester"/>
    <n v="2321"/>
    <s v="Helsestasjonstjeneste"/>
    <x v="47"/>
    <s v="Medisinsk utstyr"/>
    <x v="1"/>
    <s v="Vaksinering Covid-19"/>
    <n v="17777"/>
    <n v="17777"/>
    <m/>
    <x v="54"/>
    <x v="13"/>
    <x v="3"/>
    <n v="18000"/>
  </r>
  <r>
    <n v="3153"/>
    <s v="Helsestasjonstjenester"/>
    <n v="2321"/>
    <s v="Helsestasjonstjeneste"/>
    <x v="52"/>
    <s v="Transportmidler"/>
    <x v="1"/>
    <s v="Vaksinering Covid-19"/>
    <n v="1450"/>
    <n v="1450"/>
    <m/>
    <x v="54"/>
    <x v="13"/>
    <x v="3"/>
    <n v="1000"/>
  </r>
  <r>
    <n v="3153"/>
    <s v="Helsestasjonstjenester"/>
    <n v="2321"/>
    <s v="Helsestasjonstjeneste"/>
    <x v="26"/>
    <s v="Kjøp av tjenester, private"/>
    <x v="1"/>
    <s v="Vaksinering Covid-19"/>
    <n v="17616"/>
    <n v="17616"/>
    <m/>
    <x v="54"/>
    <x v="13"/>
    <x v="3"/>
    <n v="18000"/>
  </r>
  <r>
    <n v="3153"/>
    <s v="Helsestasjonstjenester"/>
    <n v="2322"/>
    <s v="JORDMOR"/>
    <x v="8"/>
    <s v="Medisinsk forbruksmateriell"/>
    <x v="0"/>
    <s v="Korona-virus"/>
    <n v="1776"/>
    <n v="1776"/>
    <m/>
    <x v="54"/>
    <x v="13"/>
    <x v="3"/>
    <n v="2000"/>
  </r>
  <r>
    <n v="3153"/>
    <s v="Helsestasjonstjenester"/>
    <n v="2322"/>
    <s v="JORDMOR"/>
    <x v="5"/>
    <s v="Møtemat og overtidmat for ansatte"/>
    <x v="1"/>
    <s v="Vaksinering Covid-19"/>
    <n v="820"/>
    <n v="820"/>
    <m/>
    <x v="54"/>
    <x v="13"/>
    <x v="3"/>
    <n v="1000"/>
  </r>
  <r>
    <n v="3153"/>
    <s v="Helsestasjonstjenester"/>
    <n v="2333"/>
    <s v="VAKSINASJONSKONTOR"/>
    <x v="27"/>
    <s v="Lønn administrasjon"/>
    <x v="1"/>
    <s v="Vaksinering Covid-19"/>
    <n v="55"/>
    <n v="55"/>
    <m/>
    <x v="54"/>
    <x v="13"/>
    <x v="3"/>
    <n v="0"/>
  </r>
  <r>
    <n v="3153"/>
    <s v="Helsestasjonstjenester"/>
    <n v="2333"/>
    <s v="VAKSINASJONSKONTOR"/>
    <x v="4"/>
    <s v="Arbeidsgiveravgift"/>
    <x v="1"/>
    <s v="Vaksinering Covid-19"/>
    <n v="8"/>
    <n v="8"/>
    <m/>
    <x v="54"/>
    <x v="13"/>
    <x v="3"/>
    <n v="0"/>
  </r>
  <r>
    <n v="3153"/>
    <s v="Helsestasjonstjenester"/>
    <n v="2333"/>
    <s v="VAKSINASJONSKONTOR"/>
    <x v="53"/>
    <s v="Kostgodtgjørelse, oppgavepliktig"/>
    <x v="1"/>
    <s v="Vaksinering Covid-19"/>
    <n v="315"/>
    <n v="315"/>
    <m/>
    <x v="54"/>
    <x v="13"/>
    <x v="3"/>
    <n v="0"/>
  </r>
  <r>
    <n v="3153"/>
    <s v="Helsestasjonstjenester"/>
    <n v="2333"/>
    <s v="VAKSINASJONSKONTOR"/>
    <x v="29"/>
    <s v="Bilgodtgjørelse, oppgavepliktig"/>
    <x v="1"/>
    <s v="Vaksinering Covid-19"/>
    <n v="383"/>
    <n v="383"/>
    <m/>
    <x v="54"/>
    <x v="13"/>
    <x v="3"/>
    <n v="0"/>
  </r>
  <r>
    <n v="3153"/>
    <s v="Helsestasjonstjenester"/>
    <n v="2333"/>
    <s v="VAKSINASJONSKONTOR"/>
    <x v="6"/>
    <s v="Reiseutgift - møteaktivitet"/>
    <x v="1"/>
    <s v="Vaksinering Covid-19"/>
    <n v="18"/>
    <n v="18"/>
    <m/>
    <x v="54"/>
    <x v="13"/>
    <x v="3"/>
    <n v="0"/>
  </r>
  <r>
    <n v="3153"/>
    <s v="Helsestasjonstjenester"/>
    <n v="2333"/>
    <s v="VAKSINASJONSKONTOR"/>
    <x v="54"/>
    <s v="Reiseutgift - kurs/konferanser"/>
    <x v="1"/>
    <s v="Vaksinering Covid-19"/>
    <n v="17"/>
    <n v="17"/>
    <m/>
    <x v="54"/>
    <x v="13"/>
    <x v="3"/>
    <n v="0"/>
  </r>
  <r>
    <n v="3153"/>
    <s v="Helsestasjonstjenester"/>
    <n v="2333"/>
    <s v="VAKSINASJONSKONTOR"/>
    <x v="25"/>
    <s v="Reiseutgift - klient-/brukerreiser m/u ledsager"/>
    <x v="1"/>
    <s v="Vaksinering Covid-19"/>
    <n v="37"/>
    <n v="37"/>
    <m/>
    <x v="54"/>
    <x v="13"/>
    <x v="3"/>
    <n v="0"/>
  </r>
  <r>
    <n v="3154"/>
    <s v="Fysio- og ergoterapitjenester"/>
    <n v="2415"/>
    <s v="FYSIO- OG ERGOTERAPI BARN"/>
    <x v="4"/>
    <s v="Arbeidsgiveravgift"/>
    <x v="0"/>
    <s v="Korona-virus"/>
    <n v="43"/>
    <n v="43"/>
    <m/>
    <x v="55"/>
    <x v="12"/>
    <x v="4"/>
    <n v="0"/>
  </r>
  <r>
    <n v="3155"/>
    <s v="LTJ - Fastlønnsleger"/>
    <n v="2412"/>
    <s v="ALLMENNLEGETJENESTE"/>
    <x v="8"/>
    <s v="Medisinsk forbruksmateriell"/>
    <x v="0"/>
    <s v="Korona-virus"/>
    <n v="32523"/>
    <n v="32523"/>
    <m/>
    <x v="56"/>
    <x v="12"/>
    <x v="4"/>
    <n v="33000"/>
  </r>
  <r>
    <n v="3155"/>
    <s v="LTJ - Fastlønnsleger"/>
    <n v="2412"/>
    <s v="ALLMENNLEGETJENESTE"/>
    <x v="5"/>
    <s v="Møtemat og overtidmat for ansatte"/>
    <x v="0"/>
    <s v="Korona-virus"/>
    <n v="607"/>
    <n v="607"/>
    <m/>
    <x v="56"/>
    <x v="12"/>
    <x v="4"/>
    <n v="1000"/>
  </r>
  <r>
    <n v="3155"/>
    <s v="LTJ - Fastlønnsleger"/>
    <n v="2412"/>
    <s v="ALLMENNLEGETJENESTE"/>
    <x v="5"/>
    <s v="Møtemat og overtidmat for ansatte"/>
    <x v="1"/>
    <s v="Vaksinering Covid-19"/>
    <n v="1400"/>
    <n v="1400"/>
    <m/>
    <x v="56"/>
    <x v="12"/>
    <x v="4"/>
    <n v="1000"/>
  </r>
  <r>
    <n v="3155"/>
    <s v="LTJ - Fastlønnsleger"/>
    <n v="2412"/>
    <s v="ALLMENNLEGETJENESTE"/>
    <x v="51"/>
    <s v="Kurs, konferanser og opplæring (Reise art 1171)"/>
    <x v="0"/>
    <s v="Korona-virus"/>
    <n v="375"/>
    <n v="375"/>
    <m/>
    <x v="56"/>
    <x v="12"/>
    <x v="4"/>
    <n v="0"/>
  </r>
  <r>
    <n v="3155"/>
    <s v="LTJ - Fastlønnsleger"/>
    <n v="2412"/>
    <s v="ALLMENNLEGETJENESTE"/>
    <x v="55"/>
    <s v="Strøm"/>
    <x v="0"/>
    <s v="Korona-virus"/>
    <n v="799"/>
    <n v="799"/>
    <m/>
    <x v="56"/>
    <x v="12"/>
    <x v="4"/>
    <n v="1000"/>
  </r>
  <r>
    <n v="3155"/>
    <s v="LTJ - Fastlønnsleger"/>
    <n v="2412"/>
    <s v="ALLMENNLEGETJENESTE"/>
    <x v="30"/>
    <s v="Avgifter, gebyrer og lisenser"/>
    <x v="0"/>
    <s v="Korona-virus"/>
    <n v="40500"/>
    <n v="40500"/>
    <m/>
    <x v="56"/>
    <x v="12"/>
    <x v="4"/>
    <n v="41000"/>
  </r>
  <r>
    <n v="3155"/>
    <s v="LTJ - Fastlønnsleger"/>
    <n v="2412"/>
    <s v="ALLMENNLEGETJENESTE"/>
    <x v="31"/>
    <s v="Data - lisenser og innkjøp programmer"/>
    <x v="0"/>
    <s v="Korona-virus"/>
    <n v="41775"/>
    <n v="41775"/>
    <m/>
    <x v="56"/>
    <x v="12"/>
    <x v="4"/>
    <n v="42000"/>
  </r>
  <r>
    <n v="3155"/>
    <s v="LTJ - Fastlønnsleger"/>
    <n v="2412"/>
    <s v="ALLMENNLEGETJENESTE"/>
    <x v="47"/>
    <s v="Medisinsk utstyr"/>
    <x v="0"/>
    <s v="Korona-virus"/>
    <n v="-19557"/>
    <n v="-19557"/>
    <m/>
    <x v="56"/>
    <x v="12"/>
    <x v="4"/>
    <n v="-20000"/>
  </r>
  <r>
    <n v="3155"/>
    <s v="LTJ - Fastlønnsleger"/>
    <n v="2412"/>
    <s v="ALLMENNLEGETJENESTE"/>
    <x v="1"/>
    <s v="Konsulenttjenester"/>
    <x v="0"/>
    <s v="Korona-virus"/>
    <n v="306782"/>
    <n v="306782"/>
    <m/>
    <x v="56"/>
    <x v="12"/>
    <x v="4"/>
    <n v="307000"/>
  </r>
  <r>
    <n v="3155"/>
    <s v="LTJ - Fastlønnsleger"/>
    <n v="2412"/>
    <s v="ALLMENNLEGETJENESTE"/>
    <x v="1"/>
    <s v="Konsulenttjenester"/>
    <x v="1"/>
    <s v="Vaksinering Covid-19"/>
    <n v="1094296"/>
    <n v="1094296"/>
    <m/>
    <x v="56"/>
    <x v="12"/>
    <x v="4"/>
    <n v="1094000"/>
  </r>
  <r>
    <n v="3155"/>
    <s v="LTJ - Fastlønnsleger"/>
    <n v="2412"/>
    <s v="ALLMENNLEGETJENESTE"/>
    <x v="56"/>
    <s v="Kjøp av tjenester, staten"/>
    <x v="1"/>
    <s v="Vaksinering Covid-19"/>
    <n v="239514"/>
    <n v="239514"/>
    <m/>
    <x v="56"/>
    <x v="12"/>
    <x v="4"/>
    <n v="240000"/>
  </r>
  <r>
    <n v="3155"/>
    <s v="LTJ - Fastlønnsleger"/>
    <n v="2412"/>
    <s v="ALLMENNLEGETJENESTE"/>
    <x v="26"/>
    <s v="Kjøp av tjenester, private"/>
    <x v="0"/>
    <s v="Korona-virus"/>
    <n v="819"/>
    <n v="819"/>
    <m/>
    <x v="56"/>
    <x v="12"/>
    <x v="4"/>
    <n v="1000"/>
  </r>
  <r>
    <n v="3155"/>
    <s v="LTJ - Fastlønnsleger"/>
    <n v="2412"/>
    <s v="ALLMENNLEGETJENESTE"/>
    <x v="57"/>
    <s v="Tilskudd til leger"/>
    <x v="0"/>
    <s v="Korona-virus"/>
    <n v="19504"/>
    <n v="19504"/>
    <m/>
    <x v="56"/>
    <x v="12"/>
    <x v="4"/>
    <n v="20000"/>
  </r>
  <r>
    <n v="3155"/>
    <s v="LTJ - Fastlønnsleger"/>
    <n v="2413"/>
    <s v="OFF. LEGEARB. M/FAGLIG RÅDGIV./SMITTEV."/>
    <x v="11"/>
    <s v="Lønn fagstillinger"/>
    <x v="0"/>
    <s v="Korona-virus"/>
    <n v="550388"/>
    <n v="550388"/>
    <m/>
    <x v="56"/>
    <x v="12"/>
    <x v="4"/>
    <n v="550000"/>
  </r>
  <r>
    <n v="3155"/>
    <s v="LTJ - Fastlønnsleger"/>
    <n v="2413"/>
    <s v="OFF. LEGEARB. M/FAGLIG RÅDGIV./SMITTEV."/>
    <x v="36"/>
    <s v="Pensjon"/>
    <x v="0"/>
    <s v="Korona-virus"/>
    <n v="54243"/>
    <n v="54243"/>
    <m/>
    <x v="56"/>
    <x v="12"/>
    <x v="4"/>
    <n v="54000"/>
  </r>
  <r>
    <n v="3155"/>
    <s v="LTJ - Fastlønnsleger"/>
    <n v="2413"/>
    <s v="OFF. LEGEARB. M/FAGLIG RÅDGIV./SMITTEV."/>
    <x v="4"/>
    <s v="Arbeidsgiveravgift"/>
    <x v="0"/>
    <s v="Korona-virus"/>
    <n v="85419"/>
    <n v="85419"/>
    <m/>
    <x v="56"/>
    <x v="12"/>
    <x v="4"/>
    <n v="85000"/>
  </r>
  <r>
    <n v="3155"/>
    <s v="LTJ - Fastlønnsleger"/>
    <n v="2413"/>
    <s v="OFF. LEGEARB. M/FAGLIG RÅDGIV./SMITTEV."/>
    <x v="5"/>
    <s v="Møtemat og overtidmat for ansatte"/>
    <x v="0"/>
    <s v="Korona-virus"/>
    <n v="1434"/>
    <n v="1434"/>
    <m/>
    <x v="56"/>
    <x v="12"/>
    <x v="4"/>
    <n v="1000"/>
  </r>
  <r>
    <n v="3155"/>
    <s v="LTJ - Fastlønnsleger"/>
    <n v="2413"/>
    <s v="OFF. LEGEARB. M/FAGLIG RÅDGIV./SMITTEV."/>
    <x v="58"/>
    <s v="Diverse oppgavepliktige utbetalinger"/>
    <x v="0"/>
    <s v="Korona-virus"/>
    <n v="111777"/>
    <n v="111777"/>
    <m/>
    <x v="56"/>
    <x v="12"/>
    <x v="4"/>
    <n v="112000"/>
  </r>
  <r>
    <n v="3155"/>
    <s v="LTJ - Fastlønnsleger"/>
    <n v="2413"/>
    <s v="OFF. LEGEARB. M/FAGLIG RÅDGIV./SMITTEV."/>
    <x v="59"/>
    <s v="Serviceavtaler og reparasjoner"/>
    <x v="0"/>
    <s v="Korona-virus"/>
    <n v="67343"/>
    <n v="67343"/>
    <m/>
    <x v="56"/>
    <x v="12"/>
    <x v="4"/>
    <n v="67000"/>
  </r>
  <r>
    <n v="3155"/>
    <s v="LTJ - Fastlønnsleger"/>
    <n v="2413"/>
    <s v="OFF. LEGEARB. M/FAGLIG RÅDGIV./SMITTEV."/>
    <x v="1"/>
    <s v="Konsulenttjenester"/>
    <x v="0"/>
    <s v="Korona-virus"/>
    <n v="207524"/>
    <n v="207524"/>
    <m/>
    <x v="56"/>
    <x v="12"/>
    <x v="4"/>
    <n v="208000"/>
  </r>
  <r>
    <n v="3155"/>
    <s v="LTJ - Fastlønnsleger"/>
    <n v="2413"/>
    <s v="OFF. LEGEARB. M/FAGLIG RÅDGIV./SMITTEV."/>
    <x v="1"/>
    <s v="Konsulenttjenester"/>
    <x v="1"/>
    <s v="Vaksinering Covid-19"/>
    <n v="445181"/>
    <n v="445181"/>
    <m/>
    <x v="56"/>
    <x v="12"/>
    <x v="4"/>
    <n v="445000"/>
  </r>
  <r>
    <n v="3156"/>
    <s v="LTJ - Fastleger næring"/>
    <n v="2412"/>
    <s v="ALLMENNLEGETJENESTE"/>
    <x v="1"/>
    <s v="Konsulenttjenester"/>
    <x v="0"/>
    <s v="Korona-virus"/>
    <n v="9821"/>
    <n v="9821"/>
    <m/>
    <x v="56"/>
    <x v="12"/>
    <x v="4"/>
    <n v="10000"/>
  </r>
  <r>
    <n v="3156"/>
    <s v="LTJ - Fastleger næring"/>
    <n v="2412"/>
    <s v="ALLMENNLEGETJENESTE"/>
    <x v="1"/>
    <s v="Konsulenttjenester"/>
    <x v="1"/>
    <s v="Vaksinering Covid-19"/>
    <n v="142380"/>
    <n v="142380"/>
    <m/>
    <x v="56"/>
    <x v="12"/>
    <x v="4"/>
    <n v="142000"/>
  </r>
  <r>
    <n v="3156"/>
    <s v="LTJ - Fastleger næring"/>
    <n v="2413"/>
    <s v="OFF. LEGEARB. M/FAGLIG RÅDGIV./SMITTEV."/>
    <x v="1"/>
    <s v="Konsulenttjenester"/>
    <x v="0"/>
    <s v="Korona-virus"/>
    <n v="33964"/>
    <n v="33964"/>
    <m/>
    <x v="56"/>
    <x v="12"/>
    <x v="4"/>
    <n v="34000"/>
  </r>
  <r>
    <n v="3158"/>
    <s v="LTJ - Forsand legekontor"/>
    <n v="2412"/>
    <s v="ALLMENNLEGETJENESTE"/>
    <x v="27"/>
    <s v="Lønn administrasjon"/>
    <x v="0"/>
    <s v="Korona-virus"/>
    <n v="374"/>
    <n v="374"/>
    <m/>
    <x v="56"/>
    <x v="12"/>
    <x v="4"/>
    <n v="0"/>
  </r>
  <r>
    <n v="3158"/>
    <s v="LTJ - Forsand legekontor"/>
    <n v="2412"/>
    <s v="ALLMENNLEGETJENESTE"/>
    <x v="27"/>
    <s v="Lønn administrasjon"/>
    <x v="1"/>
    <s v="Vaksinering Covid-19"/>
    <n v="60"/>
    <n v="60"/>
    <m/>
    <x v="56"/>
    <x v="12"/>
    <x v="4"/>
    <n v="0"/>
  </r>
  <r>
    <n v="3158"/>
    <s v="LTJ - Forsand legekontor"/>
    <n v="2412"/>
    <s v="ALLMENNLEGETJENESTE"/>
    <x v="4"/>
    <s v="Arbeidsgiveravgift"/>
    <x v="0"/>
    <s v="Korona-virus"/>
    <n v="53"/>
    <n v="53"/>
    <m/>
    <x v="56"/>
    <x v="12"/>
    <x v="4"/>
    <n v="0"/>
  </r>
  <r>
    <n v="3158"/>
    <s v="LTJ - Forsand legekontor"/>
    <n v="2412"/>
    <s v="ALLMENNLEGETJENESTE"/>
    <x v="4"/>
    <s v="Arbeidsgiveravgift"/>
    <x v="1"/>
    <s v="Vaksinering Covid-19"/>
    <n v="9"/>
    <n v="9"/>
    <m/>
    <x v="56"/>
    <x v="12"/>
    <x v="4"/>
    <n v="0"/>
  </r>
  <r>
    <n v="3158"/>
    <s v="LTJ - Forsand legekontor"/>
    <n v="2412"/>
    <s v="ALLMENNLEGETJENESTE"/>
    <x v="8"/>
    <s v="Medisinsk forbruksmateriell"/>
    <x v="0"/>
    <s v="Korona-virus"/>
    <n v="2390"/>
    <n v="2390"/>
    <m/>
    <x v="56"/>
    <x v="12"/>
    <x v="4"/>
    <n v="2000"/>
  </r>
  <r>
    <n v="3158"/>
    <s v="LTJ - Forsand legekontor"/>
    <n v="2412"/>
    <s v="ALLMENNLEGETJENESTE"/>
    <x v="29"/>
    <s v="Bilgodtgjørelse, oppgavepliktig"/>
    <x v="0"/>
    <s v="Korona-virus"/>
    <n v="4356"/>
    <n v="4356"/>
    <m/>
    <x v="56"/>
    <x v="12"/>
    <x v="4"/>
    <n v="4000"/>
  </r>
  <r>
    <n v="3158"/>
    <s v="LTJ - Forsand legekontor"/>
    <n v="2412"/>
    <s v="ALLMENNLEGETJENESTE"/>
    <x v="29"/>
    <s v="Bilgodtgjørelse, oppgavepliktig"/>
    <x v="1"/>
    <s v="Vaksinering Covid-19"/>
    <n v="398"/>
    <n v="398"/>
    <m/>
    <x v="56"/>
    <x v="12"/>
    <x v="4"/>
    <n v="0"/>
  </r>
  <r>
    <n v="3158"/>
    <s v="LTJ - Forsand legekontor"/>
    <n v="2412"/>
    <s v="ALLMENNLEGETJENESTE"/>
    <x v="6"/>
    <s v="Reiseutgift - møteaktivitet"/>
    <x v="0"/>
    <s v="Korona-virus"/>
    <n v="2445"/>
    <n v="2445"/>
    <m/>
    <x v="56"/>
    <x v="12"/>
    <x v="4"/>
    <n v="2000"/>
  </r>
  <r>
    <n v="3158"/>
    <s v="LTJ - Forsand legekontor"/>
    <n v="2412"/>
    <s v="ALLMENNLEGETJENESTE"/>
    <x v="6"/>
    <s v="Reiseutgift - møteaktivitet"/>
    <x v="1"/>
    <s v="Vaksinering Covid-19"/>
    <n v="269"/>
    <n v="269"/>
    <m/>
    <x v="56"/>
    <x v="12"/>
    <x v="4"/>
    <n v="0"/>
  </r>
  <r>
    <n v="3158"/>
    <s v="LTJ - Forsand legekontor"/>
    <n v="2412"/>
    <s v="ALLMENNLEGETJENESTE"/>
    <x v="54"/>
    <s v="Reiseutgift - kurs/konferanser"/>
    <x v="0"/>
    <s v="Korona-virus"/>
    <n v="18"/>
    <n v="18"/>
    <m/>
    <x v="56"/>
    <x v="12"/>
    <x v="4"/>
    <n v="0"/>
  </r>
  <r>
    <n v="3300"/>
    <s v="Barne- og familienheten"/>
    <n v="2324"/>
    <s v="Ressurssenter for barn og familie"/>
    <x v="15"/>
    <s v="Annet forbruksmateriell"/>
    <x v="0"/>
    <s v="Korona-virus"/>
    <n v="126"/>
    <n v="126"/>
    <m/>
    <x v="57"/>
    <x v="13"/>
    <x v="3"/>
    <n v="0"/>
  </r>
  <r>
    <n v="3300"/>
    <s v="Barne- og familienheten"/>
    <n v="2324"/>
    <s v="Ressurssenter for barn og familie"/>
    <x v="9"/>
    <s v="Rengjøringsmidler"/>
    <x v="0"/>
    <s v="Korona-virus"/>
    <n v="542"/>
    <n v="542"/>
    <m/>
    <x v="57"/>
    <x v="13"/>
    <x v="3"/>
    <n v="1000"/>
  </r>
  <r>
    <n v="3300"/>
    <s v="Barne- og familienheten"/>
    <n v="2441"/>
    <s v="BARNEVERNSTJENESTEN"/>
    <x v="14"/>
    <s v="Kontormateriell"/>
    <x v="0"/>
    <s v="Korona-virus"/>
    <n v="706"/>
    <n v="706"/>
    <m/>
    <x v="57"/>
    <x v="13"/>
    <x v="3"/>
    <n v="1000"/>
  </r>
  <r>
    <n v="3300"/>
    <s v="Barne- og familienheten"/>
    <n v="2441"/>
    <s v="BARNEVERNSTJENESTEN"/>
    <x v="15"/>
    <s v="Annet forbruksmateriell"/>
    <x v="0"/>
    <s v="Korona-virus"/>
    <n v="377"/>
    <n v="377"/>
    <m/>
    <x v="57"/>
    <x v="13"/>
    <x v="3"/>
    <n v="0"/>
  </r>
  <r>
    <n v="3300"/>
    <s v="Barne- og familienheten"/>
    <n v="2441"/>
    <s v="BARNEVERNSTJENESTEN"/>
    <x v="9"/>
    <s v="Rengjøringsmidler"/>
    <x v="0"/>
    <s v="Korona-virus"/>
    <n v="1625"/>
    <n v="1625"/>
    <m/>
    <x v="57"/>
    <x v="13"/>
    <x v="3"/>
    <n v="2000"/>
  </r>
  <r>
    <n v="3301"/>
    <s v="BFE - avd barnevern, administrasjon, mottak- og barnevernsvakt"/>
    <n v="2321"/>
    <s v="Helsestasjonstjeneste"/>
    <x v="36"/>
    <s v="Pensjon"/>
    <x v="0"/>
    <s v="Korona-virus"/>
    <n v="889"/>
    <n v="889"/>
    <m/>
    <x v="57"/>
    <x v="13"/>
    <x v="3"/>
    <n v="1000"/>
  </r>
  <r>
    <n v="3301"/>
    <s v="BFE - avd barnevern, administrasjon, mottak- og barnevernsvakt"/>
    <n v="2321"/>
    <s v="Helsestasjonstjeneste"/>
    <x v="4"/>
    <s v="Arbeidsgiveravgift"/>
    <x v="0"/>
    <s v="Korona-virus"/>
    <n v="125"/>
    <n v="125"/>
    <m/>
    <x v="57"/>
    <x v="13"/>
    <x v="3"/>
    <n v="0"/>
  </r>
  <r>
    <n v="3301"/>
    <s v="BFE - avd barnevern, administrasjon, mottak- og barnevernsvakt"/>
    <n v="2413"/>
    <s v="OFF. LEGEARB. M/FAGLIG RÅDGIV./SMITTEV."/>
    <x v="2"/>
    <s v="Lønn vakttillegg"/>
    <x v="0"/>
    <s v="Korona-virus"/>
    <n v="20268"/>
    <n v="20268"/>
    <m/>
    <x v="57"/>
    <x v="13"/>
    <x v="3"/>
    <n v="20000"/>
  </r>
  <r>
    <n v="3301"/>
    <s v="BFE - avd barnevern, administrasjon, mottak- og barnevernsvakt"/>
    <n v="2413"/>
    <s v="OFF. LEGEARB. M/FAGLIG RÅDGIV./SMITTEV."/>
    <x v="3"/>
    <s v="Overtid"/>
    <x v="0"/>
    <s v="Korona-virus"/>
    <n v="-436"/>
    <n v="-436"/>
    <m/>
    <x v="57"/>
    <x v="13"/>
    <x v="3"/>
    <n v="0"/>
  </r>
  <r>
    <n v="3301"/>
    <s v="BFE - avd barnevern, administrasjon, mottak- og barnevernsvakt"/>
    <n v="2413"/>
    <s v="OFF. LEGEARB. M/FAGLIG RÅDGIV./SMITTEV."/>
    <x v="4"/>
    <s v="Arbeidsgiveravgift"/>
    <x v="0"/>
    <s v="Korona-virus"/>
    <n v="2796"/>
    <n v="2796"/>
    <m/>
    <x v="57"/>
    <x v="13"/>
    <x v="3"/>
    <n v="3000"/>
  </r>
  <r>
    <n v="3301"/>
    <s v="BFE - avd barnevern, administrasjon, mottak- og barnevernsvakt"/>
    <n v="2440"/>
    <s v="BARNEVERNSVAKT"/>
    <x v="41"/>
    <s v="Vikarer ved sykefravær"/>
    <x v="0"/>
    <s v="Korona-virus"/>
    <n v="196"/>
    <n v="196"/>
    <m/>
    <x v="57"/>
    <x v="13"/>
    <x v="3"/>
    <n v="0"/>
  </r>
  <r>
    <n v="3301"/>
    <s v="BFE - avd barnevern, administrasjon, mottak- og barnevernsvakt"/>
    <n v="2440"/>
    <s v="BARNEVERNSVAKT"/>
    <x v="7"/>
    <s v="Vikarer ved ferieavvikling"/>
    <x v="0"/>
    <s v="Korona-virus"/>
    <n v="57197"/>
    <n v="57197"/>
    <m/>
    <x v="57"/>
    <x v="13"/>
    <x v="3"/>
    <n v="57000"/>
  </r>
  <r>
    <n v="3301"/>
    <s v="BFE - avd barnevern, administrasjon, mottak- og barnevernsvakt"/>
    <n v="2440"/>
    <s v="BARNEVERNSVAKT"/>
    <x v="3"/>
    <s v="Overtid"/>
    <x v="0"/>
    <s v="Korona-virus"/>
    <n v="265718"/>
    <n v="265718"/>
    <m/>
    <x v="57"/>
    <x v="13"/>
    <x v="3"/>
    <n v="266000"/>
  </r>
  <r>
    <n v="3301"/>
    <s v="BFE - avd barnevern, administrasjon, mottak- og barnevernsvakt"/>
    <n v="2440"/>
    <s v="BARNEVERNSVAKT"/>
    <x v="36"/>
    <s v="Pensjon"/>
    <x v="0"/>
    <s v="Korona-virus"/>
    <n v="11"/>
    <n v="11"/>
    <m/>
    <x v="57"/>
    <x v="13"/>
    <x v="3"/>
    <n v="0"/>
  </r>
  <r>
    <n v="3301"/>
    <s v="BFE - avd barnevern, administrasjon, mottak- og barnevernsvakt"/>
    <n v="2440"/>
    <s v="BARNEVERNSVAKT"/>
    <x v="4"/>
    <s v="Arbeidsgiveravgift"/>
    <x v="0"/>
    <s v="Korona-virus"/>
    <n v="45560"/>
    <n v="45560"/>
    <m/>
    <x v="57"/>
    <x v="13"/>
    <x v="3"/>
    <n v="46000"/>
  </r>
  <r>
    <n v="3301"/>
    <s v="BFE - avd barnevern, administrasjon, mottak- og barnevernsvakt"/>
    <n v="2441"/>
    <s v="BARNEVERNSTJENESTEN"/>
    <x v="27"/>
    <s v="Lønn administrasjon"/>
    <x v="0"/>
    <s v="Korona-virus"/>
    <n v="16"/>
    <n v="16"/>
    <m/>
    <x v="57"/>
    <x v="13"/>
    <x v="3"/>
    <n v="0"/>
  </r>
  <r>
    <n v="3301"/>
    <s v="BFE - avd barnevern, administrasjon, mottak- og barnevernsvakt"/>
    <n v="2441"/>
    <s v="BARNEVERNSTJENESTEN"/>
    <x v="2"/>
    <s v="Lønn vakttillegg"/>
    <x v="0"/>
    <s v="Korona-virus"/>
    <n v="6254"/>
    <n v="6254"/>
    <m/>
    <x v="57"/>
    <x v="13"/>
    <x v="3"/>
    <n v="6000"/>
  </r>
  <r>
    <n v="3301"/>
    <s v="BFE - avd barnevern, administrasjon, mottak- og barnevernsvakt"/>
    <n v="2441"/>
    <s v="BARNEVERNSTJENESTEN"/>
    <x v="7"/>
    <s v="Vikarer ved ferieavvikling"/>
    <x v="0"/>
    <s v="Korona-virus"/>
    <n v="9660"/>
    <n v="9660"/>
    <m/>
    <x v="57"/>
    <x v="13"/>
    <x v="3"/>
    <n v="10000"/>
  </r>
  <r>
    <n v="3301"/>
    <s v="BFE - avd barnevern, administrasjon, mottak- og barnevernsvakt"/>
    <n v="2441"/>
    <s v="BARNEVERNSTJENESTEN"/>
    <x v="3"/>
    <s v="Overtid"/>
    <x v="0"/>
    <s v="Korona-virus"/>
    <n v="63183"/>
    <n v="63183"/>
    <m/>
    <x v="57"/>
    <x v="13"/>
    <x v="3"/>
    <n v="63000"/>
  </r>
  <r>
    <n v="3301"/>
    <s v="BFE - avd barnevern, administrasjon, mottak- og barnevernsvakt"/>
    <n v="2441"/>
    <s v="BARNEVERNSTJENESTEN"/>
    <x v="4"/>
    <s v="Arbeidsgiveravgift"/>
    <x v="0"/>
    <s v="Korona-virus"/>
    <n v="11155"/>
    <n v="11155"/>
    <m/>
    <x v="57"/>
    <x v="13"/>
    <x v="3"/>
    <n v="11000"/>
  </r>
  <r>
    <n v="3301"/>
    <s v="BFE - avd barnevern, administrasjon, mottak- og barnevernsvakt"/>
    <n v="2441"/>
    <s v="BARNEVERNSTJENESTEN"/>
    <x v="29"/>
    <s v="Bilgodtgjørelse, oppgavepliktig"/>
    <x v="0"/>
    <s v="Korona-virus"/>
    <n v="105"/>
    <n v="105"/>
    <m/>
    <x v="57"/>
    <x v="13"/>
    <x v="3"/>
    <n v="0"/>
  </r>
  <r>
    <n v="3301"/>
    <s v="BFE - avd barnevern, administrasjon, mottak- og barnevernsvakt"/>
    <n v="2441"/>
    <s v="BARNEVERNSTJENESTEN"/>
    <x v="6"/>
    <s v="Reiseutgift - møteaktivitet"/>
    <x v="0"/>
    <s v="Korona-virus"/>
    <n v="8870"/>
    <n v="8870"/>
    <m/>
    <x v="57"/>
    <x v="13"/>
    <x v="3"/>
    <n v="9000"/>
  </r>
  <r>
    <n v="3301"/>
    <s v="BFE - avd barnevern, administrasjon, mottak- og barnevernsvakt"/>
    <n v="2526"/>
    <s v="TILSYNSFØRERE ANDRE KOMMUNER"/>
    <x v="27"/>
    <s v="Lønn administrasjon"/>
    <x v="0"/>
    <s v="Korona-virus"/>
    <n v="1957"/>
    <n v="1957"/>
    <m/>
    <x v="57"/>
    <x v="13"/>
    <x v="3"/>
    <n v="2000"/>
  </r>
  <r>
    <n v="3301"/>
    <s v="BFE - avd barnevern, administrasjon, mottak- og barnevernsvakt"/>
    <n v="2526"/>
    <s v="TILSYNSFØRERE ANDRE KOMMUNER"/>
    <x v="4"/>
    <s v="Arbeidsgiveravgift"/>
    <x v="0"/>
    <s v="Korona-virus"/>
    <n v="276"/>
    <n v="276"/>
    <m/>
    <x v="57"/>
    <x v="13"/>
    <x v="3"/>
    <n v="0"/>
  </r>
  <r>
    <n v="3301"/>
    <s v="BFE - avd barnevern, administrasjon, mottak- og barnevernsvakt"/>
    <n v="2526"/>
    <s v="TILSYNSFØRERE ANDRE KOMMUNER"/>
    <x v="29"/>
    <s v="Bilgodtgjørelse, oppgavepliktig"/>
    <x v="0"/>
    <s v="Korona-virus"/>
    <n v="12946"/>
    <n v="12946"/>
    <m/>
    <x v="57"/>
    <x v="13"/>
    <x v="3"/>
    <n v="13000"/>
  </r>
  <r>
    <n v="3301"/>
    <s v="BFE - avd barnevern, administrasjon, mottak- og barnevernsvakt"/>
    <n v="2526"/>
    <s v="TILSYNSFØRERE ANDRE KOMMUNER"/>
    <x v="6"/>
    <s v="Reiseutgift - møteaktivitet"/>
    <x v="0"/>
    <s v="Korona-virus"/>
    <n v="2537"/>
    <n v="2537"/>
    <m/>
    <x v="57"/>
    <x v="13"/>
    <x v="3"/>
    <n v="3000"/>
  </r>
  <r>
    <n v="3301"/>
    <s v="BFE - avd barnevern, administrasjon, mottak- og barnevernsvakt"/>
    <n v="2526"/>
    <s v="TILSYNSFØRERE ANDRE KOMMUNER"/>
    <x v="25"/>
    <s v="Reiseutgift - klient-/brukerreiser m/u ledsager"/>
    <x v="0"/>
    <s v="Korona-virus"/>
    <n v="1010"/>
    <n v="1010"/>
    <m/>
    <x v="57"/>
    <x v="13"/>
    <x v="3"/>
    <n v="1000"/>
  </r>
  <r>
    <n v="3302"/>
    <s v="BFE - avd barnevern, undersøkelse - oppfølging"/>
    <n v="2441"/>
    <s v="BARNEVERNSTJENESTEN"/>
    <x v="27"/>
    <s v="Lønn administrasjon"/>
    <x v="0"/>
    <s v="Korona-virus"/>
    <n v="794"/>
    <n v="794"/>
    <m/>
    <x v="57"/>
    <x v="13"/>
    <x v="3"/>
    <n v="1000"/>
  </r>
  <r>
    <n v="3302"/>
    <s v="BFE - avd barnevern, undersøkelse - oppfølging"/>
    <n v="2441"/>
    <s v="BARNEVERNSTJENESTEN"/>
    <x v="4"/>
    <s v="Arbeidsgiveravgift"/>
    <x v="0"/>
    <s v="Korona-virus"/>
    <n v="112"/>
    <n v="112"/>
    <m/>
    <x v="57"/>
    <x v="13"/>
    <x v="3"/>
    <n v="0"/>
  </r>
  <r>
    <n v="3302"/>
    <s v="BFE - avd barnevern, undersøkelse - oppfølging"/>
    <n v="2441"/>
    <s v="BARNEVERNSTJENESTEN"/>
    <x v="29"/>
    <s v="Bilgodtgjørelse, oppgavepliktig"/>
    <x v="0"/>
    <s v="Korona-virus"/>
    <n v="5267"/>
    <n v="5267"/>
    <m/>
    <x v="57"/>
    <x v="13"/>
    <x v="3"/>
    <n v="5000"/>
  </r>
  <r>
    <n v="3302"/>
    <s v="BFE - avd barnevern, undersøkelse - oppfølging"/>
    <n v="2441"/>
    <s v="BARNEVERNSTJENESTEN"/>
    <x v="6"/>
    <s v="Reiseutgift - møteaktivitet"/>
    <x v="0"/>
    <s v="Korona-virus"/>
    <n v="668"/>
    <n v="668"/>
    <m/>
    <x v="57"/>
    <x v="13"/>
    <x v="3"/>
    <n v="1000"/>
  </r>
  <r>
    <n v="3303"/>
    <s v="BFE - avd barnevern, omsorg - ettervern"/>
    <n v="2321"/>
    <s v="Helsestasjonstjeneste"/>
    <x v="7"/>
    <s v="Vikarer ved ferieavvikling"/>
    <x v="0"/>
    <s v="Korona-virus"/>
    <n v="-53"/>
    <n v="-53"/>
    <m/>
    <x v="57"/>
    <x v="13"/>
    <x v="3"/>
    <n v="0"/>
  </r>
  <r>
    <n v="3303"/>
    <s v="BFE - avd barnevern, omsorg - ettervern"/>
    <n v="2321"/>
    <s v="Helsestasjonstjeneste"/>
    <x v="4"/>
    <s v="Arbeidsgiveravgift"/>
    <x v="0"/>
    <s v="Korona-virus"/>
    <n v="-7"/>
    <n v="-7"/>
    <m/>
    <x v="57"/>
    <x v="13"/>
    <x v="3"/>
    <n v="0"/>
  </r>
  <r>
    <n v="3303"/>
    <s v="BFE - avd barnevern, omsorg - ettervern"/>
    <n v="2441"/>
    <s v="BARNEVERNSTJENESTEN"/>
    <x v="27"/>
    <s v="Lønn administrasjon"/>
    <x v="0"/>
    <s v="Korona-virus"/>
    <n v="816"/>
    <n v="816"/>
    <m/>
    <x v="57"/>
    <x v="13"/>
    <x v="3"/>
    <n v="1000"/>
  </r>
  <r>
    <n v="3303"/>
    <s v="BFE - avd barnevern, omsorg - ettervern"/>
    <n v="2441"/>
    <s v="BARNEVERNSTJENESTEN"/>
    <x v="4"/>
    <s v="Arbeidsgiveravgift"/>
    <x v="0"/>
    <s v="Korona-virus"/>
    <n v="115"/>
    <n v="115"/>
    <m/>
    <x v="57"/>
    <x v="13"/>
    <x v="3"/>
    <n v="0"/>
  </r>
  <r>
    <n v="3303"/>
    <s v="BFE - avd barnevern, omsorg - ettervern"/>
    <n v="2441"/>
    <s v="BARNEVERNSTJENESTEN"/>
    <x v="53"/>
    <s v="Kostgodtgjørelse, oppgavepliktig"/>
    <x v="0"/>
    <s v="Korona-virus"/>
    <n v="315"/>
    <n v="315"/>
    <m/>
    <x v="57"/>
    <x v="13"/>
    <x v="3"/>
    <n v="0"/>
  </r>
  <r>
    <n v="3303"/>
    <s v="BFE - avd barnevern, omsorg - ettervern"/>
    <n v="2441"/>
    <s v="BARNEVERNSTJENESTEN"/>
    <x v="29"/>
    <s v="Bilgodtgjørelse, oppgavepliktig"/>
    <x v="0"/>
    <s v="Korona-virus"/>
    <n v="6865"/>
    <n v="6865"/>
    <m/>
    <x v="57"/>
    <x v="13"/>
    <x v="3"/>
    <n v="7000"/>
  </r>
  <r>
    <n v="3303"/>
    <s v="BFE - avd barnevern, omsorg - ettervern"/>
    <n v="2441"/>
    <s v="BARNEVERNSTJENESTEN"/>
    <x v="6"/>
    <s v="Reiseutgift - møteaktivitet"/>
    <x v="0"/>
    <s v="Korona-virus"/>
    <n v="1042"/>
    <n v="1042"/>
    <m/>
    <x v="57"/>
    <x v="13"/>
    <x v="3"/>
    <n v="1000"/>
  </r>
  <r>
    <n v="3303"/>
    <s v="BFE - avd barnevern, omsorg - ettervern"/>
    <n v="2441"/>
    <s v="BARNEVERNSTJENESTEN"/>
    <x v="25"/>
    <s v="Reiseutgift - klient-/brukerreiser m/u ledsager"/>
    <x v="0"/>
    <s v="Korona-virus"/>
    <n v="147"/>
    <n v="147"/>
    <m/>
    <x v="57"/>
    <x v="13"/>
    <x v="3"/>
    <n v="0"/>
  </r>
  <r>
    <n v="3304"/>
    <s v="BFE - Seksjon tiltak"/>
    <n v="2510"/>
    <s v="HJELPETILTAK I  I FAMILIEN"/>
    <x v="27"/>
    <s v="Lønn administrasjon"/>
    <x v="0"/>
    <s v="Korona-virus"/>
    <n v="2699"/>
    <n v="2699"/>
    <m/>
    <x v="57"/>
    <x v="13"/>
    <x v="3"/>
    <n v="3000"/>
  </r>
  <r>
    <n v="3304"/>
    <s v="BFE - Seksjon tiltak"/>
    <n v="2510"/>
    <s v="HJELPETILTAK I  I FAMILIEN"/>
    <x v="4"/>
    <s v="Arbeidsgiveravgift"/>
    <x v="0"/>
    <s v="Korona-virus"/>
    <n v="381"/>
    <n v="381"/>
    <m/>
    <x v="57"/>
    <x v="13"/>
    <x v="3"/>
    <n v="0"/>
  </r>
  <r>
    <n v="3304"/>
    <s v="BFE - Seksjon tiltak"/>
    <n v="2510"/>
    <s v="HJELPETILTAK I  I FAMILIEN"/>
    <x v="29"/>
    <s v="Bilgodtgjørelse, oppgavepliktig"/>
    <x v="0"/>
    <s v="Korona-virus"/>
    <n v="24286"/>
    <n v="24286"/>
    <m/>
    <x v="57"/>
    <x v="13"/>
    <x v="3"/>
    <n v="24000"/>
  </r>
  <r>
    <n v="3304"/>
    <s v="BFE - Seksjon tiltak"/>
    <n v="2510"/>
    <s v="HJELPETILTAK I  I FAMILIEN"/>
    <x v="6"/>
    <s v="Reiseutgift - møteaktivitet"/>
    <x v="0"/>
    <s v="Korona-virus"/>
    <n v="4198"/>
    <n v="4198"/>
    <m/>
    <x v="57"/>
    <x v="13"/>
    <x v="3"/>
    <n v="4000"/>
  </r>
  <r>
    <n v="3304"/>
    <s v="BFE - Seksjon tiltak"/>
    <n v="2510"/>
    <s v="HJELPETILTAK I  I FAMILIEN"/>
    <x v="25"/>
    <s v="Reiseutgift - klient-/brukerreiser m/u ledsager"/>
    <x v="0"/>
    <s v="Korona-virus"/>
    <n v="477"/>
    <n v="477"/>
    <m/>
    <x v="57"/>
    <x v="13"/>
    <x v="3"/>
    <n v="0"/>
  </r>
  <r>
    <n v="3304"/>
    <s v="BFE - Seksjon tiltak"/>
    <n v="2520"/>
    <s v="TILTAK UTENFOR HJEMMET"/>
    <x v="27"/>
    <s v="Lønn administrasjon"/>
    <x v="0"/>
    <s v="Korona-virus"/>
    <n v="353"/>
    <n v="353"/>
    <m/>
    <x v="57"/>
    <x v="13"/>
    <x v="3"/>
    <n v="0"/>
  </r>
  <r>
    <n v="3304"/>
    <s v="BFE - Seksjon tiltak"/>
    <n v="2520"/>
    <s v="TILTAK UTENFOR HJEMMET"/>
    <x v="4"/>
    <s v="Arbeidsgiveravgift"/>
    <x v="0"/>
    <s v="Korona-virus"/>
    <n v="50"/>
    <n v="50"/>
    <m/>
    <x v="57"/>
    <x v="13"/>
    <x v="3"/>
    <n v="0"/>
  </r>
  <r>
    <n v="3304"/>
    <s v="BFE - Seksjon tiltak"/>
    <n v="2520"/>
    <s v="TILTAK UTENFOR HJEMMET"/>
    <x v="29"/>
    <s v="Bilgodtgjørelse, oppgavepliktig"/>
    <x v="0"/>
    <s v="Korona-virus"/>
    <n v="2331"/>
    <n v="2331"/>
    <m/>
    <x v="57"/>
    <x v="13"/>
    <x v="3"/>
    <n v="2000"/>
  </r>
  <r>
    <n v="3305"/>
    <s v="BFE - Seksjon fagutvikling og internkontroll"/>
    <n v="2321"/>
    <s v="Helsestasjonstjeneste"/>
    <x v="7"/>
    <s v="Vikarer ved ferieavvikling"/>
    <x v="0"/>
    <s v="Korona-virus"/>
    <n v="-139"/>
    <n v="-139"/>
    <m/>
    <x v="57"/>
    <x v="13"/>
    <x v="3"/>
    <n v="0"/>
  </r>
  <r>
    <n v="3305"/>
    <s v="BFE - Seksjon fagutvikling og internkontroll"/>
    <n v="2321"/>
    <s v="Helsestasjonstjeneste"/>
    <x v="4"/>
    <s v="Arbeidsgiveravgift"/>
    <x v="0"/>
    <s v="Korona-virus"/>
    <n v="9"/>
    <n v="9"/>
    <m/>
    <x v="57"/>
    <x v="13"/>
    <x v="3"/>
    <n v="0"/>
  </r>
  <r>
    <n v="3305"/>
    <s v="BFE - Seksjon fagutvikling og internkontroll"/>
    <n v="2441"/>
    <s v="BARNEVERNSTJENESTEN"/>
    <x v="51"/>
    <s v="Kurs, konferanser og opplæring (Reise art 1171)"/>
    <x v="0"/>
    <s v="Korona-virus"/>
    <n v="1500"/>
    <n v="1500"/>
    <m/>
    <x v="57"/>
    <x v="13"/>
    <x v="3"/>
    <n v="2000"/>
  </r>
  <r>
    <n v="3305"/>
    <s v="BFE - Seksjon fagutvikling og internkontroll"/>
    <n v="2441"/>
    <s v="BARNEVERNSTJENESTEN"/>
    <x v="28"/>
    <s v="Fellesopplæring - personal"/>
    <x v="0"/>
    <s v="Korona-virus"/>
    <n v="4750"/>
    <n v="4750"/>
    <m/>
    <x v="57"/>
    <x v="13"/>
    <x v="3"/>
    <n v="5000"/>
  </r>
  <r>
    <n v="3306"/>
    <s v="BFE - Seksjon psykisk helse barn og unge"/>
    <n v="2324"/>
    <s v="Ressurssenter for barn og familie"/>
    <x v="27"/>
    <s v="Lønn administrasjon"/>
    <x v="0"/>
    <s v="Korona-virus"/>
    <n v="3961"/>
    <n v="3961"/>
    <m/>
    <x v="57"/>
    <x v="13"/>
    <x v="3"/>
    <n v="4000"/>
  </r>
  <r>
    <n v="3306"/>
    <s v="BFE - Seksjon psykisk helse barn og unge"/>
    <n v="2324"/>
    <s v="Ressurssenter for barn og familie"/>
    <x v="4"/>
    <s v="Arbeidsgiveravgift"/>
    <x v="0"/>
    <s v="Korona-virus"/>
    <n v="558"/>
    <n v="558"/>
    <m/>
    <x v="57"/>
    <x v="13"/>
    <x v="3"/>
    <n v="1000"/>
  </r>
  <r>
    <n v="3306"/>
    <s v="BFE - Seksjon psykisk helse barn og unge"/>
    <n v="2324"/>
    <s v="Ressurssenter for barn og familie"/>
    <x v="60"/>
    <s v="Bevertning og representasjon"/>
    <x v="0"/>
    <s v="Korona-virus"/>
    <n v="7327"/>
    <n v="7327"/>
    <m/>
    <x v="57"/>
    <x v="13"/>
    <x v="3"/>
    <n v="7000"/>
  </r>
  <r>
    <n v="3306"/>
    <s v="BFE - Seksjon psykisk helse barn og unge"/>
    <n v="2324"/>
    <s v="Ressurssenter for barn og familie"/>
    <x v="29"/>
    <s v="Bilgodtgjørelse, oppgavepliktig"/>
    <x v="0"/>
    <s v="Korona-virus"/>
    <n v="26723"/>
    <n v="26723"/>
    <m/>
    <x v="57"/>
    <x v="13"/>
    <x v="3"/>
    <n v="27000"/>
  </r>
  <r>
    <n v="3306"/>
    <s v="BFE - Seksjon psykisk helse barn og unge"/>
    <n v="2324"/>
    <s v="Ressurssenter for barn og familie"/>
    <x v="6"/>
    <s v="Reiseutgift - møteaktivitet"/>
    <x v="0"/>
    <s v="Korona-virus"/>
    <n v="2791"/>
    <n v="2791"/>
    <m/>
    <x v="57"/>
    <x v="13"/>
    <x v="3"/>
    <n v="3000"/>
  </r>
  <r>
    <n v="3306"/>
    <s v="BFE - Seksjon psykisk helse barn og unge"/>
    <n v="2324"/>
    <s v="Ressurssenter for barn og familie"/>
    <x v="54"/>
    <s v="Reiseutgift - kurs/konferanser"/>
    <x v="0"/>
    <s v="Korona-virus"/>
    <n v="69"/>
    <n v="69"/>
    <m/>
    <x v="57"/>
    <x v="13"/>
    <x v="3"/>
    <n v="0"/>
  </r>
  <r>
    <n v="3306"/>
    <s v="BFE - Seksjon psykisk helse barn og unge"/>
    <n v="2324"/>
    <s v="Ressurssenter for barn og familie"/>
    <x v="25"/>
    <s v="Reiseutgift - klient-/brukerreiser m/u ledsager"/>
    <x v="0"/>
    <s v="Korona-virus"/>
    <n v="311"/>
    <n v="311"/>
    <m/>
    <x v="57"/>
    <x v="13"/>
    <x v="3"/>
    <n v="0"/>
  </r>
  <r>
    <n v="3403"/>
    <s v="AKS"/>
    <n v="1205"/>
    <s v="IT-tjenester"/>
    <x v="27"/>
    <s v="Lønn administrasjon"/>
    <x v="0"/>
    <s v="Korona-virus"/>
    <n v="6"/>
    <n v="6"/>
    <m/>
    <x v="58"/>
    <x v="7"/>
    <x v="4"/>
    <n v="0"/>
  </r>
  <r>
    <n v="3403"/>
    <s v="AKS"/>
    <n v="1205"/>
    <s v="IT-tjenester"/>
    <x v="4"/>
    <s v="Arbeidsgiveravgift"/>
    <x v="0"/>
    <s v="Korona-virus"/>
    <n v="1"/>
    <n v="1"/>
    <m/>
    <x v="58"/>
    <x v="7"/>
    <x v="4"/>
    <n v="0"/>
  </r>
  <r>
    <n v="3403"/>
    <s v="AKS"/>
    <n v="1205"/>
    <s v="IT-tjenester"/>
    <x v="29"/>
    <s v="Bilgodtgjørelse, oppgavepliktig"/>
    <x v="0"/>
    <s v="Korona-virus"/>
    <n v="43"/>
    <n v="43"/>
    <m/>
    <x v="58"/>
    <x v="7"/>
    <x v="4"/>
    <n v="0"/>
  </r>
  <r>
    <n v="3403"/>
    <s v="AKS"/>
    <n v="1205"/>
    <s v="IT-tjenester"/>
    <x v="6"/>
    <s v="Reiseutgift - møteaktivitet"/>
    <x v="0"/>
    <s v="Korona-virus"/>
    <n v="23"/>
    <n v="23"/>
    <m/>
    <x v="58"/>
    <x v="7"/>
    <x v="4"/>
    <n v="0"/>
  </r>
  <r>
    <n v="3403"/>
    <s v="AKS"/>
    <n v="2731"/>
    <s v="ARBEIDSTRENING"/>
    <x v="15"/>
    <s v="Annet forbruksmateriell"/>
    <x v="0"/>
    <s v="Korona-virus"/>
    <n v="16312"/>
    <n v="16312"/>
    <m/>
    <x v="58"/>
    <x v="7"/>
    <x v="4"/>
    <n v="16000"/>
  </r>
  <r>
    <n v="3403"/>
    <s v="AKS"/>
    <n v="2731"/>
    <s v="ARBEIDSTRENING"/>
    <x v="26"/>
    <s v="Kjøp av tjenester, private"/>
    <x v="1"/>
    <s v="Vaksinering Covid-19"/>
    <n v="967"/>
    <n v="967"/>
    <m/>
    <x v="58"/>
    <x v="7"/>
    <x v="4"/>
    <n v="1000"/>
  </r>
  <r>
    <n v="3405"/>
    <s v="Boligtjenesten"/>
    <n v="2321"/>
    <s v="Helsestasjonstjeneste"/>
    <x v="4"/>
    <s v="Arbeidsgiveravgift"/>
    <x v="0"/>
    <s v="Korona-virus"/>
    <n v="387"/>
    <n v="387"/>
    <m/>
    <x v="59"/>
    <x v="7"/>
    <x v="4"/>
    <n v="0"/>
  </r>
  <r>
    <n v="3405"/>
    <s v="Boligtjenesten"/>
    <n v="2650"/>
    <s v="Gjennomgangsboliger for vanskeligstilte"/>
    <x v="8"/>
    <s v="Medisinsk forbruksmateriell"/>
    <x v="0"/>
    <s v="Korona-virus"/>
    <n v="239"/>
    <n v="239"/>
    <m/>
    <x v="59"/>
    <x v="7"/>
    <x v="4"/>
    <n v="0"/>
  </r>
  <r>
    <n v="3405"/>
    <s v="Boligtjenesten"/>
    <n v="2650"/>
    <s v="Gjennomgangsboliger for vanskeligstilte"/>
    <x v="55"/>
    <s v="Strøm"/>
    <x v="0"/>
    <s v="Korona-virus"/>
    <n v="8262"/>
    <n v="8262"/>
    <m/>
    <x v="59"/>
    <x v="7"/>
    <x v="4"/>
    <n v="8000"/>
  </r>
  <r>
    <n v="3405"/>
    <s v="Boligtjenesten"/>
    <n v="2650"/>
    <s v="Gjennomgangsboliger for vanskeligstilte"/>
    <x v="61"/>
    <s v="Renhold- og vaskeritjenester"/>
    <x v="0"/>
    <s v="Korona-virus"/>
    <n v="1483"/>
    <n v="1483"/>
    <m/>
    <x v="59"/>
    <x v="7"/>
    <x v="4"/>
    <n v="1000"/>
  </r>
  <r>
    <n v="3405"/>
    <s v="Boligtjenesten"/>
    <n v="2833"/>
    <s v="Boligformidling og bomiljøarbeid"/>
    <x v="8"/>
    <s v="Medisinsk forbruksmateriell"/>
    <x v="0"/>
    <s v="Korona-virus"/>
    <n v="935"/>
    <n v="935"/>
    <m/>
    <x v="59"/>
    <x v="7"/>
    <x v="4"/>
    <n v="1000"/>
  </r>
  <r>
    <n v="3500"/>
    <s v="PPT"/>
    <n v="2020"/>
    <s v="TILPASSET OPPLÆRING"/>
    <x v="15"/>
    <s v="Annet forbruksmateriell"/>
    <x v="0"/>
    <s v="Korona-virus"/>
    <n v="996"/>
    <n v="996"/>
    <m/>
    <x v="60"/>
    <x v="13"/>
    <x v="3"/>
    <n v="1000"/>
  </r>
  <r>
    <n v="3600"/>
    <s v="NAV administrasjon"/>
    <n v="2420"/>
    <s v="SOSIALE TJENESTER"/>
    <x v="14"/>
    <s v="Kontormateriell"/>
    <x v="0"/>
    <s v="Korona-virus"/>
    <n v="5060"/>
    <n v="5060"/>
    <m/>
    <x v="61"/>
    <x v="7"/>
    <x v="4"/>
    <n v="5000"/>
  </r>
  <r>
    <n v="3600"/>
    <s v="NAV administrasjon"/>
    <n v="2420"/>
    <s v="SOSIALE TJENESTER"/>
    <x v="8"/>
    <s v="Medisinsk forbruksmateriell"/>
    <x v="0"/>
    <s v="Korona-virus"/>
    <n v="28169"/>
    <n v="28169"/>
    <m/>
    <x v="61"/>
    <x v="7"/>
    <x v="4"/>
    <n v="28000"/>
  </r>
  <r>
    <n v="3600"/>
    <s v="NAV administrasjon"/>
    <n v="2420"/>
    <s v="SOSIALE TJENESTER"/>
    <x v="15"/>
    <s v="Annet forbruksmateriell"/>
    <x v="0"/>
    <s v="Korona-virus"/>
    <n v="1918"/>
    <n v="1918"/>
    <m/>
    <x v="61"/>
    <x v="7"/>
    <x v="4"/>
    <n v="2000"/>
  </r>
  <r>
    <n v="3600"/>
    <s v="NAV administrasjon"/>
    <n v="2420"/>
    <s v="SOSIALE TJENESTER"/>
    <x v="9"/>
    <s v="Rengjøringsmidler"/>
    <x v="0"/>
    <s v="Korona-virus"/>
    <n v="14728"/>
    <n v="14728"/>
    <m/>
    <x v="61"/>
    <x v="7"/>
    <x v="4"/>
    <n v="15000"/>
  </r>
  <r>
    <n v="3600"/>
    <s v="NAV administrasjon"/>
    <n v="2420"/>
    <s v="SOSIALE TJENESTER"/>
    <x v="51"/>
    <s v="Kurs, konferanser og opplæring (Reise art 1171)"/>
    <x v="0"/>
    <s v="Korona-virus"/>
    <n v="500"/>
    <n v="500"/>
    <m/>
    <x v="61"/>
    <x v="7"/>
    <x v="4"/>
    <n v="1000"/>
  </r>
  <r>
    <n v="3600"/>
    <s v="NAV administrasjon"/>
    <n v="2420"/>
    <s v="SOSIALE TJENESTER"/>
    <x v="62"/>
    <s v="Forsikringer, vakthold og sikring"/>
    <x v="0"/>
    <s v="Korona-virus"/>
    <n v="592889"/>
    <n v="592889"/>
    <m/>
    <x v="61"/>
    <x v="7"/>
    <x v="4"/>
    <n v="593000"/>
  </r>
  <r>
    <n v="3600"/>
    <s v="NAV administrasjon"/>
    <n v="2420"/>
    <s v="SOSIALE TJENESTER"/>
    <x v="20"/>
    <s v="Kjøp inventar og utstyr"/>
    <x v="0"/>
    <s v="Korona-virus"/>
    <n v="76378"/>
    <n v="76378"/>
    <m/>
    <x v="61"/>
    <x v="7"/>
    <x v="4"/>
    <n v="76000"/>
  </r>
  <r>
    <n v="3600"/>
    <s v="NAV administrasjon"/>
    <n v="2420"/>
    <s v="SOSIALE TJENESTER"/>
    <x v="32"/>
    <s v="Kjøp datautstyr"/>
    <x v="0"/>
    <s v="Korona-virus"/>
    <n v="85702"/>
    <n v="85702"/>
    <m/>
    <x v="61"/>
    <x v="7"/>
    <x v="4"/>
    <n v="86000"/>
  </r>
  <r>
    <n v="3601"/>
    <s v="NAV team 1"/>
    <n v="2420"/>
    <s v="SOSIALE TJENESTER"/>
    <x v="3"/>
    <s v="Overtid"/>
    <x v="0"/>
    <s v="Korona-virus"/>
    <n v="23767"/>
    <n v="23767"/>
    <m/>
    <x v="61"/>
    <x v="7"/>
    <x v="4"/>
    <n v="24000"/>
  </r>
  <r>
    <n v="3601"/>
    <s v="NAV team 1"/>
    <n v="2420"/>
    <s v="SOSIALE TJENESTER"/>
    <x v="4"/>
    <s v="Arbeidsgiveravgift"/>
    <x v="0"/>
    <s v="Korona-virus"/>
    <n v="3351"/>
    <n v="3351"/>
    <m/>
    <x v="61"/>
    <x v="7"/>
    <x v="4"/>
    <n v="3000"/>
  </r>
  <r>
    <n v="3601"/>
    <s v="NAV team 1"/>
    <n v="2420"/>
    <s v="SOSIALE TJENESTER"/>
    <x v="20"/>
    <s v="Kjøp inventar og utstyr"/>
    <x v="0"/>
    <s v="Korona-virus"/>
    <n v="1279"/>
    <n v="1279"/>
    <m/>
    <x v="61"/>
    <x v="7"/>
    <x v="4"/>
    <n v="1000"/>
  </r>
  <r>
    <n v="4150"/>
    <s v="Kart, oppmåling og analyse"/>
    <n v="2413"/>
    <s v="OFF. LEGEARB. M/FAGLIG RÅDGIV./SMITTEV."/>
    <x v="2"/>
    <s v="Lønn vakttillegg"/>
    <x v="0"/>
    <s v="Korona-virus"/>
    <n v="107743"/>
    <n v="107743"/>
    <m/>
    <x v="62"/>
    <x v="14"/>
    <x v="5"/>
    <n v="108000"/>
  </r>
  <r>
    <n v="4150"/>
    <s v="Kart, oppmåling og analyse"/>
    <n v="2413"/>
    <s v="OFF. LEGEARB. M/FAGLIG RÅDGIV./SMITTEV."/>
    <x v="7"/>
    <s v="Vikarer ved ferieavvikling"/>
    <x v="0"/>
    <s v="Korona-virus"/>
    <n v="14840"/>
    <n v="14840"/>
    <m/>
    <x v="62"/>
    <x v="14"/>
    <x v="5"/>
    <n v="15000"/>
  </r>
  <r>
    <n v="4150"/>
    <s v="Kart, oppmåling og analyse"/>
    <n v="2413"/>
    <s v="OFF. LEGEARB. M/FAGLIG RÅDGIV./SMITTEV."/>
    <x v="3"/>
    <s v="Overtid"/>
    <x v="0"/>
    <s v="Korona-virus"/>
    <n v="298994"/>
    <n v="298994"/>
    <m/>
    <x v="62"/>
    <x v="14"/>
    <x v="5"/>
    <n v="299000"/>
  </r>
  <r>
    <n v="4150"/>
    <s v="Kart, oppmåling og analyse"/>
    <n v="2413"/>
    <s v="OFF. LEGEARB. M/FAGLIG RÅDGIV./SMITTEV."/>
    <x v="4"/>
    <s v="Arbeidsgiveravgift"/>
    <x v="0"/>
    <s v="Korona-virus"/>
    <n v="59443"/>
    <n v="59443"/>
    <m/>
    <x v="62"/>
    <x v="14"/>
    <x v="5"/>
    <n v="59000"/>
  </r>
  <r>
    <n v="4150"/>
    <s v="Kart, oppmåling og analyse"/>
    <n v="3000"/>
    <s v="Oppmåling"/>
    <x v="27"/>
    <s v="Lønn administrasjon"/>
    <x v="0"/>
    <s v="Korona-virus"/>
    <n v="269"/>
    <n v="269"/>
    <m/>
    <x v="62"/>
    <x v="14"/>
    <x v="5"/>
    <n v="0"/>
  </r>
  <r>
    <n v="4150"/>
    <s v="Kart, oppmåling og analyse"/>
    <n v="3000"/>
    <s v="Oppmåling"/>
    <x v="2"/>
    <s v="Lønn vakttillegg"/>
    <x v="0"/>
    <s v="Korona-virus"/>
    <n v="188"/>
    <n v="188"/>
    <m/>
    <x v="62"/>
    <x v="14"/>
    <x v="5"/>
    <n v="0"/>
  </r>
  <r>
    <n v="4150"/>
    <s v="Kart, oppmåling og analyse"/>
    <n v="3000"/>
    <s v="Oppmåling"/>
    <x v="7"/>
    <s v="Vikarer ved ferieavvikling"/>
    <x v="0"/>
    <s v="Korona-virus"/>
    <n v="5280"/>
    <n v="5280"/>
    <m/>
    <x v="62"/>
    <x v="14"/>
    <x v="5"/>
    <n v="5000"/>
  </r>
  <r>
    <n v="4150"/>
    <s v="Kart, oppmåling og analyse"/>
    <n v="3000"/>
    <s v="Oppmåling"/>
    <x v="3"/>
    <s v="Overtid"/>
    <x v="0"/>
    <s v="Korona-virus"/>
    <n v="61819"/>
    <n v="61819"/>
    <m/>
    <x v="62"/>
    <x v="14"/>
    <x v="5"/>
    <n v="62000"/>
  </r>
  <r>
    <n v="4150"/>
    <s v="Kart, oppmåling og analyse"/>
    <n v="3000"/>
    <s v="Oppmåling"/>
    <x v="4"/>
    <s v="Arbeidsgiveravgift"/>
    <x v="0"/>
    <s v="Korona-virus"/>
    <n v="9525"/>
    <n v="9525"/>
    <m/>
    <x v="62"/>
    <x v="14"/>
    <x v="5"/>
    <n v="10000"/>
  </r>
  <r>
    <n v="4150"/>
    <s v="Kart, oppmåling og analyse"/>
    <n v="3000"/>
    <s v="Oppmåling"/>
    <x v="14"/>
    <s v="Kontormateriell"/>
    <x v="0"/>
    <s v="Korona-virus"/>
    <n v="256"/>
    <n v="256"/>
    <m/>
    <x v="62"/>
    <x v="14"/>
    <x v="5"/>
    <n v="0"/>
  </r>
  <r>
    <n v="4150"/>
    <s v="Kart, oppmåling og analyse"/>
    <n v="3000"/>
    <s v="Oppmåling"/>
    <x v="5"/>
    <s v="Møtemat og overtidmat for ansatte"/>
    <x v="0"/>
    <s v="Korona-virus"/>
    <n v="1613"/>
    <n v="1613"/>
    <m/>
    <x v="62"/>
    <x v="14"/>
    <x v="5"/>
    <n v="2000"/>
  </r>
  <r>
    <n v="4150"/>
    <s v="Kart, oppmåling og analyse"/>
    <n v="3000"/>
    <s v="Oppmåling"/>
    <x v="29"/>
    <s v="Bilgodtgjørelse, oppgavepliktig"/>
    <x v="0"/>
    <s v="Korona-virus"/>
    <n v="1775"/>
    <n v="1775"/>
    <m/>
    <x v="62"/>
    <x v="14"/>
    <x v="5"/>
    <n v="2000"/>
  </r>
  <r>
    <n v="4150"/>
    <s v="Kart, oppmåling og analyse"/>
    <n v="3000"/>
    <s v="Oppmåling"/>
    <x v="6"/>
    <s v="Reiseutgift - møteaktivitet"/>
    <x v="0"/>
    <s v="Korona-virus"/>
    <n v="3321"/>
    <n v="3321"/>
    <m/>
    <x v="62"/>
    <x v="14"/>
    <x v="5"/>
    <n v="3000"/>
  </r>
  <r>
    <n v="4150"/>
    <s v="Kart, oppmåling og analyse"/>
    <n v="3003"/>
    <s v="Byggesak"/>
    <x v="7"/>
    <s v="Vikarer ved ferieavvikling"/>
    <x v="0"/>
    <s v="Korona-virus"/>
    <n v="5280"/>
    <n v="5280"/>
    <m/>
    <x v="62"/>
    <x v="14"/>
    <x v="5"/>
    <n v="5000"/>
  </r>
  <r>
    <n v="4150"/>
    <s v="Kart, oppmåling og analyse"/>
    <n v="3003"/>
    <s v="Byggesak"/>
    <x v="4"/>
    <s v="Arbeidsgiveravgift"/>
    <x v="0"/>
    <s v="Korona-virus"/>
    <n v="744"/>
    <n v="744"/>
    <m/>
    <x v="62"/>
    <x v="14"/>
    <x v="5"/>
    <n v="1000"/>
  </r>
  <r>
    <n v="4150"/>
    <s v="Kart, oppmåling og analyse"/>
    <n v="3007"/>
    <s v="Geodata skattefinansiert"/>
    <x v="27"/>
    <s v="Lønn administrasjon"/>
    <x v="0"/>
    <s v="Korona-virus"/>
    <n v="23"/>
    <n v="23"/>
    <m/>
    <x v="62"/>
    <x v="14"/>
    <x v="5"/>
    <n v="0"/>
  </r>
  <r>
    <n v="4150"/>
    <s v="Kart, oppmåling og analyse"/>
    <n v="3007"/>
    <s v="Geodata skattefinansiert"/>
    <x v="4"/>
    <s v="Arbeidsgiveravgift"/>
    <x v="0"/>
    <s v="Korona-virus"/>
    <n v="451"/>
    <n v="451"/>
    <m/>
    <x v="62"/>
    <x v="14"/>
    <x v="5"/>
    <n v="0"/>
  </r>
  <r>
    <n v="4150"/>
    <s v="Kart, oppmåling og analyse"/>
    <n v="3007"/>
    <s v="Geodata skattefinansiert"/>
    <x v="5"/>
    <s v="Møtemat og overtidmat for ansatte"/>
    <x v="0"/>
    <s v="Korona-virus"/>
    <n v="1452"/>
    <n v="1452"/>
    <m/>
    <x v="62"/>
    <x v="14"/>
    <x v="5"/>
    <n v="1000"/>
  </r>
  <r>
    <n v="4150"/>
    <s v="Kart, oppmåling og analyse"/>
    <n v="3007"/>
    <s v="Geodata skattefinansiert"/>
    <x v="29"/>
    <s v="Bilgodtgjørelse, oppgavepliktig"/>
    <x v="0"/>
    <s v="Korona-virus"/>
    <n v="154"/>
    <n v="154"/>
    <m/>
    <x v="62"/>
    <x v="14"/>
    <x v="5"/>
    <n v="0"/>
  </r>
  <r>
    <n v="4150"/>
    <s v="Kart, oppmåling og analyse"/>
    <n v="3007"/>
    <s v="Geodata skattefinansiert"/>
    <x v="6"/>
    <s v="Reiseutgift - møteaktivitet"/>
    <x v="0"/>
    <s v="Korona-virus"/>
    <n v="2466"/>
    <n v="2466"/>
    <m/>
    <x v="62"/>
    <x v="14"/>
    <x v="5"/>
    <n v="2000"/>
  </r>
  <r>
    <n v="4160"/>
    <s v="SPB - Byggesak"/>
    <n v="2413"/>
    <s v="OFF. LEGEARB. M/FAGLIG RÅDGIV./SMITTEV."/>
    <x v="11"/>
    <s v="Lønn fagstillinger"/>
    <x v="0"/>
    <s v="Korona-virus"/>
    <n v="-3333"/>
    <n v="-3333"/>
    <m/>
    <x v="63"/>
    <x v="15"/>
    <x v="5"/>
    <n v="-3000"/>
  </r>
  <r>
    <n v="4160"/>
    <s v="SPB - Byggesak"/>
    <n v="2413"/>
    <s v="OFF. LEGEARB. M/FAGLIG RÅDGIV./SMITTEV."/>
    <x v="2"/>
    <s v="Lønn vakttillegg"/>
    <x v="0"/>
    <s v="Korona-virus"/>
    <n v="32390"/>
    <n v="32390"/>
    <m/>
    <x v="63"/>
    <x v="15"/>
    <x v="5"/>
    <n v="32000"/>
  </r>
  <r>
    <n v="4160"/>
    <s v="SPB - Byggesak"/>
    <n v="2413"/>
    <s v="OFF. LEGEARB. M/FAGLIG RÅDGIV./SMITTEV."/>
    <x v="3"/>
    <s v="Overtid"/>
    <x v="0"/>
    <s v="Korona-virus"/>
    <n v="78960"/>
    <n v="78960"/>
    <m/>
    <x v="63"/>
    <x v="15"/>
    <x v="5"/>
    <n v="79000"/>
  </r>
  <r>
    <n v="4160"/>
    <s v="SPB - Byggesak"/>
    <n v="2413"/>
    <s v="OFF. LEGEARB. M/FAGLIG RÅDGIV./SMITTEV."/>
    <x v="4"/>
    <s v="Arbeidsgiveravgift"/>
    <x v="0"/>
    <s v="Korona-virus"/>
    <n v="15230"/>
    <n v="15230"/>
    <m/>
    <x v="63"/>
    <x v="15"/>
    <x v="5"/>
    <n v="15000"/>
  </r>
  <r>
    <n v="4160"/>
    <s v="SPB - Byggesak"/>
    <n v="3003"/>
    <s v="Byggesak"/>
    <x v="6"/>
    <s v="Reiseutgift - møteaktivitet"/>
    <x v="0"/>
    <s v="Korona-virus"/>
    <n v="1722"/>
    <n v="1722"/>
    <m/>
    <x v="63"/>
    <x v="15"/>
    <x v="5"/>
    <n v="2000"/>
  </r>
  <r>
    <n v="4201"/>
    <s v="KVM - Vann"/>
    <n v="2413"/>
    <s v="OFF. LEGEARB. M/FAGLIG RÅDGIV./SMITTEV."/>
    <x v="2"/>
    <s v="Lønn vakttillegg"/>
    <x v="0"/>
    <s v="Korona-virus"/>
    <n v="40638"/>
    <n v="40638"/>
    <m/>
    <x v="64"/>
    <x v="16"/>
    <x v="5"/>
    <n v="41000"/>
  </r>
  <r>
    <n v="4201"/>
    <s v="KVM - Vann"/>
    <n v="2413"/>
    <s v="OFF. LEGEARB. M/FAGLIG RÅDGIV./SMITTEV."/>
    <x v="3"/>
    <s v="Overtid"/>
    <x v="0"/>
    <s v="Korona-virus"/>
    <n v="231527"/>
    <n v="231527"/>
    <m/>
    <x v="64"/>
    <x v="16"/>
    <x v="5"/>
    <n v="232000"/>
  </r>
  <r>
    <n v="4201"/>
    <s v="KVM - Vann"/>
    <n v="2413"/>
    <s v="OFF. LEGEARB. M/FAGLIG RÅDGIV./SMITTEV."/>
    <x v="4"/>
    <s v="Arbeidsgiveravgift"/>
    <x v="0"/>
    <s v="Korona-virus"/>
    <n v="38375"/>
    <n v="38375"/>
    <m/>
    <x v="64"/>
    <x v="16"/>
    <x v="5"/>
    <n v="38000"/>
  </r>
  <r>
    <n v="4201"/>
    <s v="KVM - Vann"/>
    <n v="3450"/>
    <s v="DISTRIBUSJON AV VANN, KOMMUNALT VANNETT"/>
    <x v="2"/>
    <s v="Lønn vakttillegg"/>
    <x v="0"/>
    <s v="Korona-virus"/>
    <n v="188"/>
    <n v="188"/>
    <m/>
    <x v="64"/>
    <x v="16"/>
    <x v="5"/>
    <n v="0"/>
  </r>
  <r>
    <n v="4201"/>
    <s v="KVM - Vann"/>
    <n v="3450"/>
    <s v="DISTRIBUSJON AV VANN, KOMMUNALT VANNETT"/>
    <x v="3"/>
    <s v="Overtid"/>
    <x v="0"/>
    <s v="Korona-virus"/>
    <n v="9447"/>
    <n v="9447"/>
    <m/>
    <x v="64"/>
    <x v="16"/>
    <x v="5"/>
    <n v="9000"/>
  </r>
  <r>
    <n v="4201"/>
    <s v="KVM - Vann"/>
    <n v="3450"/>
    <s v="DISTRIBUSJON AV VANN, KOMMUNALT VANNETT"/>
    <x v="4"/>
    <s v="Arbeidsgiveravgift"/>
    <x v="0"/>
    <s v="Korona-virus"/>
    <n v="1359"/>
    <n v="1359"/>
    <m/>
    <x v="64"/>
    <x v="16"/>
    <x v="5"/>
    <n v="1000"/>
  </r>
  <r>
    <n v="4201"/>
    <s v="KVM - Vann"/>
    <n v="3450"/>
    <s v="DISTRIBUSJON AV VANN, KOMMUNALT VANNETT"/>
    <x v="6"/>
    <s v="Reiseutgift - møteaktivitet"/>
    <x v="0"/>
    <s v="Korona-virus"/>
    <n v="463"/>
    <n v="463"/>
    <m/>
    <x v="64"/>
    <x v="16"/>
    <x v="5"/>
    <n v="0"/>
  </r>
  <r>
    <n v="4203"/>
    <s v="KVM - Klima, vann og miljø - Felles"/>
    <n v="2413"/>
    <s v="OFF. LEGEARB. M/FAGLIG RÅDGIV./SMITTEV."/>
    <x v="2"/>
    <s v="Lønn vakttillegg"/>
    <x v="0"/>
    <s v="Korona-virus"/>
    <n v="26121"/>
    <n v="26121"/>
    <m/>
    <x v="64"/>
    <x v="16"/>
    <x v="5"/>
    <n v="26000"/>
  </r>
  <r>
    <n v="4203"/>
    <s v="KVM - Klima, vann og miljø - Felles"/>
    <n v="2413"/>
    <s v="OFF. LEGEARB. M/FAGLIG RÅDGIV./SMITTEV."/>
    <x v="4"/>
    <s v="Arbeidsgiveravgift"/>
    <x v="0"/>
    <s v="Korona-virus"/>
    <n v="3683"/>
    <n v="3683"/>
    <m/>
    <x v="64"/>
    <x v="16"/>
    <x v="5"/>
    <n v="4000"/>
  </r>
  <r>
    <n v="4203"/>
    <s v="KVM - Klima, vann og miljø - Felles"/>
    <n v="3450"/>
    <s v="DISTRIBUSJON AV VANN, KOMMUNALT VANNETT"/>
    <x v="2"/>
    <s v="Lønn vakttillegg"/>
    <x v="0"/>
    <s v="Korona-virus"/>
    <n v="862"/>
    <n v="862"/>
    <m/>
    <x v="64"/>
    <x v="16"/>
    <x v="5"/>
    <n v="1000"/>
  </r>
  <r>
    <n v="4203"/>
    <s v="KVM - Klima, vann og miljø - Felles"/>
    <n v="3450"/>
    <s v="DISTRIBUSJON AV VANN, KOMMUNALT VANNETT"/>
    <x v="3"/>
    <s v="Overtid"/>
    <x v="0"/>
    <s v="Korona-virus"/>
    <n v="56576"/>
    <n v="56576"/>
    <m/>
    <x v="64"/>
    <x v="16"/>
    <x v="5"/>
    <n v="57000"/>
  </r>
  <r>
    <n v="4203"/>
    <s v="KVM - Klima, vann og miljø - Felles"/>
    <n v="3450"/>
    <s v="DISTRIBUSJON AV VANN, KOMMUNALT VANNETT"/>
    <x v="36"/>
    <s v="Pensjon"/>
    <x v="0"/>
    <s v="Korona-virus"/>
    <n v="66"/>
    <n v="66"/>
    <m/>
    <x v="64"/>
    <x v="16"/>
    <x v="5"/>
    <n v="0"/>
  </r>
  <r>
    <n v="4203"/>
    <s v="KVM - Klima, vann og miljø - Felles"/>
    <n v="3450"/>
    <s v="DISTRIBUSJON AV VANN, KOMMUNALT VANNETT"/>
    <x v="4"/>
    <s v="Arbeidsgiveravgift"/>
    <x v="0"/>
    <s v="Korona-virus"/>
    <n v="8108"/>
    <n v="8108"/>
    <m/>
    <x v="64"/>
    <x v="16"/>
    <x v="5"/>
    <n v="8000"/>
  </r>
  <r>
    <n v="4203"/>
    <s v="KVM - Klima, vann og miljø - Felles"/>
    <n v="3530"/>
    <s v="KOMMUNALE AVLØPSNETT"/>
    <x v="5"/>
    <s v="Møtemat og overtidmat for ansatte"/>
    <x v="0"/>
    <s v="Korona-virus"/>
    <n v="12064"/>
    <n v="12064"/>
    <m/>
    <x v="64"/>
    <x v="16"/>
    <x v="5"/>
    <n v="12000"/>
  </r>
  <r>
    <n v="4203"/>
    <s v="KVM - Klima, vann og miljø - Felles"/>
    <n v="3530"/>
    <s v="KOMMUNALE AVLØPSNETT"/>
    <x v="10"/>
    <s v="Kjøp teknisk faglig utstyr"/>
    <x v="0"/>
    <s v="Korona-virus"/>
    <n v="7962"/>
    <n v="0"/>
    <s v="Dekkes av selvkost"/>
    <x v="64"/>
    <x v="16"/>
    <x v="5"/>
    <n v="0"/>
  </r>
  <r>
    <n v="4203"/>
    <s v="KVM - Klima, vann og miljø - Felles"/>
    <n v="3550"/>
    <s v="INNSAMLING HUSHOLDNINGSAVFALL"/>
    <x v="2"/>
    <s v="Lønn vakttillegg"/>
    <x v="0"/>
    <s v="Korona-virus"/>
    <n v="740"/>
    <n v="740"/>
    <m/>
    <x v="64"/>
    <x v="16"/>
    <x v="5"/>
    <n v="1000"/>
  </r>
  <r>
    <n v="4203"/>
    <s v="KVM - Klima, vann og miljø - Felles"/>
    <n v="3550"/>
    <s v="INNSAMLING HUSHOLDNINGSAVFALL"/>
    <x v="4"/>
    <s v="Arbeidsgiveravgift"/>
    <x v="0"/>
    <s v="Korona-virus"/>
    <n v="104"/>
    <n v="104"/>
    <m/>
    <x v="64"/>
    <x v="16"/>
    <x v="5"/>
    <n v="0"/>
  </r>
  <r>
    <n v="4204"/>
    <s v="KVM - Renovasjon"/>
    <n v="2413"/>
    <s v="OFF. LEGEARB. M/FAGLIG RÅDGIV./SMITTEV."/>
    <x v="11"/>
    <s v="Lønn fagstillinger"/>
    <x v="0"/>
    <s v="Korona-virus"/>
    <n v="-2866"/>
    <n v="-2866"/>
    <m/>
    <x v="64"/>
    <x v="16"/>
    <x v="5"/>
    <n v="-3000"/>
  </r>
  <r>
    <n v="4204"/>
    <s v="KVM - Renovasjon"/>
    <n v="2413"/>
    <s v="OFF. LEGEARB. M/FAGLIG RÅDGIV./SMITTEV."/>
    <x v="2"/>
    <s v="Lønn vakttillegg"/>
    <x v="0"/>
    <s v="Korona-virus"/>
    <n v="24876"/>
    <n v="24876"/>
    <m/>
    <x v="64"/>
    <x v="16"/>
    <x v="5"/>
    <n v="25000"/>
  </r>
  <r>
    <n v="4204"/>
    <s v="KVM - Renovasjon"/>
    <n v="2413"/>
    <s v="OFF. LEGEARB. M/FAGLIG RÅDGIV./SMITTEV."/>
    <x v="3"/>
    <s v="Overtid"/>
    <x v="0"/>
    <s v="Korona-virus"/>
    <n v="62934"/>
    <n v="62934"/>
    <m/>
    <x v="64"/>
    <x v="16"/>
    <x v="5"/>
    <n v="63000"/>
  </r>
  <r>
    <n v="4204"/>
    <s v="KVM - Renovasjon"/>
    <n v="2413"/>
    <s v="OFF. LEGEARB. M/FAGLIG RÅDGIV./SMITTEV."/>
    <x v="4"/>
    <s v="Arbeidsgiveravgift"/>
    <x v="0"/>
    <s v="Korona-virus"/>
    <n v="11977"/>
    <n v="11977"/>
    <m/>
    <x v="64"/>
    <x v="16"/>
    <x v="5"/>
    <n v="12000"/>
  </r>
  <r>
    <n v="4204"/>
    <s v="KVM - Renovasjon"/>
    <n v="3550"/>
    <s v="INNSAMLING HUSHOLDNINGSAVFALL"/>
    <x v="11"/>
    <s v="Lønn fagstillinger"/>
    <x v="0"/>
    <s v="Korona-virus"/>
    <n v="-3057"/>
    <n v="-3057"/>
    <m/>
    <x v="64"/>
    <x v="16"/>
    <x v="5"/>
    <n v="-3000"/>
  </r>
  <r>
    <n v="4204"/>
    <s v="KVM - Renovasjon"/>
    <n v="3550"/>
    <s v="INNSAMLING HUSHOLDNINGSAVFALL"/>
    <x v="2"/>
    <s v="Lønn vakttillegg"/>
    <x v="0"/>
    <s v="Korona-virus"/>
    <n v="157"/>
    <n v="157"/>
    <m/>
    <x v="64"/>
    <x v="16"/>
    <x v="5"/>
    <n v="0"/>
  </r>
  <r>
    <n v="4204"/>
    <s v="KVM - Renovasjon"/>
    <n v="3550"/>
    <s v="INNSAMLING HUSHOLDNINGSAVFALL"/>
    <x v="3"/>
    <s v="Overtid"/>
    <x v="0"/>
    <s v="Korona-virus"/>
    <n v="18086"/>
    <n v="18086"/>
    <m/>
    <x v="64"/>
    <x v="16"/>
    <x v="5"/>
    <n v="18000"/>
  </r>
  <r>
    <n v="4204"/>
    <s v="KVM - Renovasjon"/>
    <n v="3550"/>
    <s v="INNSAMLING HUSHOLDNINGSAVFALL"/>
    <x v="4"/>
    <s v="Arbeidsgiveravgift"/>
    <x v="0"/>
    <s v="Korona-virus"/>
    <n v="2141"/>
    <n v="2141"/>
    <m/>
    <x v="64"/>
    <x v="16"/>
    <x v="5"/>
    <n v="2000"/>
  </r>
  <r>
    <n v="4205"/>
    <s v="Teknisk - Prosjekter og avtaler"/>
    <n v="3350"/>
    <s v="PARKER OG GRØNT"/>
    <x v="3"/>
    <s v="Overtid"/>
    <x v="0"/>
    <s v="Korona-virus"/>
    <n v="14435"/>
    <n v="14435"/>
    <m/>
    <x v="65"/>
    <x v="14"/>
    <x v="5"/>
    <n v="14000"/>
  </r>
  <r>
    <n v="4205"/>
    <s v="Teknisk - Prosjekter og avtaler"/>
    <n v="3350"/>
    <s v="PARKER OG GRØNT"/>
    <x v="4"/>
    <s v="Arbeidsgiveravgift"/>
    <x v="0"/>
    <s v="Korona-virus"/>
    <n v="2035"/>
    <n v="2035"/>
    <m/>
    <x v="65"/>
    <x v="14"/>
    <x v="5"/>
    <n v="2000"/>
  </r>
  <r>
    <n v="4222"/>
    <s v="KVM - VA-drift"/>
    <n v="3450"/>
    <s v="DISTRIBUSJON AV VANN, KOMMUNALT VANNETT"/>
    <x v="7"/>
    <s v="Vikarer ved ferieavvikling"/>
    <x v="0"/>
    <s v="Korona-virus"/>
    <n v="1869"/>
    <n v="1869"/>
    <m/>
    <x v="64"/>
    <x v="16"/>
    <x v="5"/>
    <n v="2000"/>
  </r>
  <r>
    <n v="4222"/>
    <s v="KVM - VA-drift"/>
    <n v="3450"/>
    <s v="DISTRIBUSJON AV VANN, KOMMUNALT VANNETT"/>
    <x v="4"/>
    <s v="Arbeidsgiveravgift"/>
    <x v="0"/>
    <s v="Korona-virus"/>
    <n v="264"/>
    <n v="264"/>
    <m/>
    <x v="64"/>
    <x v="16"/>
    <x v="5"/>
    <n v="0"/>
  </r>
  <r>
    <n v="4222"/>
    <s v="KVM - VA-drift"/>
    <n v="3530"/>
    <s v="KOMMUNALE AVLØPSNETT"/>
    <x v="7"/>
    <s v="Vikarer ved ferieavvikling"/>
    <x v="0"/>
    <s v="Korona-virus"/>
    <n v="244"/>
    <n v="244"/>
    <m/>
    <x v="64"/>
    <x v="16"/>
    <x v="5"/>
    <n v="0"/>
  </r>
  <r>
    <n v="4222"/>
    <s v="KVM - VA-drift"/>
    <n v="3530"/>
    <s v="KOMMUNALE AVLØPSNETT"/>
    <x v="4"/>
    <s v="Arbeidsgiveravgift"/>
    <x v="0"/>
    <s v="Korona-virus"/>
    <n v="34"/>
    <n v="34"/>
    <m/>
    <x v="64"/>
    <x v="16"/>
    <x v="5"/>
    <n v="0"/>
  </r>
  <r>
    <n v="4222"/>
    <s v="KVM - VA-drift"/>
    <n v="3530"/>
    <s v="KOMMUNALE AVLØPSNETT"/>
    <x v="5"/>
    <s v="Møtemat og overtidmat for ansatte"/>
    <x v="0"/>
    <s v="Korona-virus"/>
    <n v="317"/>
    <n v="317"/>
    <m/>
    <x v="64"/>
    <x v="16"/>
    <x v="5"/>
    <n v="0"/>
  </r>
  <r>
    <n v="4222"/>
    <s v="KVM - VA-drift"/>
    <n v="3530"/>
    <s v="KOMMUNALE AVLØPSNETT"/>
    <x v="10"/>
    <s v="Kjøp teknisk faglig utstyr"/>
    <x v="0"/>
    <s v="Korona-virus"/>
    <n v="22089"/>
    <n v="0"/>
    <s v="Dekkes av selvkost"/>
    <x v="64"/>
    <x v="16"/>
    <x v="5"/>
    <n v="0"/>
  </r>
  <r>
    <n v="4223"/>
    <s v="KVM - Anlegg"/>
    <n v="3530"/>
    <s v="KOMMUNALE AVLØPSNETT"/>
    <x v="5"/>
    <s v="Møtemat og overtidmat for ansatte"/>
    <x v="0"/>
    <s v="Korona-virus"/>
    <n v="5100"/>
    <n v="5100"/>
    <m/>
    <x v="64"/>
    <x v="16"/>
    <x v="5"/>
    <n v="5000"/>
  </r>
  <r>
    <n v="4223"/>
    <s v="KVM - Anlegg"/>
    <n v="3530"/>
    <s v="KOMMUNALE AVLØPSNETT"/>
    <x v="61"/>
    <s v="Renhold- og vaskeritjenester"/>
    <x v="0"/>
    <s v="Korona-virus"/>
    <n v="68139"/>
    <n v="0"/>
    <s v="Dekkes av selvkost"/>
    <x v="64"/>
    <x v="16"/>
    <x v="5"/>
    <n v="0"/>
  </r>
  <r>
    <n v="4302"/>
    <s v="PIV - Idrett og friluftsliv"/>
    <n v="3811"/>
    <s v="Drift og vedlikehold / investering idrettsbygg/-anlegg"/>
    <x v="9"/>
    <s v="Rengjøringsmidler"/>
    <x v="0"/>
    <s v="Korona-virus"/>
    <n v="12026"/>
    <n v="12026"/>
    <m/>
    <x v="66"/>
    <x v="6"/>
    <x v="5"/>
    <n v="12000"/>
  </r>
  <r>
    <n v="4302"/>
    <s v="PIV - Idrett og friluftsliv"/>
    <n v="3811"/>
    <s v="Drift og vedlikehold / investering idrettsbygg/-anlegg"/>
    <x v="63"/>
    <s v="Kommunale avgifter og næringsavfall"/>
    <x v="0"/>
    <s v="Korona-virus"/>
    <n v="94"/>
    <n v="94"/>
    <m/>
    <x v="66"/>
    <x v="6"/>
    <x v="5"/>
    <n v="0"/>
  </r>
  <r>
    <n v="4316"/>
    <s v="Bydrift - Grønt"/>
    <n v="3350"/>
    <s v="PARKER OG GRØNT"/>
    <x v="7"/>
    <s v="Vikarer ved ferieavvikling"/>
    <x v="0"/>
    <s v="Korona-virus"/>
    <n v="57"/>
    <n v="57"/>
    <m/>
    <x v="67"/>
    <x v="6"/>
    <x v="5"/>
    <n v="0"/>
  </r>
  <r>
    <n v="4316"/>
    <s v="Bydrift - Grønt"/>
    <n v="3350"/>
    <s v="PARKER OG GRØNT"/>
    <x v="4"/>
    <s v="Arbeidsgiveravgift"/>
    <x v="0"/>
    <s v="Korona-virus"/>
    <n v="8"/>
    <n v="8"/>
    <m/>
    <x v="67"/>
    <x v="6"/>
    <x v="5"/>
    <n v="0"/>
  </r>
  <r>
    <n v="4317"/>
    <s v="Bydrift - Idrett"/>
    <n v="3811"/>
    <s v="Drift og vedlikehold / investering idrettsbygg/-anlegg"/>
    <x v="3"/>
    <s v="Overtid"/>
    <x v="0"/>
    <s v="Korona-virus"/>
    <n v="4234"/>
    <n v="4234"/>
    <m/>
    <x v="67"/>
    <x v="6"/>
    <x v="5"/>
    <n v="4000"/>
  </r>
  <r>
    <n v="4317"/>
    <s v="Bydrift - Idrett"/>
    <n v="3811"/>
    <s v="Drift og vedlikehold / investering idrettsbygg/-anlegg"/>
    <x v="4"/>
    <s v="Arbeidsgiveravgift"/>
    <x v="0"/>
    <s v="Korona-virus"/>
    <n v="597"/>
    <n v="597"/>
    <m/>
    <x v="67"/>
    <x v="6"/>
    <x v="5"/>
    <n v="1000"/>
  </r>
  <r>
    <n v="4317"/>
    <s v="Bydrift - Idrett"/>
    <n v="3811"/>
    <s v="Drift og vedlikehold / investering idrettsbygg/-anlegg"/>
    <x v="15"/>
    <s v="Annet forbruksmateriell"/>
    <x v="0"/>
    <s v="Korona-virus"/>
    <n v="721"/>
    <n v="721"/>
    <m/>
    <x v="67"/>
    <x v="6"/>
    <x v="5"/>
    <n v="1000"/>
  </r>
  <r>
    <n v="4317"/>
    <s v="Bydrift - Idrett"/>
    <n v="3811"/>
    <s v="Drift og vedlikehold / investering idrettsbygg/-anlegg"/>
    <x v="64"/>
    <s v="Materialer til vedlikehold"/>
    <x v="0"/>
    <s v="Korona-virus"/>
    <n v="330"/>
    <n v="330"/>
    <m/>
    <x v="67"/>
    <x v="6"/>
    <x v="5"/>
    <n v="0"/>
  </r>
  <r>
    <n v="4319"/>
    <s v="Bydrift - Bad"/>
    <n v="3811"/>
    <s v="Drift og vedlikehold / investering idrettsbygg/-anlegg"/>
    <x v="2"/>
    <s v="Lønn vakttillegg"/>
    <x v="0"/>
    <s v="Korona-virus"/>
    <n v="187"/>
    <n v="187"/>
    <m/>
    <x v="67"/>
    <x v="6"/>
    <x v="5"/>
    <n v="0"/>
  </r>
  <r>
    <n v="4319"/>
    <s v="Bydrift - Bad"/>
    <n v="3811"/>
    <s v="Drift og vedlikehold / investering idrettsbygg/-anlegg"/>
    <x v="36"/>
    <s v="Pensjon"/>
    <x v="0"/>
    <s v="Korona-virus"/>
    <n v="16"/>
    <n v="16"/>
    <m/>
    <x v="67"/>
    <x v="6"/>
    <x v="5"/>
    <n v="0"/>
  </r>
  <r>
    <n v="4319"/>
    <s v="Bydrift - Bad"/>
    <n v="3811"/>
    <s v="Drift og vedlikehold / investering idrettsbygg/-anlegg"/>
    <x v="4"/>
    <s v="Arbeidsgiveravgift"/>
    <x v="0"/>
    <s v="Korona-virus"/>
    <n v="29"/>
    <n v="29"/>
    <m/>
    <x v="67"/>
    <x v="6"/>
    <x v="5"/>
    <n v="0"/>
  </r>
  <r>
    <n v="5020"/>
    <s v="Sandnes bibliotek"/>
    <n v="3700"/>
    <s v="BIBLIOTEK"/>
    <x v="27"/>
    <s v="Lønn administrasjon"/>
    <x v="1"/>
    <s v="Vaksinering Covid-19"/>
    <n v="106354"/>
    <n v="106354"/>
    <m/>
    <x v="68"/>
    <x v="10"/>
    <x v="7"/>
    <n v="106000"/>
  </r>
  <r>
    <n v="5020"/>
    <s v="Sandnes bibliotek"/>
    <n v="3700"/>
    <s v="BIBLIOTEK"/>
    <x v="11"/>
    <s v="Lønn fagstillinger"/>
    <x v="1"/>
    <s v="Vaksinering Covid-19"/>
    <n v="436664"/>
    <n v="436664"/>
    <m/>
    <x v="68"/>
    <x v="10"/>
    <x v="7"/>
    <n v="437000"/>
  </r>
  <r>
    <n v="5020"/>
    <s v="Sandnes bibliotek"/>
    <n v="3700"/>
    <s v="BIBLIOTEK"/>
    <x v="2"/>
    <s v="Lønn vakttillegg"/>
    <x v="1"/>
    <s v="Vaksinering Covid-19"/>
    <n v="2395"/>
    <n v="2395"/>
    <m/>
    <x v="68"/>
    <x v="10"/>
    <x v="7"/>
    <n v="2000"/>
  </r>
  <r>
    <n v="5020"/>
    <s v="Sandnes bibliotek"/>
    <n v="3700"/>
    <s v="BIBLIOTEK"/>
    <x v="50"/>
    <s v="T-trinn"/>
    <x v="1"/>
    <s v="Vaksinering Covid-19"/>
    <n v="2267"/>
    <n v="2267"/>
    <m/>
    <x v="68"/>
    <x v="10"/>
    <x v="7"/>
    <n v="2000"/>
  </r>
  <r>
    <n v="5020"/>
    <s v="Sandnes bibliotek"/>
    <n v="3700"/>
    <s v="BIBLIOTEK"/>
    <x v="3"/>
    <s v="Overtid"/>
    <x v="1"/>
    <s v="Vaksinering Covid-19"/>
    <n v="10328"/>
    <n v="10328"/>
    <m/>
    <x v="68"/>
    <x v="10"/>
    <x v="7"/>
    <n v="10000"/>
  </r>
  <r>
    <n v="5020"/>
    <s v="Sandnes bibliotek"/>
    <n v="3700"/>
    <s v="BIBLIOTEK"/>
    <x v="36"/>
    <s v="Pensjon"/>
    <x v="1"/>
    <s v="Vaksinering Covid-19"/>
    <n v="53780"/>
    <n v="53780"/>
    <m/>
    <x v="68"/>
    <x v="10"/>
    <x v="7"/>
    <n v="54000"/>
  </r>
  <r>
    <n v="5020"/>
    <s v="Sandnes bibliotek"/>
    <n v="3700"/>
    <s v="BIBLIOTEK"/>
    <x v="4"/>
    <s v="Arbeidsgiveravgift"/>
    <x v="1"/>
    <s v="Vaksinering Covid-19"/>
    <n v="81631"/>
    <n v="81631"/>
    <m/>
    <x v="68"/>
    <x v="10"/>
    <x v="7"/>
    <n v="82000"/>
  </r>
  <r>
    <n v="5020"/>
    <s v="Sandnes bibliotek"/>
    <n v="3700"/>
    <s v="BIBLIOTEK"/>
    <x v="14"/>
    <s v="Kontormateriell"/>
    <x v="0"/>
    <s v="Korona-virus"/>
    <n v="994"/>
    <n v="994"/>
    <m/>
    <x v="68"/>
    <x v="10"/>
    <x v="7"/>
    <n v="1000"/>
  </r>
  <r>
    <n v="5020"/>
    <s v="Sandnes bibliotek"/>
    <n v="3700"/>
    <s v="BIBLIOTEK"/>
    <x v="14"/>
    <s v="Kontormateriell"/>
    <x v="1"/>
    <s v="Vaksinering Covid-19"/>
    <n v="40"/>
    <n v="40"/>
    <m/>
    <x v="68"/>
    <x v="10"/>
    <x v="7"/>
    <n v="0"/>
  </r>
  <r>
    <n v="5020"/>
    <s v="Sandnes bibliotek"/>
    <n v="3700"/>
    <s v="BIBLIOTEK"/>
    <x v="8"/>
    <s v="Medisinsk forbruksmateriell"/>
    <x v="0"/>
    <s v="Korona-virus"/>
    <n v="360"/>
    <n v="360"/>
    <m/>
    <x v="68"/>
    <x v="10"/>
    <x v="7"/>
    <n v="0"/>
  </r>
  <r>
    <n v="5020"/>
    <s v="Sandnes bibliotek"/>
    <n v="3700"/>
    <s v="BIBLIOTEK"/>
    <x v="9"/>
    <s v="Rengjøringsmidler"/>
    <x v="0"/>
    <s v="Korona-virus"/>
    <n v="2666"/>
    <n v="2666"/>
    <m/>
    <x v="68"/>
    <x v="10"/>
    <x v="7"/>
    <n v="3000"/>
  </r>
  <r>
    <n v="5020"/>
    <s v="Sandnes bibliotek"/>
    <n v="3700"/>
    <s v="BIBLIOTEK"/>
    <x v="20"/>
    <s v="Kjøp inventar og utstyr"/>
    <x v="0"/>
    <s v="Korona-virus"/>
    <n v="2635"/>
    <n v="2635"/>
    <m/>
    <x v="68"/>
    <x v="10"/>
    <x v="7"/>
    <n v="3000"/>
  </r>
  <r>
    <n v="5020"/>
    <s v="Sandnes bibliotek"/>
    <n v="3700"/>
    <s v="BIBLIOTEK"/>
    <x v="1"/>
    <s v="Konsulenttjenester"/>
    <x v="0"/>
    <s v="Korona-virus"/>
    <n v="1960"/>
    <n v="1960"/>
    <m/>
    <x v="68"/>
    <x v="10"/>
    <x v="7"/>
    <n v="2000"/>
  </r>
  <r>
    <n v="5020"/>
    <s v="Sandnes bibliotek"/>
    <n v="3700"/>
    <s v="BIBLIOTEK"/>
    <x v="45"/>
    <s v="REFUSJON SYKELØNN"/>
    <x v="1"/>
    <s v="Vaksinering Covid-19"/>
    <n v="-33615"/>
    <n v="-33615"/>
    <m/>
    <x v="68"/>
    <x v="10"/>
    <x v="7"/>
    <n v="-34000"/>
  </r>
  <r>
    <n v="5041"/>
    <s v="Kultur - Tilrettelagt fritid"/>
    <n v="2347"/>
    <s v="Frivillighetssentral"/>
    <x v="20"/>
    <s v="Kjøp inventar og utstyr"/>
    <x v="0"/>
    <s v="Korona-virus"/>
    <n v="639"/>
    <n v="639"/>
    <m/>
    <x v="69"/>
    <x v="10"/>
    <x v="7"/>
    <n v="1000"/>
  </r>
  <r>
    <n v="5041"/>
    <s v="Kultur - Tilrettelagt fritid"/>
    <n v="2348"/>
    <s v="Tilrettelagt aktivitetstilbud til barn og unge"/>
    <x v="2"/>
    <s v="Lønn vakttillegg"/>
    <x v="0"/>
    <s v="Korona-virus"/>
    <n v="819"/>
    <n v="819"/>
    <m/>
    <x v="69"/>
    <x v="10"/>
    <x v="7"/>
    <n v="1000"/>
  </r>
  <r>
    <n v="5041"/>
    <s v="Kultur - Tilrettelagt fritid"/>
    <n v="2348"/>
    <s v="Tilrettelagt aktivitetstilbud til barn og unge"/>
    <x v="35"/>
    <s v="Ekstrahjelp"/>
    <x v="0"/>
    <s v="Korona-virus"/>
    <n v="9650"/>
    <n v="9650"/>
    <m/>
    <x v="69"/>
    <x v="10"/>
    <x v="7"/>
    <n v="10000"/>
  </r>
  <r>
    <n v="5041"/>
    <s v="Kultur - Tilrettelagt fritid"/>
    <n v="2348"/>
    <s v="Tilrettelagt aktivitetstilbud til barn og unge"/>
    <x v="36"/>
    <s v="Pensjon"/>
    <x v="0"/>
    <s v="Korona-virus"/>
    <n v="784"/>
    <n v="784"/>
    <m/>
    <x v="69"/>
    <x v="10"/>
    <x v="7"/>
    <n v="1000"/>
  </r>
  <r>
    <n v="5041"/>
    <s v="Kultur - Tilrettelagt fritid"/>
    <n v="2348"/>
    <s v="Tilrettelagt aktivitetstilbud til barn og unge"/>
    <x v="4"/>
    <s v="Arbeidsgiveravgift"/>
    <x v="0"/>
    <s v="Korona-virus"/>
    <n v="1587"/>
    <n v="1587"/>
    <m/>
    <x v="69"/>
    <x v="10"/>
    <x v="7"/>
    <n v="2000"/>
  </r>
  <r>
    <n v="5041"/>
    <s v="Kultur - Tilrettelagt fritid"/>
    <n v="2348"/>
    <s v="Tilrettelagt aktivitetstilbud til barn og unge"/>
    <x v="15"/>
    <s v="Annet forbruksmateriell"/>
    <x v="0"/>
    <s v="Korona-virus"/>
    <n v="144"/>
    <n v="144"/>
    <m/>
    <x v="69"/>
    <x v="10"/>
    <x v="7"/>
    <n v="0"/>
  </r>
  <r>
    <n v="5041"/>
    <s v="Kultur - Tilrettelagt fritid"/>
    <n v="2348"/>
    <s v="Tilrettelagt aktivitetstilbud til barn og unge"/>
    <x v="58"/>
    <s v="Diverse oppgavepliktige utbetalinger"/>
    <x v="0"/>
    <s v="Korona-virus"/>
    <n v="265"/>
    <n v="265"/>
    <m/>
    <x v="69"/>
    <x v="10"/>
    <x v="7"/>
    <n v="0"/>
  </r>
  <r>
    <n v="5042"/>
    <s v="Kultur - Ungdomstilbud"/>
    <n v="2311"/>
    <s v="Aktivitetstilbud til barn og unge"/>
    <x v="27"/>
    <s v="Lønn administrasjon"/>
    <x v="0"/>
    <s v="Korona-virus"/>
    <n v="34"/>
    <n v="34"/>
    <m/>
    <x v="69"/>
    <x v="10"/>
    <x v="7"/>
    <n v="0"/>
  </r>
  <r>
    <n v="5042"/>
    <s v="Kultur - Ungdomstilbud"/>
    <n v="2311"/>
    <s v="Aktivitetstilbud til barn og unge"/>
    <x v="2"/>
    <s v="Lønn vakttillegg"/>
    <x v="0"/>
    <s v="Korona-virus"/>
    <n v="980"/>
    <n v="980"/>
    <m/>
    <x v="69"/>
    <x v="10"/>
    <x v="7"/>
    <n v="1000"/>
  </r>
  <r>
    <n v="5042"/>
    <s v="Kultur - Ungdomstilbud"/>
    <n v="2311"/>
    <s v="Aktivitetstilbud til barn og unge"/>
    <x v="35"/>
    <s v="Ekstrahjelp"/>
    <x v="0"/>
    <s v="Korona-virus"/>
    <n v="874"/>
    <n v="874"/>
    <m/>
    <x v="69"/>
    <x v="10"/>
    <x v="7"/>
    <n v="1000"/>
  </r>
  <r>
    <n v="5042"/>
    <s v="Kultur - Ungdomstilbud"/>
    <n v="2311"/>
    <s v="Aktivitetstilbud til barn og unge"/>
    <x v="3"/>
    <s v="Overtid"/>
    <x v="0"/>
    <s v="Korona-virus"/>
    <n v="92633"/>
    <n v="92633"/>
    <m/>
    <x v="69"/>
    <x v="10"/>
    <x v="7"/>
    <n v="93000"/>
  </r>
  <r>
    <n v="5042"/>
    <s v="Kultur - Ungdomstilbud"/>
    <n v="2311"/>
    <s v="Aktivitetstilbud til barn og unge"/>
    <x v="36"/>
    <s v="Pensjon"/>
    <x v="0"/>
    <s v="Korona-virus"/>
    <n v="883"/>
    <n v="883"/>
    <m/>
    <x v="69"/>
    <x v="10"/>
    <x v="7"/>
    <n v="1000"/>
  </r>
  <r>
    <n v="5042"/>
    <s v="Kultur - Ungdomstilbud"/>
    <n v="2311"/>
    <s v="Aktivitetstilbud til barn og unge"/>
    <x v="4"/>
    <s v="Arbeidsgiveravgift"/>
    <x v="0"/>
    <s v="Korona-virus"/>
    <n v="13452"/>
    <n v="13452"/>
    <m/>
    <x v="69"/>
    <x v="10"/>
    <x v="7"/>
    <n v="13000"/>
  </r>
  <r>
    <n v="5042"/>
    <s v="Kultur - Ungdomstilbud"/>
    <n v="2311"/>
    <s v="Aktivitetstilbud til barn og unge"/>
    <x v="5"/>
    <s v="Møtemat og overtidmat for ansatte"/>
    <x v="0"/>
    <s v="Korona-virus"/>
    <n v="2396"/>
    <n v="2396"/>
    <m/>
    <x v="69"/>
    <x v="10"/>
    <x v="7"/>
    <n v="2000"/>
  </r>
  <r>
    <n v="5042"/>
    <s v="Kultur - Ungdomstilbud"/>
    <n v="2311"/>
    <s v="Aktivitetstilbud til barn og unge"/>
    <x v="15"/>
    <s v="Annet forbruksmateriell"/>
    <x v="0"/>
    <s v="Korona-virus"/>
    <n v="9090"/>
    <n v="9090"/>
    <m/>
    <x v="69"/>
    <x v="10"/>
    <x v="7"/>
    <n v="9000"/>
  </r>
  <r>
    <n v="5042"/>
    <s v="Kultur - Ungdomstilbud"/>
    <n v="2311"/>
    <s v="Aktivitetstilbud til barn og unge"/>
    <x v="29"/>
    <s v="Bilgodtgjørelse, oppgavepliktig"/>
    <x v="0"/>
    <s v="Korona-virus"/>
    <n v="3367"/>
    <n v="3367"/>
    <m/>
    <x v="69"/>
    <x v="10"/>
    <x v="7"/>
    <n v="3000"/>
  </r>
  <r>
    <n v="5042"/>
    <s v="Kultur - Ungdomstilbud"/>
    <n v="2311"/>
    <s v="Aktivitetstilbud til barn og unge"/>
    <x v="6"/>
    <s v="Reiseutgift - møteaktivitet"/>
    <x v="0"/>
    <s v="Korona-virus"/>
    <n v="5510"/>
    <n v="5510"/>
    <m/>
    <x v="69"/>
    <x v="10"/>
    <x v="7"/>
    <n v="6000"/>
  </r>
  <r>
    <n v="5042"/>
    <s v="Kultur - Ungdomstilbud"/>
    <n v="2311"/>
    <s v="Aktivitetstilbud til barn og unge"/>
    <x v="54"/>
    <s v="Reiseutgift - kurs/konferanser"/>
    <x v="0"/>
    <s v="Korona-virus"/>
    <n v="465"/>
    <n v="465"/>
    <m/>
    <x v="69"/>
    <x v="10"/>
    <x v="7"/>
    <n v="0"/>
  </r>
  <r>
    <n v="5042"/>
    <s v="Kultur - Ungdomstilbud"/>
    <n v="2311"/>
    <s v="Aktivitetstilbud til barn og unge"/>
    <x v="25"/>
    <s v="Reiseutgift - klient-/brukerreiser m/u ledsager"/>
    <x v="0"/>
    <s v="Korona-virus"/>
    <n v="287"/>
    <n v="287"/>
    <m/>
    <x v="69"/>
    <x v="10"/>
    <x v="7"/>
    <n v="0"/>
  </r>
  <r>
    <n v="5042"/>
    <s v="Kultur - Ungdomstilbud"/>
    <n v="2311"/>
    <s v="Aktivitetstilbud til barn og unge"/>
    <x v="20"/>
    <s v="Kjøp inventar og utstyr"/>
    <x v="0"/>
    <s v="Korona-virus"/>
    <n v="781"/>
    <n v="781"/>
    <m/>
    <x v="69"/>
    <x v="10"/>
    <x v="7"/>
    <n v="1000"/>
  </r>
  <r>
    <n v="5042"/>
    <s v="Kultur - Ungdomstilbud"/>
    <n v="2344"/>
    <s v="FRITIDSTILBUD FOR ELDRE OG FUNKSJ.HEM."/>
    <x v="2"/>
    <s v="Lønn vakttillegg"/>
    <x v="0"/>
    <s v="Korona-virus"/>
    <n v="2798"/>
    <n v="2798"/>
    <m/>
    <x v="69"/>
    <x v="10"/>
    <x v="7"/>
    <n v="3000"/>
  </r>
  <r>
    <n v="5042"/>
    <s v="Kultur - Ungdomstilbud"/>
    <n v="2344"/>
    <s v="FRITIDSTILBUD FOR ELDRE OG FUNKSJ.HEM."/>
    <x v="3"/>
    <s v="Overtid"/>
    <x v="0"/>
    <s v="Korona-virus"/>
    <n v="25810"/>
    <n v="25810"/>
    <m/>
    <x v="69"/>
    <x v="10"/>
    <x v="7"/>
    <n v="26000"/>
  </r>
  <r>
    <n v="5042"/>
    <s v="Kultur - Ungdomstilbud"/>
    <n v="2344"/>
    <s v="FRITIDSTILBUD FOR ELDRE OG FUNKSJ.HEM."/>
    <x v="36"/>
    <s v="Pensjon"/>
    <x v="0"/>
    <s v="Korona-virus"/>
    <n v="224"/>
    <n v="224"/>
    <m/>
    <x v="69"/>
    <x v="10"/>
    <x v="7"/>
    <n v="0"/>
  </r>
  <r>
    <n v="5042"/>
    <s v="Kultur - Ungdomstilbud"/>
    <n v="2344"/>
    <s v="FRITIDSTILBUD FOR ELDRE OG FUNKSJ.HEM."/>
    <x v="4"/>
    <s v="Arbeidsgiveravgift"/>
    <x v="0"/>
    <s v="Korona-virus"/>
    <n v="4065"/>
    <n v="4065"/>
    <m/>
    <x v="69"/>
    <x v="10"/>
    <x v="7"/>
    <n v="4000"/>
  </r>
  <r>
    <n v="5042"/>
    <s v="Kultur - Ungdomstilbud"/>
    <n v="2413"/>
    <s v="OFF. LEGEARB. M/FAGLIG RÅDGIV./SMITTEV."/>
    <x v="2"/>
    <s v="Lønn vakttillegg"/>
    <x v="0"/>
    <s v="Korona-virus"/>
    <n v="39519"/>
    <n v="39519"/>
    <m/>
    <x v="69"/>
    <x v="10"/>
    <x v="7"/>
    <n v="40000"/>
  </r>
  <r>
    <n v="5042"/>
    <s v="Kultur - Ungdomstilbud"/>
    <n v="2413"/>
    <s v="OFF. LEGEARB. M/FAGLIG RÅDGIV./SMITTEV."/>
    <x v="3"/>
    <s v="Overtid"/>
    <x v="0"/>
    <s v="Korona-virus"/>
    <n v="1150"/>
    <n v="1150"/>
    <m/>
    <x v="69"/>
    <x v="10"/>
    <x v="7"/>
    <n v="1000"/>
  </r>
  <r>
    <n v="5042"/>
    <s v="Kultur - Ungdomstilbud"/>
    <n v="2413"/>
    <s v="OFF. LEGEARB. M/FAGLIG RÅDGIV./SMITTEV."/>
    <x v="4"/>
    <s v="Arbeidsgiveravgift"/>
    <x v="0"/>
    <s v="Korona-virus"/>
    <n v="5734"/>
    <n v="5734"/>
    <m/>
    <x v="69"/>
    <x v="10"/>
    <x v="7"/>
    <n v="6000"/>
  </r>
  <r>
    <n v="5046"/>
    <s v="Kultur - Bydelshus"/>
    <n v="3854"/>
    <s v="BYDELSHUS/GRENDEHUS"/>
    <x v="9"/>
    <s v="Rengjøringsmidler"/>
    <x v="0"/>
    <s v="Korona-virus"/>
    <n v="244"/>
    <n v="244"/>
    <m/>
    <x v="69"/>
    <x v="10"/>
    <x v="7"/>
    <n v="0"/>
  </r>
  <r>
    <n v="5060"/>
    <s v="Kunst- og kulturhus"/>
    <n v="3770"/>
    <s v="Tilskudd til kulturtiltak"/>
    <x v="35"/>
    <s v="Ekstrahjelp"/>
    <x v="0"/>
    <s v="Korona-virus"/>
    <n v="5523"/>
    <n v="5523"/>
    <m/>
    <x v="70"/>
    <x v="10"/>
    <x v="7"/>
    <n v="6000"/>
  </r>
  <r>
    <n v="5060"/>
    <s v="Kunst- og kulturhus"/>
    <n v="3770"/>
    <s v="Tilskudd til kulturtiltak"/>
    <x v="3"/>
    <s v="Overtid"/>
    <x v="0"/>
    <s v="Korona-virus"/>
    <n v="467"/>
    <n v="467"/>
    <m/>
    <x v="70"/>
    <x v="10"/>
    <x v="7"/>
    <n v="0"/>
  </r>
  <r>
    <n v="5060"/>
    <s v="Kunst- og kulturhus"/>
    <n v="3770"/>
    <s v="Tilskudd til kulturtiltak"/>
    <x v="36"/>
    <s v="Pensjon"/>
    <x v="0"/>
    <s v="Korona-virus"/>
    <n v="458"/>
    <n v="458"/>
    <m/>
    <x v="70"/>
    <x v="10"/>
    <x v="7"/>
    <n v="0"/>
  </r>
  <r>
    <n v="5060"/>
    <s v="Kunst- og kulturhus"/>
    <n v="3770"/>
    <s v="Tilskudd til kulturtiltak"/>
    <x v="4"/>
    <s v="Arbeidsgiveravgift"/>
    <x v="0"/>
    <s v="Korona-virus"/>
    <n v="909"/>
    <n v="909"/>
    <m/>
    <x v="70"/>
    <x v="10"/>
    <x v="7"/>
    <n v="1000"/>
  </r>
  <r>
    <n v="5060"/>
    <s v="Kunst- og kulturhus"/>
    <n v="3770"/>
    <s v="Tilskudd til kulturtiltak"/>
    <x v="15"/>
    <s v="Annet forbruksmateriell"/>
    <x v="0"/>
    <s v="Korona-virus"/>
    <n v="196"/>
    <n v="196"/>
    <m/>
    <x v="70"/>
    <x v="10"/>
    <x v="7"/>
    <n v="0"/>
  </r>
  <r>
    <n v="5060"/>
    <s v="Kunst- og kulturhus"/>
    <n v="3775"/>
    <s v="Kunstformidling musikaler og egne arrangement"/>
    <x v="15"/>
    <s v="Annet forbruksmateriell"/>
    <x v="0"/>
    <s v="Korona-virus"/>
    <n v="3054"/>
    <n v="3054"/>
    <m/>
    <x v="70"/>
    <x v="10"/>
    <x v="7"/>
    <n v="3000"/>
  </r>
  <r>
    <n v="5060"/>
    <s v="Kunst- og kulturhus"/>
    <n v="3775"/>
    <s v="Kunstformidling musikaler og egne arrangement"/>
    <x v="9"/>
    <s v="Rengjøringsmidler"/>
    <x v="0"/>
    <s v="Korona-virus"/>
    <n v="404"/>
    <n v="404"/>
    <m/>
    <x v="70"/>
    <x v="10"/>
    <x v="7"/>
    <n v="0"/>
  </r>
  <r>
    <n v="5060"/>
    <s v="Kunst- og kulturhus"/>
    <n v="3775"/>
    <s v="Kunstformidling musikaler og egne arrangement"/>
    <x v="65"/>
    <s v="Opplysningspliktige konsulenthonorar"/>
    <x v="0"/>
    <s v="Korona-virus"/>
    <n v="57847"/>
    <n v="57847"/>
    <m/>
    <x v="70"/>
    <x v="10"/>
    <x v="7"/>
    <n v="58000"/>
  </r>
  <r>
    <n v="5061"/>
    <s v="Kinokino"/>
    <n v="3771"/>
    <s v="Kunstformidling Kinokino"/>
    <x v="2"/>
    <s v="Lønn vakttillegg"/>
    <x v="0"/>
    <s v="Korona-virus"/>
    <n v="31"/>
    <n v="31"/>
    <m/>
    <x v="70"/>
    <x v="10"/>
    <x v="7"/>
    <n v="0"/>
  </r>
  <r>
    <n v="5061"/>
    <s v="Kinokino"/>
    <n v="3771"/>
    <s v="Kunstformidling Kinokino"/>
    <x v="35"/>
    <s v="Ekstrahjelp"/>
    <x v="0"/>
    <s v="Korona-virus"/>
    <n v="4658"/>
    <n v="4658"/>
    <m/>
    <x v="70"/>
    <x v="10"/>
    <x v="7"/>
    <n v="5000"/>
  </r>
  <r>
    <n v="5061"/>
    <s v="Kinokino"/>
    <n v="3771"/>
    <s v="Kunstformidling Kinokino"/>
    <x v="12"/>
    <s v="Annen lønn og trekkpl. godtgjørelser"/>
    <x v="0"/>
    <s v="Korona-virus"/>
    <n v="1905"/>
    <n v="1905"/>
    <m/>
    <x v="70"/>
    <x v="10"/>
    <x v="7"/>
    <n v="2000"/>
  </r>
  <r>
    <n v="5061"/>
    <s v="Kinokino"/>
    <n v="3771"/>
    <s v="Kunstformidling Kinokino"/>
    <x v="36"/>
    <s v="Pensjon"/>
    <x v="0"/>
    <s v="Korona-virus"/>
    <n v="544"/>
    <n v="544"/>
    <m/>
    <x v="70"/>
    <x v="10"/>
    <x v="7"/>
    <n v="1000"/>
  </r>
  <r>
    <n v="5061"/>
    <s v="Kinokino"/>
    <n v="3771"/>
    <s v="Kunstformidling Kinokino"/>
    <x v="4"/>
    <s v="Arbeidsgiveravgift"/>
    <x v="0"/>
    <s v="Korona-virus"/>
    <n v="1007"/>
    <n v="1007"/>
    <m/>
    <x v="70"/>
    <x v="10"/>
    <x v="7"/>
    <n v="1000"/>
  </r>
  <r>
    <n v="5061"/>
    <s v="Kinokino"/>
    <n v="3771"/>
    <s v="Kunstformidling Kinokino"/>
    <x v="65"/>
    <s v="Opplysningspliktige konsulenthonorar"/>
    <x v="0"/>
    <s v="Korona-virus"/>
    <n v="1260"/>
    <n v="1260"/>
    <m/>
    <x v="70"/>
    <x v="10"/>
    <x v="7"/>
    <n v="1000"/>
  </r>
  <r>
    <n v="5061"/>
    <s v="Kinokino"/>
    <n v="3775"/>
    <s v="Kunstformidling musikaler og egne arrangement"/>
    <x v="65"/>
    <s v="Opplysningspliktige konsulenthonorar"/>
    <x v="0"/>
    <s v="Korona-virus"/>
    <n v="2116"/>
    <n v="2116"/>
    <m/>
    <x v="70"/>
    <x v="10"/>
    <x v="7"/>
    <n v="2000"/>
  </r>
  <r>
    <n v="104000"/>
    <s v="EIE - Eiendom stab"/>
    <n v="2321"/>
    <s v="Helsestasjonstjeneste"/>
    <x v="19"/>
    <s v="Husleie"/>
    <x v="1"/>
    <s v="Vaksinering Covid-19"/>
    <n v="27000"/>
    <m/>
    <s v="Felleskostnader for vaksinasjonslokaler. Vil bli viderefakturert til helse i løpet av året. Helse bør da søke om å få refundert disse kostnadene i årsoppgjørssaken"/>
    <x v="71"/>
    <x v="17"/>
    <x v="0"/>
    <n v="0"/>
  </r>
  <r>
    <n v="104101"/>
    <s v="EIE - Sone 1a"/>
    <n v="2222"/>
    <s v="SKOLELOKALER"/>
    <x v="66"/>
    <s v="Vedlikehold  nybygg og nyanlegg"/>
    <x v="0"/>
    <s v="Korona-virus"/>
    <n v="5700"/>
    <n v="5700"/>
    <m/>
    <x v="71"/>
    <x v="17"/>
    <x v="0"/>
    <n v="6000"/>
  </r>
  <r>
    <n v="104101"/>
    <s v="EIE - Sone 1a"/>
    <n v="2222"/>
    <s v="SKOLELOKALER"/>
    <x v="59"/>
    <s v="Serviceavtaler og reparasjoner"/>
    <x v="0"/>
    <s v="Korona-virus"/>
    <n v="893"/>
    <n v="893"/>
    <m/>
    <x v="71"/>
    <x v="17"/>
    <x v="0"/>
    <n v="1000"/>
  </r>
  <r>
    <n v="104101"/>
    <s v="EIE - Sone 1a"/>
    <n v="2414"/>
    <s v="LEGEVAKT"/>
    <x v="66"/>
    <s v="Vedlikehold  nybygg og nyanlegg"/>
    <x v="0"/>
    <s v="Korona-virus"/>
    <n v="22890"/>
    <n v="22890"/>
    <m/>
    <x v="71"/>
    <x v="17"/>
    <x v="0"/>
    <n v="23000"/>
  </r>
  <r>
    <n v="104102"/>
    <s v="EIE - Sone 1b"/>
    <n v="2222"/>
    <s v="SKOLELOKALER"/>
    <x v="59"/>
    <s v="Serviceavtaler og reparasjoner"/>
    <x v="0"/>
    <s v="Korona-virus"/>
    <n v="17741"/>
    <n v="17741"/>
    <m/>
    <x v="71"/>
    <x v="17"/>
    <x v="0"/>
    <n v="18000"/>
  </r>
  <r>
    <n v="104103"/>
    <s v="EIE - Sone 2a"/>
    <n v="2222"/>
    <s v="SKOLELOKALER"/>
    <x v="59"/>
    <s v="Serviceavtaler og reparasjoner"/>
    <x v="0"/>
    <s v="Korona-virus"/>
    <n v="36062"/>
    <n v="36062"/>
    <m/>
    <x v="71"/>
    <x v="17"/>
    <x v="0"/>
    <n v="36000"/>
  </r>
  <r>
    <n v="104112"/>
    <s v="EIE - Renhold"/>
    <n v="2333"/>
    <s v="VAKSINASJONSKONTOR"/>
    <x v="38"/>
    <s v="Internfakturering renhold fordeling"/>
    <x v="1"/>
    <s v="Vaksinering Covid-19"/>
    <n v="59670"/>
    <n v="59670"/>
    <m/>
    <x v="71"/>
    <x v="17"/>
    <x v="0"/>
    <n v="60000"/>
  </r>
  <r>
    <n v="104113"/>
    <s v="EIE - Husleie"/>
    <n v="2321"/>
    <s v="Helsestasjonstjeneste"/>
    <x v="19"/>
    <s v="Husleie"/>
    <x v="1"/>
    <s v="Vaksinering Covid-19"/>
    <n v="164945"/>
    <m/>
    <s v="Kostnader innleie vaksinasjonslokaler - er viderefakturert til helse"/>
    <x v="71"/>
    <x v="17"/>
    <x v="0"/>
    <n v="0"/>
  </r>
  <r>
    <n v="104113"/>
    <s v="EIE - Husleie"/>
    <n v="2333"/>
    <s v="VAKSINASJONSKONTOR"/>
    <x v="19"/>
    <s v="Husleie"/>
    <x v="1"/>
    <s v="Vaksinering Covid-19"/>
    <n v="741789"/>
    <m/>
    <s v="Kostnader innleie vaksinasjonslokaler - er viderefakturert til helse"/>
    <x v="71"/>
    <x v="17"/>
    <x v="0"/>
    <n v="0"/>
  </r>
  <r>
    <n v="104113"/>
    <s v="EIE - Husleie"/>
    <n v="2333"/>
    <s v="VAKSINASJONSKONTOR"/>
    <x v="23"/>
    <s v="Internhusleie fordeling"/>
    <x v="1"/>
    <s v="Vaksinering Covid-19"/>
    <n v="-1365991"/>
    <m/>
    <s v="Fakturering av vaksinasjonslokaler til helse - helse har fått dette refundert i første perioderapport"/>
    <x v="71"/>
    <x v="17"/>
    <x v="0"/>
    <n v="0"/>
  </r>
  <r>
    <n v="104200"/>
    <s v="EIE - Byggeprosjekt"/>
    <n v="2321"/>
    <s v="Helsestasjonstjeneste"/>
    <x v="66"/>
    <s v="Vedlikehold  nybygg og nyanlegg"/>
    <x v="1"/>
    <s v="Vaksinering Covid-19"/>
    <n v="33496"/>
    <n v="33496"/>
    <m/>
    <x v="71"/>
    <x v="17"/>
    <x v="0"/>
    <n v="33000"/>
  </r>
  <r>
    <n v="246110"/>
    <s v="BH1 - Sandved barnehage"/>
    <n v="2010"/>
    <s v="Barnehage"/>
    <x v="43"/>
    <s v="Forbruksmateriell brukt i undervisning"/>
    <x v="0"/>
    <s v="Korona-virus"/>
    <n v="3981"/>
    <n v="3981"/>
    <m/>
    <x v="72"/>
    <x v="4"/>
    <x v="3"/>
    <n v="4000"/>
  </r>
  <r>
    <n v="246120"/>
    <s v="BH1 - Stangeland barnehage"/>
    <n v="2010"/>
    <s v="Barnehage"/>
    <x v="41"/>
    <s v="Vikarer ved sykefravær"/>
    <x v="0"/>
    <s v="Korona-virus"/>
    <n v="3358"/>
    <n v="3358"/>
    <m/>
    <x v="72"/>
    <x v="4"/>
    <x v="3"/>
    <n v="3000"/>
  </r>
  <r>
    <n v="246120"/>
    <s v="BH1 - Stangeland barnehage"/>
    <n v="2010"/>
    <s v="Barnehage"/>
    <x v="36"/>
    <s v="Pensjon"/>
    <x v="0"/>
    <s v="Korona-virus"/>
    <n v="250"/>
    <n v="250"/>
    <m/>
    <x v="72"/>
    <x v="4"/>
    <x v="3"/>
    <n v="0"/>
  </r>
  <r>
    <n v="246120"/>
    <s v="BH1 - Stangeland barnehage"/>
    <n v="2010"/>
    <s v="Barnehage"/>
    <x v="4"/>
    <s v="Arbeidsgiveravgift"/>
    <x v="0"/>
    <s v="Korona-virus"/>
    <n v="509"/>
    <n v="509"/>
    <m/>
    <x v="72"/>
    <x v="4"/>
    <x v="3"/>
    <n v="1000"/>
  </r>
  <r>
    <n v="246120"/>
    <s v="BH1 - Stangeland barnehage"/>
    <n v="2010"/>
    <s v="Barnehage"/>
    <x v="9"/>
    <s v="Rengjøringsmidler"/>
    <x v="0"/>
    <s v="Korona-virus"/>
    <n v="706"/>
    <n v="706"/>
    <m/>
    <x v="72"/>
    <x v="4"/>
    <x v="3"/>
    <n v="1000"/>
  </r>
  <r>
    <n v="246130"/>
    <s v="BH1 - Stangelandsforen barnehage"/>
    <n v="2010"/>
    <s v="Barnehage"/>
    <x v="11"/>
    <s v="Lønn fagstillinger"/>
    <x v="0"/>
    <s v="Korona-virus"/>
    <n v="947"/>
    <n v="947"/>
    <m/>
    <x v="72"/>
    <x v="4"/>
    <x v="3"/>
    <n v="1000"/>
  </r>
  <r>
    <n v="246130"/>
    <s v="BH1 - Stangelandsforen barnehage"/>
    <n v="2010"/>
    <s v="Barnehage"/>
    <x v="41"/>
    <s v="Vikarer ved sykefravær"/>
    <x v="0"/>
    <s v="Korona-virus"/>
    <n v="104006"/>
    <n v="104006"/>
    <m/>
    <x v="72"/>
    <x v="4"/>
    <x v="3"/>
    <n v="104000"/>
  </r>
  <r>
    <n v="246130"/>
    <s v="BH1 - Stangelandsforen barnehage"/>
    <n v="2010"/>
    <s v="Barnehage"/>
    <x v="35"/>
    <s v="Ekstrahjelp"/>
    <x v="0"/>
    <s v="Korona-virus"/>
    <n v="20925"/>
    <n v="20925"/>
    <m/>
    <x v="72"/>
    <x v="4"/>
    <x v="3"/>
    <n v="21000"/>
  </r>
  <r>
    <n v="246130"/>
    <s v="BH1 - Stangelandsforen barnehage"/>
    <n v="2010"/>
    <s v="Barnehage"/>
    <x v="3"/>
    <s v="Overtid"/>
    <x v="0"/>
    <s v="Korona-virus"/>
    <n v="1938"/>
    <n v="1938"/>
    <m/>
    <x v="72"/>
    <x v="4"/>
    <x v="3"/>
    <n v="2000"/>
  </r>
  <r>
    <n v="246130"/>
    <s v="BH1 - Stangelandsforen barnehage"/>
    <n v="2010"/>
    <s v="Barnehage"/>
    <x v="36"/>
    <s v="Pensjon"/>
    <x v="0"/>
    <s v="Korona-virus"/>
    <n v="8668"/>
    <n v="8668"/>
    <m/>
    <x v="72"/>
    <x v="4"/>
    <x v="3"/>
    <n v="9000"/>
  </r>
  <r>
    <n v="246130"/>
    <s v="BH1 - Stangelandsforen barnehage"/>
    <n v="2010"/>
    <s v="Barnehage"/>
    <x v="4"/>
    <s v="Arbeidsgiveravgift"/>
    <x v="0"/>
    <s v="Korona-virus"/>
    <n v="19245"/>
    <n v="19245"/>
    <m/>
    <x v="72"/>
    <x v="4"/>
    <x v="3"/>
    <n v="19000"/>
  </r>
  <r>
    <n v="246130"/>
    <s v="BH1 - Stangelandsforen barnehage"/>
    <n v="2010"/>
    <s v="Barnehage"/>
    <x v="43"/>
    <s v="Forbruksmateriell brukt i undervisning"/>
    <x v="0"/>
    <s v="Korona-virus"/>
    <n v="1196"/>
    <n v="1196"/>
    <m/>
    <x v="72"/>
    <x v="4"/>
    <x v="3"/>
    <n v="1000"/>
  </r>
  <r>
    <n v="246130"/>
    <s v="BH1 - Stangelandsforen barnehage"/>
    <n v="2010"/>
    <s v="Barnehage"/>
    <x v="8"/>
    <s v="Medisinsk forbruksmateriell"/>
    <x v="0"/>
    <s v="Korona-virus"/>
    <n v="2842"/>
    <n v="2842"/>
    <m/>
    <x v="72"/>
    <x v="4"/>
    <x v="3"/>
    <n v="3000"/>
  </r>
  <r>
    <n v="246130"/>
    <s v="BH1 - Stangelandsforen barnehage"/>
    <n v="2010"/>
    <s v="Barnehage"/>
    <x v="67"/>
    <s v="Forbruks-,formings- og aktivitetsmateriell"/>
    <x v="0"/>
    <s v="Korona-virus"/>
    <n v="767"/>
    <n v="767"/>
    <m/>
    <x v="72"/>
    <x v="4"/>
    <x v="3"/>
    <n v="1000"/>
  </r>
  <r>
    <n v="246210"/>
    <s v="BH2 - Øygard barnehage"/>
    <n v="2010"/>
    <s v="Barnehage"/>
    <x v="11"/>
    <s v="Lønn fagstillinger"/>
    <x v="0"/>
    <s v="Korona-virus"/>
    <n v="10506"/>
    <n v="10506"/>
    <m/>
    <x v="73"/>
    <x v="4"/>
    <x v="3"/>
    <n v="11000"/>
  </r>
  <r>
    <n v="246210"/>
    <s v="BH2 - Øygard barnehage"/>
    <n v="2010"/>
    <s v="Barnehage"/>
    <x v="2"/>
    <s v="Lønn vakttillegg"/>
    <x v="0"/>
    <s v="Korona-virus"/>
    <n v="48"/>
    <n v="48"/>
    <m/>
    <x v="73"/>
    <x v="4"/>
    <x v="3"/>
    <n v="0"/>
  </r>
  <r>
    <n v="246210"/>
    <s v="BH2 - Øygard barnehage"/>
    <n v="2010"/>
    <s v="Barnehage"/>
    <x v="41"/>
    <s v="Vikarer ved sykefravær"/>
    <x v="0"/>
    <s v="Korona-virus"/>
    <n v="65009"/>
    <n v="65009"/>
    <m/>
    <x v="73"/>
    <x v="4"/>
    <x v="3"/>
    <n v="65000"/>
  </r>
  <r>
    <n v="246210"/>
    <s v="BH2 - Øygard barnehage"/>
    <n v="2010"/>
    <s v="Barnehage"/>
    <x v="7"/>
    <s v="Vikarer ved ferieavvikling"/>
    <x v="0"/>
    <s v="Korona-virus"/>
    <n v="11254"/>
    <n v="11254"/>
    <m/>
    <x v="73"/>
    <x v="4"/>
    <x v="3"/>
    <n v="11000"/>
  </r>
  <r>
    <n v="246210"/>
    <s v="BH2 - Øygard barnehage"/>
    <n v="2010"/>
    <s v="Barnehage"/>
    <x v="42"/>
    <s v="Vikarer ved annet fravær"/>
    <x v="0"/>
    <s v="Korona-virus"/>
    <n v="6667"/>
    <n v="6667"/>
    <m/>
    <x v="73"/>
    <x v="4"/>
    <x v="3"/>
    <n v="7000"/>
  </r>
  <r>
    <n v="246210"/>
    <s v="BH2 - Øygard barnehage"/>
    <n v="2010"/>
    <s v="Barnehage"/>
    <x v="35"/>
    <s v="Ekstrahjelp"/>
    <x v="0"/>
    <s v="Korona-virus"/>
    <n v="45989"/>
    <n v="45989"/>
    <m/>
    <x v="73"/>
    <x v="4"/>
    <x v="3"/>
    <n v="46000"/>
  </r>
  <r>
    <n v="246210"/>
    <s v="BH2 - Øygard barnehage"/>
    <n v="2010"/>
    <s v="Barnehage"/>
    <x v="3"/>
    <s v="Overtid"/>
    <x v="0"/>
    <s v="Korona-virus"/>
    <n v="20418"/>
    <n v="20418"/>
    <m/>
    <x v="73"/>
    <x v="4"/>
    <x v="3"/>
    <n v="20000"/>
  </r>
  <r>
    <n v="246210"/>
    <s v="BH2 - Øygard barnehage"/>
    <n v="2010"/>
    <s v="Barnehage"/>
    <x v="12"/>
    <s v="Annen lønn og trekkpl. godtgjørelser"/>
    <x v="0"/>
    <s v="Korona-virus"/>
    <n v="754"/>
    <n v="754"/>
    <m/>
    <x v="73"/>
    <x v="4"/>
    <x v="3"/>
    <n v="1000"/>
  </r>
  <r>
    <n v="246210"/>
    <s v="BH2 - Øygard barnehage"/>
    <n v="2010"/>
    <s v="Barnehage"/>
    <x v="36"/>
    <s v="Pensjon"/>
    <x v="0"/>
    <s v="Korona-virus"/>
    <n v="11433"/>
    <n v="11433"/>
    <m/>
    <x v="73"/>
    <x v="4"/>
    <x v="3"/>
    <n v="11000"/>
  </r>
  <r>
    <n v="246210"/>
    <s v="BH2 - Øygard barnehage"/>
    <n v="2010"/>
    <s v="Barnehage"/>
    <x v="4"/>
    <s v="Arbeidsgiveravgift"/>
    <x v="0"/>
    <s v="Korona-virus"/>
    <n v="24263"/>
    <n v="24263"/>
    <m/>
    <x v="73"/>
    <x v="4"/>
    <x v="3"/>
    <n v="24000"/>
  </r>
  <r>
    <n v="246210"/>
    <s v="BH2 - Øygard barnehage"/>
    <n v="2010"/>
    <s v="Barnehage"/>
    <x v="8"/>
    <s v="Medisinsk forbruksmateriell"/>
    <x v="0"/>
    <s v="Korona-virus"/>
    <n v="1664"/>
    <n v="1664"/>
    <m/>
    <x v="73"/>
    <x v="4"/>
    <x v="3"/>
    <n v="2000"/>
  </r>
  <r>
    <n v="246210"/>
    <s v="BH2 - Øygard barnehage"/>
    <n v="2010"/>
    <s v="Barnehage"/>
    <x v="9"/>
    <s v="Rengjøringsmidler"/>
    <x v="0"/>
    <s v="Korona-virus"/>
    <n v="706"/>
    <n v="706"/>
    <m/>
    <x v="73"/>
    <x v="4"/>
    <x v="3"/>
    <n v="1000"/>
  </r>
  <r>
    <n v="246210"/>
    <s v="BH2 - Øygard barnehage"/>
    <n v="2010"/>
    <s v="Barnehage"/>
    <x v="20"/>
    <s v="Kjøp inventar og utstyr"/>
    <x v="0"/>
    <s v="Korona-virus"/>
    <n v="273"/>
    <n v="273"/>
    <m/>
    <x v="73"/>
    <x v="4"/>
    <x v="3"/>
    <n v="0"/>
  </r>
  <r>
    <n v="246220"/>
    <s v="BH2 - Gravarslia barnehage"/>
    <n v="2010"/>
    <s v="Barnehage"/>
    <x v="41"/>
    <s v="Vikarer ved sykefravær"/>
    <x v="0"/>
    <s v="Korona-virus"/>
    <n v="3502"/>
    <n v="3502"/>
    <m/>
    <x v="73"/>
    <x v="4"/>
    <x v="3"/>
    <n v="4000"/>
  </r>
  <r>
    <n v="246220"/>
    <s v="BH2 - Gravarslia barnehage"/>
    <n v="2010"/>
    <s v="Barnehage"/>
    <x v="3"/>
    <s v="Overtid"/>
    <x v="0"/>
    <s v="Korona-virus"/>
    <n v="2635"/>
    <n v="2635"/>
    <m/>
    <x v="73"/>
    <x v="4"/>
    <x v="3"/>
    <n v="3000"/>
  </r>
  <r>
    <n v="246220"/>
    <s v="BH2 - Gravarslia barnehage"/>
    <n v="2010"/>
    <s v="Barnehage"/>
    <x v="36"/>
    <s v="Pensjon"/>
    <x v="0"/>
    <s v="Korona-virus"/>
    <n v="290"/>
    <n v="290"/>
    <m/>
    <x v="73"/>
    <x v="4"/>
    <x v="3"/>
    <n v="0"/>
  </r>
  <r>
    <n v="246220"/>
    <s v="BH2 - Gravarslia barnehage"/>
    <n v="2010"/>
    <s v="Barnehage"/>
    <x v="4"/>
    <s v="Arbeidsgiveravgift"/>
    <x v="0"/>
    <s v="Korona-virus"/>
    <n v="906"/>
    <n v="906"/>
    <m/>
    <x v="73"/>
    <x v="4"/>
    <x v="3"/>
    <n v="1000"/>
  </r>
  <r>
    <n v="246220"/>
    <s v="BH2 - Gravarslia barnehage"/>
    <n v="2010"/>
    <s v="Barnehage"/>
    <x v="8"/>
    <s v="Medisinsk forbruksmateriell"/>
    <x v="0"/>
    <s v="Korona-virus"/>
    <n v="951"/>
    <n v="951"/>
    <m/>
    <x v="73"/>
    <x v="4"/>
    <x v="3"/>
    <n v="1000"/>
  </r>
  <r>
    <n v="246220"/>
    <s v="BH2 - Gravarslia barnehage"/>
    <n v="2010"/>
    <s v="Barnehage"/>
    <x v="9"/>
    <s v="Rengjøringsmidler"/>
    <x v="0"/>
    <s v="Korona-virus"/>
    <n v="404"/>
    <n v="404"/>
    <m/>
    <x v="73"/>
    <x v="4"/>
    <x v="3"/>
    <n v="0"/>
  </r>
  <r>
    <n v="246230"/>
    <s v="BH2 - Vatne barnehage"/>
    <n v="2010"/>
    <s v="Barnehage"/>
    <x v="15"/>
    <s v="Annet forbruksmateriell"/>
    <x v="0"/>
    <s v="Korona-virus"/>
    <n v="3885"/>
    <n v="3885"/>
    <m/>
    <x v="73"/>
    <x v="4"/>
    <x v="3"/>
    <n v="4000"/>
  </r>
  <r>
    <n v="246310"/>
    <s v="BH3 - Austrått barnehage"/>
    <n v="2010"/>
    <s v="Barnehage"/>
    <x v="41"/>
    <s v="Vikarer ved sykefravær"/>
    <x v="0"/>
    <s v="Korona-virus"/>
    <n v="10997"/>
    <n v="10997"/>
    <m/>
    <x v="74"/>
    <x v="4"/>
    <x v="3"/>
    <n v="11000"/>
  </r>
  <r>
    <n v="246310"/>
    <s v="BH3 - Austrått barnehage"/>
    <n v="2010"/>
    <s v="Barnehage"/>
    <x v="36"/>
    <s v="Pensjon"/>
    <x v="0"/>
    <s v="Korona-virus"/>
    <n v="857"/>
    <n v="857"/>
    <m/>
    <x v="74"/>
    <x v="4"/>
    <x v="3"/>
    <n v="1000"/>
  </r>
  <r>
    <n v="246310"/>
    <s v="BH3 - Austrått barnehage"/>
    <n v="2010"/>
    <s v="Barnehage"/>
    <x v="4"/>
    <s v="Arbeidsgiveravgift"/>
    <x v="0"/>
    <s v="Korona-virus"/>
    <n v="1671"/>
    <n v="1671"/>
    <m/>
    <x v="74"/>
    <x v="4"/>
    <x v="3"/>
    <n v="2000"/>
  </r>
  <r>
    <n v="246320"/>
    <s v="BH3 - Kleivane barnehage"/>
    <n v="2010"/>
    <s v="Barnehage"/>
    <x v="41"/>
    <s v="Vikarer ved sykefravær"/>
    <x v="0"/>
    <s v="Korona-virus"/>
    <n v="248827"/>
    <n v="248827"/>
    <m/>
    <x v="74"/>
    <x v="4"/>
    <x v="3"/>
    <n v="249000"/>
  </r>
  <r>
    <n v="246320"/>
    <s v="BH3 - Kleivane barnehage"/>
    <n v="2010"/>
    <s v="Barnehage"/>
    <x v="35"/>
    <s v="Ekstrahjelp"/>
    <x v="0"/>
    <s v="Korona-virus"/>
    <n v="1751"/>
    <n v="1751"/>
    <m/>
    <x v="74"/>
    <x v="4"/>
    <x v="3"/>
    <n v="2000"/>
  </r>
  <r>
    <n v="246320"/>
    <s v="BH3 - Kleivane barnehage"/>
    <n v="2010"/>
    <s v="Barnehage"/>
    <x v="3"/>
    <s v="Overtid"/>
    <x v="0"/>
    <s v="Korona-virus"/>
    <n v="2100"/>
    <n v="2100"/>
    <m/>
    <x v="74"/>
    <x v="4"/>
    <x v="3"/>
    <n v="2000"/>
  </r>
  <r>
    <n v="246320"/>
    <s v="BH3 - Kleivane barnehage"/>
    <n v="2010"/>
    <s v="Barnehage"/>
    <x v="12"/>
    <s v="Annen lønn og trekkpl. godtgjørelser"/>
    <x v="0"/>
    <s v="Korona-virus"/>
    <n v="471"/>
    <n v="471"/>
    <m/>
    <x v="74"/>
    <x v="4"/>
    <x v="3"/>
    <n v="0"/>
  </r>
  <r>
    <n v="246320"/>
    <s v="BH3 - Kleivane barnehage"/>
    <n v="2010"/>
    <s v="Barnehage"/>
    <x v="36"/>
    <s v="Pensjon"/>
    <x v="0"/>
    <s v="Korona-virus"/>
    <n v="19751"/>
    <n v="19751"/>
    <m/>
    <x v="74"/>
    <x v="4"/>
    <x v="3"/>
    <n v="20000"/>
  </r>
  <r>
    <n v="246320"/>
    <s v="BH3 - Kleivane barnehage"/>
    <n v="2010"/>
    <s v="Barnehage"/>
    <x v="4"/>
    <s v="Arbeidsgiveravgift"/>
    <x v="0"/>
    <s v="Korona-virus"/>
    <n v="38479"/>
    <n v="38479"/>
    <m/>
    <x v="74"/>
    <x v="4"/>
    <x v="3"/>
    <n v="38000"/>
  </r>
  <r>
    <n v="246330"/>
    <s v="BH3 - Figgjo barnehage"/>
    <n v="2010"/>
    <s v="Barnehage"/>
    <x v="41"/>
    <s v="Vikarer ved sykefravær"/>
    <x v="0"/>
    <s v="Korona-virus"/>
    <n v="23771"/>
    <n v="23771"/>
    <m/>
    <x v="74"/>
    <x v="4"/>
    <x v="3"/>
    <n v="24000"/>
  </r>
  <r>
    <n v="246330"/>
    <s v="BH3 - Figgjo barnehage"/>
    <n v="2010"/>
    <s v="Barnehage"/>
    <x v="3"/>
    <s v="Overtid"/>
    <x v="0"/>
    <s v="Korona-virus"/>
    <n v="1367"/>
    <n v="1367"/>
    <m/>
    <x v="74"/>
    <x v="4"/>
    <x v="3"/>
    <n v="1000"/>
  </r>
  <r>
    <n v="246330"/>
    <s v="BH3 - Figgjo barnehage"/>
    <n v="2010"/>
    <s v="Barnehage"/>
    <x v="36"/>
    <s v="Pensjon"/>
    <x v="0"/>
    <s v="Korona-virus"/>
    <n v="1955"/>
    <n v="1955"/>
    <m/>
    <x v="74"/>
    <x v="4"/>
    <x v="3"/>
    <n v="2000"/>
  </r>
  <r>
    <n v="246330"/>
    <s v="BH3 - Figgjo barnehage"/>
    <n v="2010"/>
    <s v="Barnehage"/>
    <x v="4"/>
    <s v="Arbeidsgiveravgift"/>
    <x v="0"/>
    <s v="Korona-virus"/>
    <n v="3820"/>
    <n v="3820"/>
    <m/>
    <x v="74"/>
    <x v="4"/>
    <x v="3"/>
    <n v="4000"/>
  </r>
  <r>
    <n v="246330"/>
    <s v="BH3 - Figgjo barnehage"/>
    <n v="2010"/>
    <s v="Barnehage"/>
    <x v="9"/>
    <s v="Rengjøringsmidler"/>
    <x v="0"/>
    <s v="Korona-virus"/>
    <n v="9200"/>
    <n v="9200"/>
    <m/>
    <x v="74"/>
    <x v="4"/>
    <x v="3"/>
    <n v="9000"/>
  </r>
  <r>
    <n v="246410"/>
    <s v="BH4 - Langgata barnehage"/>
    <n v="2010"/>
    <s v="Barnehage"/>
    <x v="41"/>
    <s v="Vikarer ved sykefravær"/>
    <x v="0"/>
    <s v="Korona-virus"/>
    <n v="186679"/>
    <n v="186679"/>
    <m/>
    <x v="75"/>
    <x v="4"/>
    <x v="3"/>
    <n v="187000"/>
  </r>
  <r>
    <n v="246410"/>
    <s v="BH4 - Langgata barnehage"/>
    <n v="2010"/>
    <s v="Barnehage"/>
    <x v="35"/>
    <s v="Ekstrahjelp"/>
    <x v="0"/>
    <s v="Korona-virus"/>
    <n v="46044"/>
    <n v="46044"/>
    <m/>
    <x v="75"/>
    <x v="4"/>
    <x v="3"/>
    <n v="46000"/>
  </r>
  <r>
    <n v="246410"/>
    <s v="BH4 - Langgata barnehage"/>
    <n v="2010"/>
    <s v="Barnehage"/>
    <x v="3"/>
    <s v="Overtid"/>
    <x v="0"/>
    <s v="Korona-virus"/>
    <n v="15262"/>
    <n v="15262"/>
    <m/>
    <x v="75"/>
    <x v="4"/>
    <x v="3"/>
    <n v="15000"/>
  </r>
  <r>
    <n v="246410"/>
    <s v="BH4 - Langgata barnehage"/>
    <n v="2010"/>
    <s v="Barnehage"/>
    <x v="12"/>
    <s v="Annen lønn og trekkpl. godtgjørelser"/>
    <x v="0"/>
    <s v="Korona-virus"/>
    <n v="249"/>
    <n v="249"/>
    <m/>
    <x v="75"/>
    <x v="4"/>
    <x v="3"/>
    <n v="0"/>
  </r>
  <r>
    <n v="246410"/>
    <s v="BH4 - Langgata barnehage"/>
    <n v="2010"/>
    <s v="Barnehage"/>
    <x v="36"/>
    <s v="Pensjon"/>
    <x v="0"/>
    <s v="Korona-virus"/>
    <n v="18755"/>
    <n v="18755"/>
    <m/>
    <x v="75"/>
    <x v="4"/>
    <x v="3"/>
    <n v="19000"/>
  </r>
  <r>
    <n v="246410"/>
    <s v="BH4 - Langgata barnehage"/>
    <n v="2010"/>
    <s v="Barnehage"/>
    <x v="4"/>
    <s v="Arbeidsgiveravgift"/>
    <x v="0"/>
    <s v="Korona-virus"/>
    <n v="37645"/>
    <n v="37645"/>
    <m/>
    <x v="75"/>
    <x v="4"/>
    <x v="3"/>
    <n v="38000"/>
  </r>
  <r>
    <n v="246420"/>
    <s v="BH4 - Trones barnehage"/>
    <n v="2010"/>
    <s v="Barnehage"/>
    <x v="41"/>
    <s v="Vikarer ved sykefravær"/>
    <x v="0"/>
    <s v="Korona-virus"/>
    <n v="29897"/>
    <n v="29897"/>
    <m/>
    <x v="75"/>
    <x v="4"/>
    <x v="3"/>
    <n v="30000"/>
  </r>
  <r>
    <n v="246420"/>
    <s v="BH4 - Trones barnehage"/>
    <n v="2010"/>
    <s v="Barnehage"/>
    <x v="7"/>
    <s v="Vikarer ved ferieavvikling"/>
    <x v="0"/>
    <s v="Korona-virus"/>
    <n v="2707"/>
    <n v="2707"/>
    <m/>
    <x v="75"/>
    <x v="4"/>
    <x v="3"/>
    <n v="3000"/>
  </r>
  <r>
    <n v="246420"/>
    <s v="BH4 - Trones barnehage"/>
    <n v="2010"/>
    <s v="Barnehage"/>
    <x v="42"/>
    <s v="Vikarer ved annet fravær"/>
    <x v="0"/>
    <s v="Korona-virus"/>
    <n v="1348"/>
    <n v="1348"/>
    <m/>
    <x v="75"/>
    <x v="4"/>
    <x v="3"/>
    <n v="1000"/>
  </r>
  <r>
    <n v="246420"/>
    <s v="BH4 - Trones barnehage"/>
    <n v="2010"/>
    <s v="Barnehage"/>
    <x v="36"/>
    <s v="Pensjon"/>
    <x v="0"/>
    <s v="Korona-virus"/>
    <n v="2813"/>
    <n v="2813"/>
    <m/>
    <x v="75"/>
    <x v="4"/>
    <x v="3"/>
    <n v="3000"/>
  </r>
  <r>
    <n v="246420"/>
    <s v="BH4 - Trones barnehage"/>
    <n v="2010"/>
    <s v="Barnehage"/>
    <x v="4"/>
    <s v="Arbeidsgiveravgift"/>
    <x v="0"/>
    <s v="Korona-virus"/>
    <n v="5184"/>
    <n v="5184"/>
    <m/>
    <x v="75"/>
    <x v="4"/>
    <x v="3"/>
    <n v="5000"/>
  </r>
  <r>
    <n v="246520"/>
    <s v="BH5 - Myklaberget barnehage"/>
    <n v="2010"/>
    <s v="Barnehage"/>
    <x v="41"/>
    <s v="Vikarer ved sykefravær"/>
    <x v="0"/>
    <s v="Korona-virus"/>
    <n v="1375"/>
    <n v="201375"/>
    <m/>
    <x v="76"/>
    <x v="4"/>
    <x v="3"/>
    <n v="201000"/>
  </r>
  <r>
    <n v="246520"/>
    <s v="BH5 - Myklaberget barnehage"/>
    <n v="2010"/>
    <s v="Barnehage"/>
    <x v="35"/>
    <s v="Ekstrahjelp"/>
    <x v="0"/>
    <s v="Korona-virus"/>
    <n v="9"/>
    <n v="9"/>
    <m/>
    <x v="76"/>
    <x v="4"/>
    <x v="3"/>
    <n v="0"/>
  </r>
  <r>
    <n v="246520"/>
    <s v="BH5 - Myklaberget barnehage"/>
    <n v="2010"/>
    <s v="Barnehage"/>
    <x v="3"/>
    <s v="Overtid"/>
    <x v="0"/>
    <s v="Korona-virus"/>
    <n v="1"/>
    <n v="1"/>
    <m/>
    <x v="76"/>
    <x v="4"/>
    <x v="3"/>
    <n v="0"/>
  </r>
  <r>
    <n v="246520"/>
    <s v="BH5 - Myklaberget barnehage"/>
    <n v="2010"/>
    <s v="Barnehage"/>
    <x v="36"/>
    <s v="Pensjon"/>
    <x v="0"/>
    <s v="Korona-virus"/>
    <n v="113"/>
    <n v="113"/>
    <m/>
    <x v="76"/>
    <x v="4"/>
    <x v="3"/>
    <n v="0"/>
  </r>
  <r>
    <n v="246520"/>
    <s v="BH5 - Myklaberget barnehage"/>
    <n v="2010"/>
    <s v="Barnehage"/>
    <x v="4"/>
    <s v="Arbeidsgiveravgift"/>
    <x v="0"/>
    <s v="Korona-virus"/>
    <n v="211"/>
    <n v="211"/>
    <m/>
    <x v="76"/>
    <x v="4"/>
    <x v="3"/>
    <n v="0"/>
  </r>
  <r>
    <n v="246520"/>
    <s v="BH5 - Myklaberget barnehage"/>
    <n v="2010"/>
    <s v="Barnehage"/>
    <x v="8"/>
    <s v="Medisinsk forbruksmateriell"/>
    <x v="0"/>
    <s v="Korona-virus"/>
    <n v="83"/>
    <n v="83"/>
    <m/>
    <x v="76"/>
    <x v="4"/>
    <x v="3"/>
    <n v="0"/>
  </r>
  <r>
    <n v="246530"/>
    <s v="BH5 - Porsholen barnehage"/>
    <n v="2010"/>
    <s v="Barnehage"/>
    <x v="41"/>
    <s v="Vikarer ved sykefravær"/>
    <x v="0"/>
    <s v="Korona-virus"/>
    <n v="10724"/>
    <n v="210724"/>
    <m/>
    <x v="76"/>
    <x v="4"/>
    <x v="3"/>
    <n v="211000"/>
  </r>
  <r>
    <n v="246530"/>
    <s v="BH5 - Porsholen barnehage"/>
    <n v="2010"/>
    <s v="Barnehage"/>
    <x v="36"/>
    <s v="Pensjon"/>
    <x v="0"/>
    <s v="Korona-virus"/>
    <n v="889"/>
    <n v="889"/>
    <m/>
    <x v="76"/>
    <x v="4"/>
    <x v="3"/>
    <n v="1000"/>
  </r>
  <r>
    <n v="246530"/>
    <s v="BH5 - Porsholen barnehage"/>
    <n v="2010"/>
    <s v="Barnehage"/>
    <x v="4"/>
    <s v="Arbeidsgiveravgift"/>
    <x v="0"/>
    <s v="Korona-virus"/>
    <n v="1637"/>
    <n v="1637"/>
    <m/>
    <x v="76"/>
    <x v="4"/>
    <x v="3"/>
    <n v="2000"/>
  </r>
  <r>
    <n v="246610"/>
    <s v="BH6 - Jønningheia barnehage"/>
    <n v="2010"/>
    <s v="Barnehage"/>
    <x v="41"/>
    <s v="Vikarer ved sykefravær"/>
    <x v="0"/>
    <s v="Korona-virus"/>
    <n v="138393"/>
    <n v="138393"/>
    <m/>
    <x v="77"/>
    <x v="4"/>
    <x v="3"/>
    <n v="138000"/>
  </r>
  <r>
    <n v="246610"/>
    <s v="BH6 - Jønningheia barnehage"/>
    <n v="2010"/>
    <s v="Barnehage"/>
    <x v="35"/>
    <s v="Ekstrahjelp"/>
    <x v="0"/>
    <s v="Korona-virus"/>
    <n v="4700"/>
    <n v="4700"/>
    <m/>
    <x v="77"/>
    <x v="4"/>
    <x v="3"/>
    <n v="5000"/>
  </r>
  <r>
    <n v="246610"/>
    <s v="BH6 - Jønningheia barnehage"/>
    <n v="2010"/>
    <s v="Barnehage"/>
    <x v="3"/>
    <s v="Overtid"/>
    <x v="0"/>
    <s v="Korona-virus"/>
    <n v="19289"/>
    <n v="19289"/>
    <m/>
    <x v="77"/>
    <x v="4"/>
    <x v="3"/>
    <n v="19000"/>
  </r>
  <r>
    <n v="246610"/>
    <s v="BH6 - Jønningheia barnehage"/>
    <n v="2010"/>
    <s v="Barnehage"/>
    <x v="12"/>
    <s v="Annen lønn og trekkpl. godtgjørelser"/>
    <x v="0"/>
    <s v="Korona-virus"/>
    <n v="67"/>
    <n v="67"/>
    <m/>
    <x v="77"/>
    <x v="4"/>
    <x v="3"/>
    <n v="0"/>
  </r>
  <r>
    <n v="246610"/>
    <s v="BH6 - Jønningheia barnehage"/>
    <n v="2010"/>
    <s v="Barnehage"/>
    <x v="36"/>
    <s v="Pensjon"/>
    <x v="0"/>
    <s v="Korona-virus"/>
    <n v="11780"/>
    <n v="11780"/>
    <m/>
    <x v="77"/>
    <x v="4"/>
    <x v="3"/>
    <n v="12000"/>
  </r>
  <r>
    <n v="246610"/>
    <s v="BH6 - Jønningheia barnehage"/>
    <n v="2010"/>
    <s v="Barnehage"/>
    <x v="4"/>
    <s v="Arbeidsgiveravgift"/>
    <x v="0"/>
    <s v="Korona-virus"/>
    <n v="24566"/>
    <n v="24566"/>
    <m/>
    <x v="77"/>
    <x v="4"/>
    <x v="3"/>
    <n v="25000"/>
  </r>
  <r>
    <n v="246610"/>
    <s v="BH6 - Jønningheia barnehage"/>
    <n v="2010"/>
    <s v="Barnehage"/>
    <x v="9"/>
    <s v="Rengjøringsmidler"/>
    <x v="0"/>
    <s v="Korona-virus"/>
    <n v="2398"/>
    <n v="2398"/>
    <m/>
    <x v="77"/>
    <x v="4"/>
    <x v="3"/>
    <n v="2000"/>
  </r>
  <r>
    <n v="246620"/>
    <s v="BH6 - Smeaheia barnehage"/>
    <n v="2010"/>
    <s v="Barnehage"/>
    <x v="41"/>
    <s v="Vikarer ved sykefravær"/>
    <x v="0"/>
    <s v="Korona-virus"/>
    <n v="67645"/>
    <n v="67645"/>
    <m/>
    <x v="77"/>
    <x v="4"/>
    <x v="3"/>
    <n v="68000"/>
  </r>
  <r>
    <n v="246620"/>
    <s v="BH6 - Smeaheia barnehage"/>
    <n v="2010"/>
    <s v="Barnehage"/>
    <x v="35"/>
    <s v="Ekstrahjelp"/>
    <x v="0"/>
    <s v="Korona-virus"/>
    <n v="2293"/>
    <n v="2293"/>
    <m/>
    <x v="77"/>
    <x v="4"/>
    <x v="3"/>
    <n v="2000"/>
  </r>
  <r>
    <n v="246620"/>
    <s v="BH6 - Smeaheia barnehage"/>
    <n v="2010"/>
    <s v="Barnehage"/>
    <x v="3"/>
    <s v="Overtid"/>
    <x v="0"/>
    <s v="Korona-virus"/>
    <n v="21186"/>
    <n v="21186"/>
    <m/>
    <x v="77"/>
    <x v="4"/>
    <x v="3"/>
    <n v="21000"/>
  </r>
  <r>
    <n v="246620"/>
    <s v="BH6 - Smeaheia barnehage"/>
    <n v="2010"/>
    <s v="Barnehage"/>
    <x v="36"/>
    <s v="Pensjon"/>
    <x v="0"/>
    <s v="Korona-virus"/>
    <n v="5788"/>
    <n v="5788"/>
    <m/>
    <x v="77"/>
    <x v="4"/>
    <x v="3"/>
    <n v="6000"/>
  </r>
  <r>
    <n v="246620"/>
    <s v="BH6 - Smeaheia barnehage"/>
    <n v="2010"/>
    <s v="Barnehage"/>
    <x v="4"/>
    <s v="Arbeidsgiveravgift"/>
    <x v="0"/>
    <s v="Korona-virus"/>
    <n v="13665"/>
    <n v="13665"/>
    <m/>
    <x v="77"/>
    <x v="4"/>
    <x v="3"/>
    <n v="14000"/>
  </r>
  <r>
    <n v="246620"/>
    <s v="BH6 - Smeaheia barnehage"/>
    <n v="2010"/>
    <s v="Barnehage"/>
    <x v="8"/>
    <s v="Medisinsk forbruksmateriell"/>
    <x v="0"/>
    <s v="Korona-virus"/>
    <n v="3552"/>
    <n v="3552"/>
    <m/>
    <x v="77"/>
    <x v="4"/>
    <x v="3"/>
    <n v="4000"/>
  </r>
  <r>
    <n v="246620"/>
    <s v="BH6 - Smeaheia barnehage"/>
    <n v="2010"/>
    <s v="Barnehage"/>
    <x v="20"/>
    <s v="Kjøp inventar og utstyr"/>
    <x v="0"/>
    <s v="Korona-virus"/>
    <n v="7476"/>
    <n v="7476"/>
    <m/>
    <x v="77"/>
    <x v="4"/>
    <x v="3"/>
    <n v="7000"/>
  </r>
  <r>
    <n v="246710"/>
    <s v="BH7 - Hommersåk barnehage"/>
    <n v="2010"/>
    <s v="Barnehage"/>
    <x v="41"/>
    <s v="Vikarer ved sykefravær"/>
    <x v="0"/>
    <s v="Korona-virus"/>
    <n v="20112"/>
    <n v="20112"/>
    <m/>
    <x v="78"/>
    <x v="4"/>
    <x v="3"/>
    <n v="20000"/>
  </r>
  <r>
    <n v="246710"/>
    <s v="BH7 - Hommersåk barnehage"/>
    <n v="2010"/>
    <s v="Barnehage"/>
    <x v="35"/>
    <s v="Ekstrahjelp"/>
    <x v="0"/>
    <s v="Korona-virus"/>
    <n v="720"/>
    <n v="720"/>
    <m/>
    <x v="78"/>
    <x v="4"/>
    <x v="3"/>
    <n v="1000"/>
  </r>
  <r>
    <n v="246710"/>
    <s v="BH7 - Hommersåk barnehage"/>
    <n v="2010"/>
    <s v="Barnehage"/>
    <x v="3"/>
    <s v="Overtid"/>
    <x v="0"/>
    <s v="Korona-virus"/>
    <n v="2946"/>
    <n v="2946"/>
    <m/>
    <x v="78"/>
    <x v="4"/>
    <x v="3"/>
    <n v="3000"/>
  </r>
  <r>
    <n v="246710"/>
    <s v="BH7 - Hommersåk barnehage"/>
    <n v="2010"/>
    <s v="Barnehage"/>
    <x v="36"/>
    <s v="Pensjon"/>
    <x v="0"/>
    <s v="Korona-virus"/>
    <n v="1716"/>
    <n v="1716"/>
    <m/>
    <x v="78"/>
    <x v="4"/>
    <x v="3"/>
    <n v="2000"/>
  </r>
  <r>
    <n v="246710"/>
    <s v="BH7 - Hommersåk barnehage"/>
    <n v="2010"/>
    <s v="Barnehage"/>
    <x v="4"/>
    <s v="Arbeidsgiveravgift"/>
    <x v="0"/>
    <s v="Korona-virus"/>
    <n v="3595"/>
    <n v="3595"/>
    <m/>
    <x v="78"/>
    <x v="4"/>
    <x v="3"/>
    <n v="4000"/>
  </r>
  <r>
    <n v="246710"/>
    <s v="BH7 - Hommersåk barnehage"/>
    <n v="2010"/>
    <s v="Barnehage"/>
    <x v="14"/>
    <s v="Kontormateriell"/>
    <x v="0"/>
    <s v="Korona-virus"/>
    <n v="963"/>
    <n v="963"/>
    <m/>
    <x v="78"/>
    <x v="4"/>
    <x v="3"/>
    <n v="1000"/>
  </r>
  <r>
    <n v="246710"/>
    <s v="BH7 - Hommersåk barnehage"/>
    <n v="2010"/>
    <s v="Barnehage"/>
    <x v="43"/>
    <s v="Forbruksmateriell brukt i undervisning"/>
    <x v="0"/>
    <s v="Korona-virus"/>
    <n v="3777"/>
    <n v="3777"/>
    <m/>
    <x v="78"/>
    <x v="4"/>
    <x v="3"/>
    <n v="4000"/>
  </r>
  <r>
    <n v="246710"/>
    <s v="BH7 - Hommersåk barnehage"/>
    <n v="2010"/>
    <s v="Barnehage"/>
    <x v="8"/>
    <s v="Medisinsk forbruksmateriell"/>
    <x v="0"/>
    <s v="Korona-virus"/>
    <n v="2553"/>
    <n v="2553"/>
    <m/>
    <x v="78"/>
    <x v="4"/>
    <x v="3"/>
    <n v="3000"/>
  </r>
  <r>
    <n v="246710"/>
    <s v="BH7 - Hommersåk barnehage"/>
    <n v="2321"/>
    <s v="Helsestasjonstjeneste"/>
    <x v="7"/>
    <s v="Vikarer ved ferieavvikling"/>
    <x v="0"/>
    <s v="Korona-virus"/>
    <n v="3176"/>
    <n v="3176"/>
    <m/>
    <x v="78"/>
    <x v="4"/>
    <x v="3"/>
    <n v="3000"/>
  </r>
  <r>
    <n v="246710"/>
    <s v="BH7 - Hommersåk barnehage"/>
    <n v="2321"/>
    <s v="Helsestasjonstjeneste"/>
    <x v="36"/>
    <s v="Pensjon"/>
    <x v="0"/>
    <s v="Korona-virus"/>
    <n v="257"/>
    <n v="257"/>
    <m/>
    <x v="78"/>
    <x v="4"/>
    <x v="3"/>
    <n v="0"/>
  </r>
  <r>
    <n v="246710"/>
    <s v="BH7 - Hommersåk barnehage"/>
    <n v="2321"/>
    <s v="Helsestasjonstjeneste"/>
    <x v="4"/>
    <s v="Arbeidsgiveravgift"/>
    <x v="0"/>
    <s v="Korona-virus"/>
    <n v="484"/>
    <n v="484"/>
    <m/>
    <x v="78"/>
    <x v="4"/>
    <x v="3"/>
    <n v="0"/>
  </r>
  <r>
    <n v="246720"/>
    <s v="BH7 - Riska barnehage"/>
    <n v="2010"/>
    <s v="Barnehage"/>
    <x v="14"/>
    <s v="Kontormateriell"/>
    <x v="0"/>
    <s v="Korona-virus"/>
    <n v="143"/>
    <n v="143"/>
    <m/>
    <x v="78"/>
    <x v="4"/>
    <x v="3"/>
    <n v="0"/>
  </r>
  <r>
    <n v="246720"/>
    <s v="BH7 - Riska barnehage"/>
    <n v="2010"/>
    <s v="Barnehage"/>
    <x v="6"/>
    <s v="Reiseutgift - møteaktivitet"/>
    <x v="0"/>
    <s v="Korona-virus"/>
    <n v="-179"/>
    <n v="-179"/>
    <m/>
    <x v="78"/>
    <x v="4"/>
    <x v="3"/>
    <n v="0"/>
  </r>
  <r>
    <n v="246720"/>
    <s v="BH7 - Riska barnehage"/>
    <n v="2010"/>
    <s v="Barnehage"/>
    <x v="20"/>
    <s v="Kjøp inventar og utstyr"/>
    <x v="0"/>
    <s v="Korona-virus"/>
    <n v="143"/>
    <n v="143"/>
    <m/>
    <x v="78"/>
    <x v="4"/>
    <x v="3"/>
    <n v="0"/>
  </r>
  <r>
    <n v="246810"/>
    <s v="BH8 - Sørbø Sør"/>
    <n v="2010"/>
    <s v="Barnehage"/>
    <x v="41"/>
    <s v="Vikarer ved sykefravær"/>
    <x v="0"/>
    <s v="Korona-virus"/>
    <n v="197316"/>
    <n v="197316"/>
    <m/>
    <x v="79"/>
    <x v="4"/>
    <x v="3"/>
    <n v="197000"/>
  </r>
  <r>
    <n v="246810"/>
    <s v="BH8 - Sørbø Sør"/>
    <n v="2010"/>
    <s v="Barnehage"/>
    <x v="35"/>
    <s v="Ekstrahjelp"/>
    <x v="0"/>
    <s v="Korona-virus"/>
    <n v="61175"/>
    <n v="61175"/>
    <m/>
    <x v="79"/>
    <x v="4"/>
    <x v="3"/>
    <n v="61000"/>
  </r>
  <r>
    <n v="246810"/>
    <s v="BH8 - Sørbø Sør"/>
    <n v="2010"/>
    <s v="Barnehage"/>
    <x v="3"/>
    <s v="Overtid"/>
    <x v="0"/>
    <s v="Korona-virus"/>
    <n v="815"/>
    <n v="815"/>
    <m/>
    <x v="79"/>
    <x v="4"/>
    <x v="3"/>
    <n v="1000"/>
  </r>
  <r>
    <n v="246810"/>
    <s v="BH8 - Sørbø Sør"/>
    <n v="2010"/>
    <s v="Barnehage"/>
    <x v="36"/>
    <s v="Pensjon"/>
    <x v="0"/>
    <s v="Korona-virus"/>
    <n v="18976"/>
    <n v="18976"/>
    <m/>
    <x v="79"/>
    <x v="4"/>
    <x v="3"/>
    <n v="19000"/>
  </r>
  <r>
    <n v="246810"/>
    <s v="BH8 - Sørbø Sør"/>
    <n v="2010"/>
    <s v="Barnehage"/>
    <x v="4"/>
    <s v="Arbeidsgiveravgift"/>
    <x v="0"/>
    <s v="Korona-virus"/>
    <n v="39237"/>
    <n v="39237"/>
    <m/>
    <x v="79"/>
    <x v="4"/>
    <x v="3"/>
    <n v="39000"/>
  </r>
  <r>
    <n v="246810"/>
    <s v="BH8 - Sørbø Sør"/>
    <n v="2010"/>
    <s v="Barnehage"/>
    <x v="8"/>
    <s v="Medisinsk forbruksmateriell"/>
    <x v="0"/>
    <s v="Korona-virus"/>
    <n v="2978"/>
    <n v="2978"/>
    <m/>
    <x v="79"/>
    <x v="4"/>
    <x v="3"/>
    <n v="3000"/>
  </r>
  <r>
    <n v="246810"/>
    <s v="BH8 - Sørbø Sør"/>
    <n v="2010"/>
    <s v="Barnehage"/>
    <x v="15"/>
    <s v="Annet forbruksmateriell"/>
    <x v="0"/>
    <s v="Korona-virus"/>
    <n v="1989"/>
    <n v="1989"/>
    <m/>
    <x v="79"/>
    <x v="4"/>
    <x v="3"/>
    <n v="2000"/>
  </r>
  <r>
    <n v="246810"/>
    <s v="BH8 - Sørbø Sør"/>
    <n v="2010"/>
    <s v="Barnehage"/>
    <x v="9"/>
    <s v="Rengjøringsmidler"/>
    <x v="0"/>
    <s v="Korona-virus"/>
    <n v="6256"/>
    <n v="6256"/>
    <m/>
    <x v="79"/>
    <x v="4"/>
    <x v="3"/>
    <n v="6000"/>
  </r>
  <r>
    <n v="246820"/>
    <s v="BH8 - Sørbø Nord"/>
    <n v="2010"/>
    <s v="Barnehage"/>
    <x v="44"/>
    <s v="Klesgodtgjørelse"/>
    <x v="0"/>
    <s v="Korona-virus"/>
    <n v="625"/>
    <n v="625"/>
    <m/>
    <x v="79"/>
    <x v="4"/>
    <x v="3"/>
    <n v="1000"/>
  </r>
  <r>
    <n v="246820"/>
    <s v="BH8 - Sørbø Nord"/>
    <n v="2010"/>
    <s v="Barnehage"/>
    <x v="41"/>
    <s v="Vikarer ved sykefravær"/>
    <x v="0"/>
    <s v="Korona-virus"/>
    <n v="191890"/>
    <n v="191890"/>
    <m/>
    <x v="79"/>
    <x v="4"/>
    <x v="3"/>
    <n v="192000"/>
  </r>
  <r>
    <n v="246820"/>
    <s v="BH8 - Sørbø Nord"/>
    <n v="2010"/>
    <s v="Barnehage"/>
    <x v="35"/>
    <s v="Ekstrahjelp"/>
    <x v="0"/>
    <s v="Korona-virus"/>
    <n v="1751"/>
    <n v="1751"/>
    <m/>
    <x v="79"/>
    <x v="4"/>
    <x v="3"/>
    <n v="2000"/>
  </r>
  <r>
    <n v="246820"/>
    <s v="BH8 - Sørbø Nord"/>
    <n v="2010"/>
    <s v="Barnehage"/>
    <x v="36"/>
    <s v="Pensjon"/>
    <x v="0"/>
    <s v="Korona-virus"/>
    <n v="16363"/>
    <n v="16363"/>
    <m/>
    <x v="79"/>
    <x v="4"/>
    <x v="3"/>
    <n v="16000"/>
  </r>
  <r>
    <n v="246820"/>
    <s v="BH8 - Sørbø Nord"/>
    <n v="2010"/>
    <s v="Barnehage"/>
    <x v="4"/>
    <s v="Arbeidsgiveravgift"/>
    <x v="0"/>
    <s v="Korona-virus"/>
    <n v="29730"/>
    <n v="29730"/>
    <m/>
    <x v="79"/>
    <x v="4"/>
    <x v="3"/>
    <n v="30000"/>
  </r>
  <r>
    <n v="246820"/>
    <s v="BH8 - Sørbø Nord"/>
    <n v="2010"/>
    <s v="Barnehage"/>
    <x v="8"/>
    <s v="Medisinsk forbruksmateriell"/>
    <x v="0"/>
    <s v="Korona-virus"/>
    <n v="697"/>
    <n v="697"/>
    <m/>
    <x v="79"/>
    <x v="4"/>
    <x v="3"/>
    <n v="1000"/>
  </r>
  <r>
    <n v="246820"/>
    <s v="BH8 - Sørbø Nord"/>
    <n v="2010"/>
    <s v="Barnehage"/>
    <x v="9"/>
    <s v="Rengjøringsmidler"/>
    <x v="0"/>
    <s v="Korona-virus"/>
    <n v="1881"/>
    <n v="1881"/>
    <m/>
    <x v="79"/>
    <x v="4"/>
    <x v="3"/>
    <n v="2000"/>
  </r>
  <r>
    <n v="246830"/>
    <s v="BH8 - Ganddal barnehage"/>
    <n v="2010"/>
    <s v="Barnehage"/>
    <x v="41"/>
    <s v="Vikarer ved sykefravær"/>
    <x v="0"/>
    <s v="Korona-virus"/>
    <n v="3590"/>
    <n v="3590"/>
    <m/>
    <x v="79"/>
    <x v="4"/>
    <x v="3"/>
    <n v="4000"/>
  </r>
  <r>
    <n v="246830"/>
    <s v="BH8 - Ganddal barnehage"/>
    <n v="2010"/>
    <s v="Barnehage"/>
    <x v="3"/>
    <s v="Overtid"/>
    <x v="0"/>
    <s v="Korona-virus"/>
    <n v="530"/>
    <n v="530"/>
    <m/>
    <x v="79"/>
    <x v="4"/>
    <x v="3"/>
    <n v="1000"/>
  </r>
  <r>
    <n v="246830"/>
    <s v="BH8 - Ganddal barnehage"/>
    <n v="2010"/>
    <s v="Barnehage"/>
    <x v="36"/>
    <s v="Pensjon"/>
    <x v="0"/>
    <s v="Korona-virus"/>
    <n v="296"/>
    <n v="296"/>
    <m/>
    <x v="79"/>
    <x v="4"/>
    <x v="3"/>
    <n v="0"/>
  </r>
  <r>
    <n v="246830"/>
    <s v="BH8 - Ganddal barnehage"/>
    <n v="2010"/>
    <s v="Barnehage"/>
    <x v="4"/>
    <s v="Arbeidsgiveravgift"/>
    <x v="0"/>
    <s v="Korona-virus"/>
    <n v="623"/>
    <n v="623"/>
    <m/>
    <x v="79"/>
    <x v="4"/>
    <x v="3"/>
    <n v="1000"/>
  </r>
  <r>
    <n v="246830"/>
    <s v="BH8 - Ganddal barnehage"/>
    <n v="2010"/>
    <s v="Barnehage"/>
    <x v="14"/>
    <s v="Kontormateriell"/>
    <x v="0"/>
    <s v="Korona-virus"/>
    <n v="138"/>
    <n v="138"/>
    <m/>
    <x v="79"/>
    <x v="4"/>
    <x v="3"/>
    <n v="0"/>
  </r>
  <r>
    <n v="246830"/>
    <s v="BH8 - Ganddal barnehage"/>
    <n v="2010"/>
    <s v="Barnehage"/>
    <x v="8"/>
    <s v="Medisinsk forbruksmateriell"/>
    <x v="0"/>
    <s v="Korona-virus"/>
    <n v="1875"/>
    <n v="1875"/>
    <m/>
    <x v="79"/>
    <x v="4"/>
    <x v="3"/>
    <n v="2000"/>
  </r>
  <r>
    <n v="246830"/>
    <s v="BH8 - Ganddal barnehage"/>
    <n v="2010"/>
    <s v="Barnehage"/>
    <x v="15"/>
    <s v="Annet forbruksmateriell"/>
    <x v="0"/>
    <s v="Korona-virus"/>
    <n v="231"/>
    <n v="231"/>
    <m/>
    <x v="79"/>
    <x v="4"/>
    <x v="3"/>
    <n v="0"/>
  </r>
  <r>
    <n v="246830"/>
    <s v="BH8 - Ganddal barnehage"/>
    <n v="2010"/>
    <s v="Barnehage"/>
    <x v="9"/>
    <s v="Rengjøringsmidler"/>
    <x v="0"/>
    <s v="Korona-virus"/>
    <n v="5193"/>
    <n v="5193"/>
    <m/>
    <x v="79"/>
    <x v="4"/>
    <x v="3"/>
    <n v="5000"/>
  </r>
  <r>
    <n v="246830"/>
    <s v="BH8 - Ganddal barnehage"/>
    <n v="2010"/>
    <s v="Barnehage"/>
    <x v="51"/>
    <s v="Kurs, konferanser og opplæring (Reise art 1171)"/>
    <x v="0"/>
    <s v="Korona-virus"/>
    <n v="375"/>
    <n v="375"/>
    <m/>
    <x v="79"/>
    <x v="4"/>
    <x v="3"/>
    <n v="0"/>
  </r>
  <r>
    <n v="246910"/>
    <s v="Brueland barnehager - Bygg 2"/>
    <n v="2010"/>
    <s v="Barnehage"/>
    <x v="41"/>
    <s v="Vikarer ved sykefravær"/>
    <x v="0"/>
    <s v="Korona-virus"/>
    <n v="177799"/>
    <n v="177799"/>
    <m/>
    <x v="80"/>
    <x v="4"/>
    <x v="3"/>
    <n v="178000"/>
  </r>
  <r>
    <n v="246910"/>
    <s v="Brueland barnehager - Bygg 2"/>
    <n v="2010"/>
    <s v="Barnehage"/>
    <x v="35"/>
    <s v="Ekstrahjelp"/>
    <x v="0"/>
    <s v="Korona-virus"/>
    <n v="1595"/>
    <n v="1595"/>
    <m/>
    <x v="80"/>
    <x v="4"/>
    <x v="3"/>
    <n v="2000"/>
  </r>
  <r>
    <n v="246910"/>
    <s v="Brueland barnehager - Bygg 2"/>
    <n v="2010"/>
    <s v="Barnehage"/>
    <x v="3"/>
    <s v="Overtid"/>
    <x v="0"/>
    <s v="Korona-virus"/>
    <n v="34983"/>
    <n v="34983"/>
    <m/>
    <x v="80"/>
    <x v="4"/>
    <x v="3"/>
    <n v="35000"/>
  </r>
  <r>
    <n v="246910"/>
    <s v="Brueland barnehager - Bygg 2"/>
    <n v="2010"/>
    <s v="Barnehage"/>
    <x v="36"/>
    <s v="Pensjon"/>
    <x v="0"/>
    <s v="Korona-virus"/>
    <n v="14831"/>
    <n v="14831"/>
    <m/>
    <x v="80"/>
    <x v="4"/>
    <x v="3"/>
    <n v="15000"/>
  </r>
  <r>
    <n v="246910"/>
    <s v="Brueland barnehager - Bygg 2"/>
    <n v="2010"/>
    <s v="Barnehage"/>
    <x v="4"/>
    <s v="Arbeidsgiveravgift"/>
    <x v="0"/>
    <s v="Korona-virus"/>
    <n v="32319"/>
    <n v="32319"/>
    <m/>
    <x v="80"/>
    <x v="4"/>
    <x v="3"/>
    <n v="32000"/>
  </r>
  <r>
    <n v="246910"/>
    <s v="Brueland barnehager - Bygg 2"/>
    <n v="2010"/>
    <s v="Barnehage"/>
    <x v="14"/>
    <s v="Kontormateriell"/>
    <x v="0"/>
    <s v="Korona-virus"/>
    <n v="93"/>
    <n v="93"/>
    <m/>
    <x v="80"/>
    <x v="4"/>
    <x v="3"/>
    <n v="0"/>
  </r>
  <r>
    <n v="246910"/>
    <s v="Brueland barnehager - Bygg 2"/>
    <n v="2010"/>
    <s v="Barnehage"/>
    <x v="8"/>
    <s v="Medisinsk forbruksmateriell"/>
    <x v="0"/>
    <s v="Korona-virus"/>
    <n v="1100"/>
    <n v="1100"/>
    <m/>
    <x v="80"/>
    <x v="4"/>
    <x v="3"/>
    <n v="1000"/>
  </r>
  <r>
    <n v="246910"/>
    <s v="Brueland barnehager - Bygg 2"/>
    <n v="2010"/>
    <s v="Barnehage"/>
    <x v="15"/>
    <s v="Annet forbruksmateriell"/>
    <x v="0"/>
    <s v="Korona-virus"/>
    <n v="1236"/>
    <n v="1236"/>
    <m/>
    <x v="80"/>
    <x v="4"/>
    <x v="3"/>
    <n v="1000"/>
  </r>
  <r>
    <n v="246910"/>
    <s v="Brueland barnehager - Bygg 2"/>
    <n v="2010"/>
    <s v="Barnehage"/>
    <x v="9"/>
    <s v="Rengjøringsmidler"/>
    <x v="0"/>
    <s v="Korona-virus"/>
    <n v="4880"/>
    <n v="4880"/>
    <m/>
    <x v="80"/>
    <x v="4"/>
    <x v="3"/>
    <n v="5000"/>
  </r>
  <r>
    <n v="246910"/>
    <s v="Brueland barnehager - Bygg 2"/>
    <n v="2010"/>
    <s v="Barnehage"/>
    <x v="20"/>
    <s v="Kjøp inventar og utstyr"/>
    <x v="0"/>
    <s v="Korona-virus"/>
    <n v="319"/>
    <n v="319"/>
    <m/>
    <x v="80"/>
    <x v="4"/>
    <x v="3"/>
    <n v="0"/>
  </r>
  <r>
    <n v="246910"/>
    <s v="Brueland barnehager - Bygg 2"/>
    <n v="2010"/>
    <s v="Barnehage"/>
    <x v="10"/>
    <s v="Kjøp teknisk faglig utstyr"/>
    <x v="0"/>
    <s v="Korona-virus"/>
    <n v="1920"/>
    <n v="1920"/>
    <m/>
    <x v="80"/>
    <x v="4"/>
    <x v="3"/>
    <n v="2000"/>
  </r>
  <r>
    <n v="246920"/>
    <s v="Brueland barnehager - Bygg 1"/>
    <n v="2010"/>
    <s v="Barnehage"/>
    <x v="2"/>
    <s v="Lønn vakttillegg"/>
    <x v="0"/>
    <s v="Korona-virus"/>
    <n v="55"/>
    <n v="55"/>
    <m/>
    <x v="80"/>
    <x v="4"/>
    <x v="3"/>
    <n v="0"/>
  </r>
  <r>
    <n v="246920"/>
    <s v="Brueland barnehager - Bygg 1"/>
    <n v="2010"/>
    <s v="Barnehage"/>
    <x v="41"/>
    <s v="Vikarer ved sykefravær"/>
    <x v="0"/>
    <s v="Korona-virus"/>
    <n v="114306"/>
    <n v="114306"/>
    <m/>
    <x v="80"/>
    <x v="4"/>
    <x v="3"/>
    <n v="114000"/>
  </r>
  <r>
    <n v="246920"/>
    <s v="Brueland barnehager - Bygg 1"/>
    <n v="2010"/>
    <s v="Barnehage"/>
    <x v="35"/>
    <s v="Ekstrahjelp"/>
    <x v="0"/>
    <s v="Korona-virus"/>
    <n v="758"/>
    <n v="758"/>
    <m/>
    <x v="80"/>
    <x v="4"/>
    <x v="3"/>
    <n v="1000"/>
  </r>
  <r>
    <n v="246920"/>
    <s v="Brueland barnehager - Bygg 1"/>
    <n v="2010"/>
    <s v="Barnehage"/>
    <x v="3"/>
    <s v="Overtid"/>
    <x v="0"/>
    <s v="Korona-virus"/>
    <n v="25720"/>
    <n v="25720"/>
    <m/>
    <x v="80"/>
    <x v="4"/>
    <x v="3"/>
    <n v="26000"/>
  </r>
  <r>
    <n v="246920"/>
    <s v="Brueland barnehager - Bygg 1"/>
    <n v="2010"/>
    <s v="Barnehage"/>
    <x v="36"/>
    <s v="Pensjon"/>
    <x v="0"/>
    <s v="Korona-virus"/>
    <n v="9449"/>
    <n v="9449"/>
    <m/>
    <x v="80"/>
    <x v="4"/>
    <x v="3"/>
    <n v="9000"/>
  </r>
  <r>
    <n v="246920"/>
    <s v="Brueland barnehager - Bygg 1"/>
    <n v="2010"/>
    <s v="Barnehage"/>
    <x v="4"/>
    <s v="Arbeidsgiveravgift"/>
    <x v="0"/>
    <s v="Korona-virus"/>
    <n v="21191"/>
    <n v="21191"/>
    <m/>
    <x v="80"/>
    <x v="4"/>
    <x v="3"/>
    <n v="21000"/>
  </r>
  <r>
    <n v="246920"/>
    <s v="Brueland barnehager - Bygg 1"/>
    <n v="2010"/>
    <s v="Barnehage"/>
    <x v="14"/>
    <s v="Kontormateriell"/>
    <x v="0"/>
    <s v="Korona-virus"/>
    <n v="83"/>
    <n v="83"/>
    <m/>
    <x v="80"/>
    <x v="4"/>
    <x v="3"/>
    <n v="0"/>
  </r>
  <r>
    <n v="246920"/>
    <s v="Brueland barnehager - Bygg 1"/>
    <n v="2010"/>
    <s v="Barnehage"/>
    <x v="8"/>
    <s v="Medisinsk forbruksmateriell"/>
    <x v="0"/>
    <s v="Korona-virus"/>
    <n v="629"/>
    <n v="629"/>
    <m/>
    <x v="80"/>
    <x v="4"/>
    <x v="3"/>
    <n v="1000"/>
  </r>
  <r>
    <n v="246920"/>
    <s v="Brueland barnehager - Bygg 1"/>
    <n v="2010"/>
    <s v="Barnehage"/>
    <x v="15"/>
    <s v="Annet forbruksmateriell"/>
    <x v="0"/>
    <s v="Korona-virus"/>
    <n v="558"/>
    <n v="558"/>
    <m/>
    <x v="80"/>
    <x v="4"/>
    <x v="3"/>
    <n v="1000"/>
  </r>
  <r>
    <n v="246920"/>
    <s v="Brueland barnehager - Bygg 1"/>
    <n v="2010"/>
    <s v="Barnehage"/>
    <x v="9"/>
    <s v="Rengjøringsmidler"/>
    <x v="0"/>
    <s v="Korona-virus"/>
    <n v="1595"/>
    <n v="1595"/>
    <m/>
    <x v="80"/>
    <x v="4"/>
    <x v="3"/>
    <n v="2000"/>
  </r>
  <r>
    <n v="246920"/>
    <s v="Brueland barnehager - Bygg 1"/>
    <n v="2010"/>
    <s v="Barnehage"/>
    <x v="10"/>
    <s v="Kjøp teknisk faglig utstyr"/>
    <x v="0"/>
    <s v="Korona-virus"/>
    <n v="1038"/>
    <n v="1038"/>
    <m/>
    <x v="80"/>
    <x v="4"/>
    <x v="3"/>
    <n v="1000"/>
  </r>
  <r>
    <n v="247010"/>
    <s v="BH10 - Høle barnehage"/>
    <n v="2010"/>
    <s v="Barnehage"/>
    <x v="41"/>
    <s v="Vikarer ved sykefravær"/>
    <x v="0"/>
    <s v="Korona-virus"/>
    <n v="31884"/>
    <n v="31884"/>
    <m/>
    <x v="81"/>
    <x v="4"/>
    <x v="3"/>
    <n v="32000"/>
  </r>
  <r>
    <n v="247010"/>
    <s v="BH10 - Høle barnehage"/>
    <n v="2010"/>
    <s v="Barnehage"/>
    <x v="3"/>
    <s v="Overtid"/>
    <x v="0"/>
    <s v="Korona-virus"/>
    <n v="201"/>
    <n v="201"/>
    <m/>
    <x v="81"/>
    <x v="4"/>
    <x v="3"/>
    <n v="0"/>
  </r>
  <r>
    <n v="247010"/>
    <s v="BH10 - Høle barnehage"/>
    <n v="2010"/>
    <s v="Barnehage"/>
    <x v="12"/>
    <s v="Annen lønn og trekkpl. godtgjørelser"/>
    <x v="0"/>
    <s v="Korona-virus"/>
    <n v="63"/>
    <n v="63"/>
    <m/>
    <x v="81"/>
    <x v="4"/>
    <x v="3"/>
    <n v="0"/>
  </r>
  <r>
    <n v="247010"/>
    <s v="BH10 - Høle barnehage"/>
    <n v="2010"/>
    <s v="Barnehage"/>
    <x v="36"/>
    <s v="Pensjon"/>
    <x v="0"/>
    <s v="Korona-virus"/>
    <n v="2632"/>
    <n v="2632"/>
    <m/>
    <x v="81"/>
    <x v="4"/>
    <x v="3"/>
    <n v="3000"/>
  </r>
  <r>
    <n v="247010"/>
    <s v="BH10 - Høle barnehage"/>
    <n v="2010"/>
    <s v="Barnehage"/>
    <x v="4"/>
    <s v="Arbeidsgiveravgift"/>
    <x v="0"/>
    <s v="Korona-virus"/>
    <n v="4904"/>
    <n v="4904"/>
    <m/>
    <x v="81"/>
    <x v="4"/>
    <x v="3"/>
    <n v="5000"/>
  </r>
  <r>
    <n v="247110"/>
    <s v="Sandvedhaugen barnehager - Nordtunet"/>
    <n v="2010"/>
    <s v="Barnehage"/>
    <x v="41"/>
    <s v="Vikarer ved sykefravær"/>
    <x v="0"/>
    <s v="Korona-virus"/>
    <n v="208900"/>
    <n v="208900"/>
    <m/>
    <x v="82"/>
    <x v="4"/>
    <x v="3"/>
    <n v="209000"/>
  </r>
  <r>
    <n v="247110"/>
    <s v="Sandvedhaugen barnehager - Nordtunet"/>
    <n v="2010"/>
    <s v="Barnehage"/>
    <x v="3"/>
    <s v="Overtid"/>
    <x v="0"/>
    <s v="Korona-virus"/>
    <n v="3166"/>
    <n v="3166"/>
    <m/>
    <x v="82"/>
    <x v="4"/>
    <x v="3"/>
    <n v="3000"/>
  </r>
  <r>
    <n v="247110"/>
    <s v="Sandvedhaugen barnehager - Nordtunet"/>
    <n v="2010"/>
    <s v="Barnehage"/>
    <x v="36"/>
    <s v="Pensjon"/>
    <x v="0"/>
    <s v="Korona-virus"/>
    <n v="17102"/>
    <n v="17102"/>
    <m/>
    <x v="82"/>
    <x v="4"/>
    <x v="3"/>
    <n v="17000"/>
  </r>
  <r>
    <n v="247110"/>
    <s v="Sandvedhaugen barnehager - Nordtunet"/>
    <n v="2010"/>
    <s v="Barnehage"/>
    <x v="4"/>
    <s v="Arbeidsgiveravgift"/>
    <x v="0"/>
    <s v="Korona-virus"/>
    <n v="32313"/>
    <n v="32313"/>
    <m/>
    <x v="82"/>
    <x v="4"/>
    <x v="3"/>
    <n v="32000"/>
  </r>
  <r>
    <n v="247120"/>
    <s v="Sandvedhaugen barnehager - Sørtunet"/>
    <n v="2010"/>
    <s v="Barnehage"/>
    <x v="41"/>
    <s v="Vikarer ved sykefravær"/>
    <x v="0"/>
    <s v="Korona-virus"/>
    <n v="24722"/>
    <n v="24722"/>
    <m/>
    <x v="82"/>
    <x v="4"/>
    <x v="3"/>
    <n v="25000"/>
  </r>
  <r>
    <n v="247120"/>
    <s v="Sandvedhaugen barnehager - Sørtunet"/>
    <n v="2010"/>
    <s v="Barnehage"/>
    <x v="3"/>
    <s v="Overtid"/>
    <x v="0"/>
    <s v="Korona-virus"/>
    <n v="4729"/>
    <n v="4729"/>
    <m/>
    <x v="82"/>
    <x v="4"/>
    <x v="3"/>
    <n v="5000"/>
  </r>
  <r>
    <n v="247120"/>
    <s v="Sandvedhaugen barnehager - Sørtunet"/>
    <n v="2010"/>
    <s v="Barnehage"/>
    <x v="36"/>
    <s v="Pensjon"/>
    <x v="0"/>
    <s v="Korona-virus"/>
    <n v="2042"/>
    <n v="2042"/>
    <m/>
    <x v="82"/>
    <x v="4"/>
    <x v="3"/>
    <n v="2000"/>
  </r>
  <r>
    <n v="247120"/>
    <s v="Sandvedhaugen barnehager - Sørtunet"/>
    <n v="2010"/>
    <s v="Barnehage"/>
    <x v="4"/>
    <s v="Arbeidsgiveravgift"/>
    <x v="0"/>
    <s v="Korona-virus"/>
    <n v="4440"/>
    <n v="4440"/>
    <m/>
    <x v="82"/>
    <x v="4"/>
    <x v="3"/>
    <n v="4000"/>
  </r>
  <r>
    <n v="247120"/>
    <s v="Sandvedhaugen barnehager - Sørtunet"/>
    <n v="2010"/>
    <s v="Barnehage"/>
    <x v="15"/>
    <s v="Annet forbruksmateriell"/>
    <x v="0"/>
    <s v="Korona-virus"/>
    <n v="31142"/>
    <n v="31142"/>
    <m/>
    <x v="82"/>
    <x v="4"/>
    <x v="3"/>
    <n v="31000"/>
  </r>
  <r>
    <n v="247120"/>
    <s v="Sandvedhaugen barnehager - Sørtunet"/>
    <n v="2010"/>
    <s v="Barnehage"/>
    <x v="20"/>
    <s v="Kjøp inventar og utstyr"/>
    <x v="0"/>
    <s v="Korona-virus"/>
    <n v="15118"/>
    <n v="15118"/>
    <m/>
    <x v="82"/>
    <x v="4"/>
    <x v="3"/>
    <n v="15000"/>
  </r>
  <r>
    <n v="247210"/>
    <s v="Varatun barnehager - Postveien"/>
    <n v="2010"/>
    <s v="Barnehage"/>
    <x v="11"/>
    <s v="Lønn fagstillinger"/>
    <x v="0"/>
    <s v="Korona-virus"/>
    <n v="4764"/>
    <n v="4764"/>
    <m/>
    <x v="83"/>
    <x v="4"/>
    <x v="3"/>
    <n v="5000"/>
  </r>
  <r>
    <n v="247210"/>
    <s v="Varatun barnehager - Postveien"/>
    <n v="2010"/>
    <s v="Barnehage"/>
    <x v="2"/>
    <s v="Lønn vakttillegg"/>
    <x v="0"/>
    <s v="Korona-virus"/>
    <n v="677"/>
    <n v="677"/>
    <m/>
    <x v="83"/>
    <x v="4"/>
    <x v="3"/>
    <n v="1000"/>
  </r>
  <r>
    <n v="247210"/>
    <s v="Varatun barnehager - Postveien"/>
    <n v="2010"/>
    <s v="Barnehage"/>
    <x v="41"/>
    <s v="Vikarer ved sykefravær"/>
    <x v="0"/>
    <s v="Korona-virus"/>
    <n v="255767"/>
    <n v="255767"/>
    <m/>
    <x v="83"/>
    <x v="4"/>
    <x v="3"/>
    <n v="256000"/>
  </r>
  <r>
    <n v="247210"/>
    <s v="Varatun barnehager - Postveien"/>
    <n v="2010"/>
    <s v="Barnehage"/>
    <x v="7"/>
    <s v="Vikarer ved ferieavvikling"/>
    <x v="0"/>
    <s v="Korona-virus"/>
    <n v="19214"/>
    <n v="19214"/>
    <m/>
    <x v="83"/>
    <x v="4"/>
    <x v="3"/>
    <n v="19000"/>
  </r>
  <r>
    <n v="247210"/>
    <s v="Varatun barnehager - Postveien"/>
    <n v="2010"/>
    <s v="Barnehage"/>
    <x v="42"/>
    <s v="Vikarer ved annet fravær"/>
    <x v="0"/>
    <s v="Korona-virus"/>
    <n v="1588"/>
    <n v="1588"/>
    <m/>
    <x v="83"/>
    <x v="4"/>
    <x v="3"/>
    <n v="2000"/>
  </r>
  <r>
    <n v="247210"/>
    <s v="Varatun barnehager - Postveien"/>
    <n v="2010"/>
    <s v="Barnehage"/>
    <x v="35"/>
    <s v="Ekstrahjelp"/>
    <x v="0"/>
    <s v="Korona-virus"/>
    <n v="8912"/>
    <n v="8912"/>
    <m/>
    <x v="83"/>
    <x v="4"/>
    <x v="3"/>
    <n v="9000"/>
  </r>
  <r>
    <n v="247210"/>
    <s v="Varatun barnehager - Postveien"/>
    <n v="2010"/>
    <s v="Barnehage"/>
    <x v="3"/>
    <s v="Overtid"/>
    <x v="0"/>
    <s v="Korona-virus"/>
    <n v="36550"/>
    <n v="36550"/>
    <m/>
    <x v="83"/>
    <x v="4"/>
    <x v="3"/>
    <n v="37000"/>
  </r>
  <r>
    <n v="247210"/>
    <s v="Varatun barnehager - Postveien"/>
    <n v="2010"/>
    <s v="Barnehage"/>
    <x v="36"/>
    <s v="Pensjon"/>
    <x v="0"/>
    <s v="Korona-virus"/>
    <n v="22877"/>
    <n v="22877"/>
    <m/>
    <x v="83"/>
    <x v="4"/>
    <x v="3"/>
    <n v="23000"/>
  </r>
  <r>
    <n v="247210"/>
    <s v="Varatun barnehager - Postveien"/>
    <n v="2010"/>
    <s v="Barnehage"/>
    <x v="4"/>
    <s v="Arbeidsgiveravgift"/>
    <x v="0"/>
    <s v="Korona-virus"/>
    <n v="49399"/>
    <n v="49399"/>
    <m/>
    <x v="83"/>
    <x v="4"/>
    <x v="3"/>
    <n v="49000"/>
  </r>
  <r>
    <n v="247210"/>
    <s v="Varatun barnehager - Postveien"/>
    <n v="2010"/>
    <s v="Barnehage"/>
    <x v="14"/>
    <s v="Kontormateriell"/>
    <x v="0"/>
    <s v="Korona-virus"/>
    <n v="3796"/>
    <n v="3796"/>
    <m/>
    <x v="83"/>
    <x v="4"/>
    <x v="3"/>
    <n v="4000"/>
  </r>
  <r>
    <n v="247210"/>
    <s v="Varatun barnehager - Postveien"/>
    <n v="2010"/>
    <s v="Barnehage"/>
    <x v="8"/>
    <s v="Medisinsk forbruksmateriell"/>
    <x v="0"/>
    <s v="Korona-virus"/>
    <n v="8176"/>
    <n v="8176"/>
    <m/>
    <x v="83"/>
    <x v="4"/>
    <x v="3"/>
    <n v="8000"/>
  </r>
  <r>
    <n v="247210"/>
    <s v="Varatun barnehager - Postveien"/>
    <n v="2010"/>
    <s v="Barnehage"/>
    <x v="15"/>
    <s v="Annet forbruksmateriell"/>
    <x v="0"/>
    <s v="Korona-virus"/>
    <n v="1960"/>
    <n v="1960"/>
    <m/>
    <x v="83"/>
    <x v="4"/>
    <x v="3"/>
    <n v="2000"/>
  </r>
  <r>
    <n v="247210"/>
    <s v="Varatun barnehager - Postveien"/>
    <n v="2010"/>
    <s v="Barnehage"/>
    <x v="9"/>
    <s v="Rengjøringsmidler"/>
    <x v="0"/>
    <s v="Korona-virus"/>
    <n v="2258"/>
    <n v="2258"/>
    <m/>
    <x v="83"/>
    <x v="4"/>
    <x v="3"/>
    <n v="2000"/>
  </r>
  <r>
    <n v="247210"/>
    <s v="Varatun barnehager - Postveien"/>
    <n v="2111"/>
    <s v="Tospråklig assistanse"/>
    <x v="41"/>
    <s v="Vikarer ved sykefravær"/>
    <x v="0"/>
    <s v="Korona-virus"/>
    <n v="2633"/>
    <n v="2633"/>
    <m/>
    <x v="83"/>
    <x v="4"/>
    <x v="3"/>
    <n v="3000"/>
  </r>
  <r>
    <n v="247210"/>
    <s v="Varatun barnehager - Postveien"/>
    <n v="2111"/>
    <s v="Tospråklig assistanse"/>
    <x v="3"/>
    <s v="Overtid"/>
    <x v="0"/>
    <s v="Korona-virus"/>
    <n v="1076"/>
    <n v="1076"/>
    <m/>
    <x v="83"/>
    <x v="4"/>
    <x v="3"/>
    <n v="1000"/>
  </r>
  <r>
    <n v="247210"/>
    <s v="Varatun barnehager - Postveien"/>
    <n v="2111"/>
    <s v="Tospråklig assistanse"/>
    <x v="36"/>
    <s v="Pensjon"/>
    <x v="0"/>
    <s v="Korona-virus"/>
    <n v="209"/>
    <n v="209"/>
    <m/>
    <x v="83"/>
    <x v="4"/>
    <x v="3"/>
    <n v="0"/>
  </r>
  <r>
    <n v="247210"/>
    <s v="Varatun barnehager - Postveien"/>
    <n v="2111"/>
    <s v="Tospråklig assistanse"/>
    <x v="4"/>
    <s v="Arbeidsgiveravgift"/>
    <x v="0"/>
    <s v="Korona-virus"/>
    <n v="553"/>
    <n v="553"/>
    <m/>
    <x v="83"/>
    <x v="4"/>
    <x v="3"/>
    <n v="1000"/>
  </r>
  <r>
    <n v="247210"/>
    <s v="Varatun barnehager - Postveien"/>
    <n v="2321"/>
    <s v="Helsestasjonstjeneste"/>
    <x v="4"/>
    <s v="Arbeidsgiveravgift"/>
    <x v="0"/>
    <s v="Korona-virus"/>
    <n v="86"/>
    <n v="86"/>
    <m/>
    <x v="83"/>
    <x v="4"/>
    <x v="3"/>
    <n v="0"/>
  </r>
  <r>
    <n v="247220"/>
    <s v="Varatun barnehager - Varatunhagen"/>
    <n v="2010"/>
    <s v="Barnehage"/>
    <x v="11"/>
    <s v="Lønn fagstillinger"/>
    <x v="0"/>
    <s v="Korona-virus"/>
    <n v="1348"/>
    <n v="1348"/>
    <m/>
    <x v="83"/>
    <x v="4"/>
    <x v="3"/>
    <n v="1000"/>
  </r>
  <r>
    <n v="247220"/>
    <s v="Varatun barnehager - Varatunhagen"/>
    <n v="2010"/>
    <s v="Barnehage"/>
    <x v="2"/>
    <s v="Lønn vakttillegg"/>
    <x v="0"/>
    <s v="Korona-virus"/>
    <n v="331"/>
    <n v="331"/>
    <m/>
    <x v="83"/>
    <x v="4"/>
    <x v="3"/>
    <n v="0"/>
  </r>
  <r>
    <n v="247220"/>
    <s v="Varatun barnehager - Varatunhagen"/>
    <n v="2010"/>
    <s v="Barnehage"/>
    <x v="41"/>
    <s v="Vikarer ved sykefravær"/>
    <x v="0"/>
    <s v="Korona-virus"/>
    <n v="292508"/>
    <n v="292508"/>
    <m/>
    <x v="83"/>
    <x v="4"/>
    <x v="3"/>
    <n v="293000"/>
  </r>
  <r>
    <n v="247220"/>
    <s v="Varatun barnehager - Varatunhagen"/>
    <n v="2010"/>
    <s v="Barnehage"/>
    <x v="7"/>
    <s v="Vikarer ved ferieavvikling"/>
    <x v="0"/>
    <s v="Korona-virus"/>
    <n v="1354"/>
    <n v="1354"/>
    <m/>
    <x v="83"/>
    <x v="4"/>
    <x v="3"/>
    <n v="1000"/>
  </r>
  <r>
    <n v="247220"/>
    <s v="Varatun barnehager - Varatunhagen"/>
    <n v="2010"/>
    <s v="Barnehage"/>
    <x v="42"/>
    <s v="Vikarer ved annet fravær"/>
    <x v="0"/>
    <s v="Korona-virus"/>
    <n v="1305"/>
    <n v="1305"/>
    <m/>
    <x v="83"/>
    <x v="4"/>
    <x v="3"/>
    <n v="1000"/>
  </r>
  <r>
    <n v="247220"/>
    <s v="Varatun barnehager - Varatunhagen"/>
    <n v="2010"/>
    <s v="Barnehage"/>
    <x v="35"/>
    <s v="Ekstrahjelp"/>
    <x v="0"/>
    <s v="Korona-virus"/>
    <n v="2597"/>
    <n v="2597"/>
    <m/>
    <x v="83"/>
    <x v="4"/>
    <x v="3"/>
    <n v="3000"/>
  </r>
  <r>
    <n v="247220"/>
    <s v="Varatun barnehager - Varatunhagen"/>
    <n v="2010"/>
    <s v="Barnehage"/>
    <x v="3"/>
    <s v="Overtid"/>
    <x v="0"/>
    <s v="Korona-virus"/>
    <n v="26756"/>
    <n v="26756"/>
    <m/>
    <x v="83"/>
    <x v="4"/>
    <x v="3"/>
    <n v="27000"/>
  </r>
  <r>
    <n v="247220"/>
    <s v="Varatun barnehager - Varatunhagen"/>
    <n v="2010"/>
    <s v="Barnehage"/>
    <x v="36"/>
    <s v="Pensjon"/>
    <x v="0"/>
    <s v="Korona-virus"/>
    <n v="23318"/>
    <n v="23318"/>
    <m/>
    <x v="83"/>
    <x v="4"/>
    <x v="3"/>
    <n v="23000"/>
  </r>
  <r>
    <n v="247220"/>
    <s v="Varatun barnehager - Varatunhagen"/>
    <n v="2010"/>
    <s v="Barnehage"/>
    <x v="4"/>
    <s v="Arbeidsgiveravgift"/>
    <x v="0"/>
    <s v="Korona-virus"/>
    <n v="49281"/>
    <n v="49281"/>
    <m/>
    <x v="83"/>
    <x v="4"/>
    <x v="3"/>
    <n v="49000"/>
  </r>
  <r>
    <n v="247220"/>
    <s v="Varatun barnehager - Varatunhagen"/>
    <n v="2010"/>
    <s v="Barnehage"/>
    <x v="8"/>
    <s v="Medisinsk forbruksmateriell"/>
    <x v="0"/>
    <s v="Korona-virus"/>
    <n v="4295"/>
    <n v="4295"/>
    <m/>
    <x v="83"/>
    <x v="4"/>
    <x v="3"/>
    <n v="4000"/>
  </r>
  <r>
    <n v="247220"/>
    <s v="Varatun barnehager - Varatunhagen"/>
    <n v="2010"/>
    <s v="Barnehage"/>
    <x v="9"/>
    <s v="Rengjøringsmidler"/>
    <x v="0"/>
    <s v="Korona-virus"/>
    <n v="2025"/>
    <n v="2025"/>
    <m/>
    <x v="83"/>
    <x v="4"/>
    <x v="3"/>
    <n v="2000"/>
  </r>
  <r>
    <n v="247220"/>
    <s v="Varatun barnehager - Varatunhagen"/>
    <n v="2321"/>
    <s v="Helsestasjonstjeneste"/>
    <x v="7"/>
    <s v="Vikarer ved ferieavvikling"/>
    <x v="0"/>
    <s v="Korona-virus"/>
    <n v="8392"/>
    <n v="8392"/>
    <m/>
    <x v="83"/>
    <x v="4"/>
    <x v="3"/>
    <n v="8000"/>
  </r>
  <r>
    <n v="247220"/>
    <s v="Varatun barnehager - Varatunhagen"/>
    <n v="2321"/>
    <s v="Helsestasjonstjeneste"/>
    <x v="36"/>
    <s v="Pensjon"/>
    <x v="0"/>
    <s v="Korona-virus"/>
    <n v="110"/>
    <n v="110"/>
    <m/>
    <x v="83"/>
    <x v="4"/>
    <x v="3"/>
    <n v="0"/>
  </r>
  <r>
    <n v="247220"/>
    <s v="Varatun barnehager - Varatunhagen"/>
    <n v="2321"/>
    <s v="Helsestasjonstjeneste"/>
    <x v="4"/>
    <s v="Arbeidsgiveravgift"/>
    <x v="0"/>
    <s v="Korona-virus"/>
    <n v="1199"/>
    <n v="1199"/>
    <m/>
    <x v="83"/>
    <x v="4"/>
    <x v="3"/>
    <n v="1000"/>
  </r>
  <r>
    <n v="247310"/>
    <s v="BH13 - Forsand barnehage"/>
    <n v="2010"/>
    <s v="Barnehage"/>
    <x v="41"/>
    <s v="Vikarer ved sykefravær"/>
    <x v="0"/>
    <s v="Korona-virus"/>
    <n v="4502"/>
    <n v="4502"/>
    <m/>
    <x v="84"/>
    <x v="4"/>
    <x v="3"/>
    <n v="5000"/>
  </r>
  <r>
    <n v="247310"/>
    <s v="BH13 - Forsand barnehage"/>
    <n v="2010"/>
    <s v="Barnehage"/>
    <x v="35"/>
    <s v="Ekstrahjelp"/>
    <x v="0"/>
    <s v="Korona-virus"/>
    <n v="3176"/>
    <n v="3176"/>
    <m/>
    <x v="84"/>
    <x v="4"/>
    <x v="3"/>
    <n v="3000"/>
  </r>
  <r>
    <n v="247310"/>
    <s v="BH13 - Forsand barnehage"/>
    <n v="2010"/>
    <s v="Barnehage"/>
    <x v="12"/>
    <s v="Annen lønn og trekkpl. godtgjørelser"/>
    <x v="0"/>
    <s v="Korona-virus"/>
    <n v="336"/>
    <n v="336"/>
    <m/>
    <x v="84"/>
    <x v="4"/>
    <x v="3"/>
    <n v="0"/>
  </r>
  <r>
    <n v="247310"/>
    <s v="BH13 - Forsand barnehage"/>
    <n v="2010"/>
    <s v="Barnehage"/>
    <x v="36"/>
    <s v="Pensjon"/>
    <x v="0"/>
    <s v="Korona-virus"/>
    <n v="664"/>
    <n v="664"/>
    <m/>
    <x v="84"/>
    <x v="4"/>
    <x v="3"/>
    <n v="1000"/>
  </r>
  <r>
    <n v="247310"/>
    <s v="BH13 - Forsand barnehage"/>
    <n v="2010"/>
    <s v="Barnehage"/>
    <x v="4"/>
    <s v="Arbeidsgiveravgift"/>
    <x v="0"/>
    <s v="Korona-virus"/>
    <n v="1224"/>
    <n v="1224"/>
    <m/>
    <x v="84"/>
    <x v="4"/>
    <x v="3"/>
    <n v="1000"/>
  </r>
  <r>
    <n v="247310"/>
    <s v="BH13 - Forsand barnehage"/>
    <n v="2010"/>
    <s v="Barnehage"/>
    <x v="8"/>
    <s v="Medisinsk forbruksmateriell"/>
    <x v="0"/>
    <s v="Korona-virus"/>
    <n v="238"/>
    <n v="238"/>
    <m/>
    <x v="84"/>
    <x v="4"/>
    <x v="3"/>
    <n v="0"/>
  </r>
  <r>
    <n v="247310"/>
    <s v="BH13 - Forsand barnehage"/>
    <n v="2010"/>
    <s v="Barnehage"/>
    <x v="15"/>
    <s v="Annet forbruksmateriell"/>
    <x v="0"/>
    <s v="Korona-virus"/>
    <n v="140"/>
    <n v="140"/>
    <m/>
    <x v="84"/>
    <x v="4"/>
    <x v="3"/>
    <n v="0"/>
  </r>
  <r>
    <n v="315210"/>
    <s v="MEH - Avdeling rask psykisk helsehjelp og aktivitet"/>
    <n v="2340"/>
    <s v="STØTTEKONTAKT JF. LOV OM SOS.TJ."/>
    <x v="12"/>
    <s v="Annen lønn og trekkpl. godtgjørelser"/>
    <x v="0"/>
    <s v="Korona-virus"/>
    <n v="900"/>
    <n v="900"/>
    <m/>
    <x v="85"/>
    <x v="12"/>
    <x v="4"/>
    <n v="1000"/>
  </r>
  <r>
    <n v="315210"/>
    <s v="MEH - Avdeling rask psykisk helsehjelp og aktivitet"/>
    <n v="2340"/>
    <s v="STØTTEKONTAKT JF. LOV OM SOS.TJ."/>
    <x v="4"/>
    <s v="Arbeidsgiveravgift"/>
    <x v="0"/>
    <s v="Korona-virus"/>
    <n v="127"/>
    <n v="127"/>
    <m/>
    <x v="85"/>
    <x v="12"/>
    <x v="4"/>
    <n v="0"/>
  </r>
  <r>
    <n v="315210"/>
    <s v="MEH - Avdeling rask psykisk helsehjelp og aktivitet"/>
    <n v="2410"/>
    <s v="PSYKIATRISK SYKEPLEIE"/>
    <x v="8"/>
    <s v="Medisinsk forbruksmateriell"/>
    <x v="0"/>
    <s v="Korona-virus"/>
    <n v="888"/>
    <n v="888"/>
    <m/>
    <x v="85"/>
    <x v="12"/>
    <x v="4"/>
    <n v="1000"/>
  </r>
  <r>
    <n v="315211"/>
    <s v="MEH - Avdeling psykisk helse"/>
    <n v="2541"/>
    <s v="HJEMMETJENESTER"/>
    <x v="3"/>
    <s v="Overtid"/>
    <x v="0"/>
    <s v="Korona-virus"/>
    <n v="2064"/>
    <n v="2064"/>
    <m/>
    <x v="85"/>
    <x v="12"/>
    <x v="4"/>
    <n v="2000"/>
  </r>
  <r>
    <n v="315211"/>
    <s v="MEH - Avdeling psykisk helse"/>
    <n v="2541"/>
    <s v="HJEMMETJENESTER"/>
    <x v="4"/>
    <s v="Arbeidsgiveravgift"/>
    <x v="0"/>
    <s v="Korona-virus"/>
    <n v="291"/>
    <n v="291"/>
    <m/>
    <x v="85"/>
    <x v="12"/>
    <x v="4"/>
    <n v="0"/>
  </r>
  <r>
    <n v="315211"/>
    <s v="MEH - Avdeling psykisk helse"/>
    <n v="2541"/>
    <s v="HJEMMETJENESTER"/>
    <x v="8"/>
    <s v="Medisinsk forbruksmateriell"/>
    <x v="0"/>
    <s v="Korona-virus"/>
    <n v="2345"/>
    <n v="2345"/>
    <m/>
    <x v="85"/>
    <x v="12"/>
    <x v="4"/>
    <n v="2000"/>
  </r>
  <r>
    <n v="315211"/>
    <s v="MEH - Avdeling psykisk helse"/>
    <n v="2541"/>
    <s v="HJEMMETJENESTER"/>
    <x v="61"/>
    <s v="Renhold- og vaskeritjenester"/>
    <x v="0"/>
    <s v="Korona-virus"/>
    <n v="326"/>
    <n v="326"/>
    <m/>
    <x v="85"/>
    <x v="12"/>
    <x v="4"/>
    <n v="0"/>
  </r>
  <r>
    <n v="315220"/>
    <s v="MEH - Avdeling ROP"/>
    <n v="2410"/>
    <s v="PSYKIATRISK SYKEPLEIE"/>
    <x v="39"/>
    <s v="Arbeidstøy og terminalbriller"/>
    <x v="0"/>
    <s v="Korona-virus"/>
    <n v="1373"/>
    <n v="1373"/>
    <m/>
    <x v="85"/>
    <x v="12"/>
    <x v="4"/>
    <n v="1000"/>
  </r>
  <r>
    <n v="315220"/>
    <s v="MEH - Avdeling ROP"/>
    <n v="2410"/>
    <s v="PSYKIATRISK SYKEPLEIE"/>
    <x v="59"/>
    <s v="Serviceavtaler og reparasjoner"/>
    <x v="0"/>
    <s v="Korona-virus"/>
    <n v="1013"/>
    <n v="1013"/>
    <m/>
    <x v="85"/>
    <x v="12"/>
    <x v="4"/>
    <n v="1000"/>
  </r>
  <r>
    <n v="315220"/>
    <s v="MEH - Avdeling ROP"/>
    <n v="2530"/>
    <s v="DRIFT AV INSTITUSJON"/>
    <x v="8"/>
    <s v="Medisinsk forbruksmateriell"/>
    <x v="0"/>
    <s v="Korona-virus"/>
    <n v="1500"/>
    <n v="1500"/>
    <m/>
    <x v="85"/>
    <x v="12"/>
    <x v="4"/>
    <n v="2000"/>
  </r>
  <r>
    <n v="315220"/>
    <s v="MEH - Avdeling ROP"/>
    <n v="2530"/>
    <s v="DRIFT AV INSTITUSJON"/>
    <x v="15"/>
    <s v="Annet forbruksmateriell"/>
    <x v="0"/>
    <s v="Korona-virus"/>
    <n v="246"/>
    <n v="246"/>
    <m/>
    <x v="85"/>
    <x v="12"/>
    <x v="4"/>
    <n v="0"/>
  </r>
  <r>
    <n v="315220"/>
    <s v="MEH - Avdeling ROP"/>
    <n v="2530"/>
    <s v="DRIFT AV INSTITUSJON"/>
    <x v="9"/>
    <s v="Rengjøringsmidler"/>
    <x v="0"/>
    <s v="Korona-virus"/>
    <n v="195"/>
    <n v="195"/>
    <m/>
    <x v="85"/>
    <x v="12"/>
    <x v="4"/>
    <n v="0"/>
  </r>
  <r>
    <n v="315220"/>
    <s v="MEH - Avdeling ROP"/>
    <n v="2530"/>
    <s v="DRIFT AV INSTITUSJON"/>
    <x v="39"/>
    <s v="Arbeidstøy og terminalbriller"/>
    <x v="0"/>
    <s v="Korona-virus"/>
    <n v="5900"/>
    <n v="5900"/>
    <m/>
    <x v="85"/>
    <x v="12"/>
    <x v="4"/>
    <n v="6000"/>
  </r>
  <r>
    <n v="315220"/>
    <s v="MEH - Avdeling ROP"/>
    <n v="2530"/>
    <s v="DRIFT AV INSTITUSJON"/>
    <x v="20"/>
    <s v="Kjøp inventar og utstyr"/>
    <x v="0"/>
    <s v="Korona-virus"/>
    <n v="817"/>
    <n v="817"/>
    <m/>
    <x v="85"/>
    <x v="12"/>
    <x v="4"/>
    <n v="1000"/>
  </r>
  <r>
    <n v="315224"/>
    <s v="MEH - Hanamyrveien 1"/>
    <n v="2530"/>
    <s v="DRIFT AV INSTITUSJON"/>
    <x v="9"/>
    <s v="Rengjøringsmidler"/>
    <x v="0"/>
    <s v="Korona-virus"/>
    <n v="335"/>
    <n v="335"/>
    <m/>
    <x v="85"/>
    <x v="12"/>
    <x v="4"/>
    <n v="0"/>
  </r>
  <r>
    <n v="315224"/>
    <s v="MEH - Hanamyrveien 1"/>
    <n v="2542"/>
    <s v="Miljøarbeidertjenesten"/>
    <x v="14"/>
    <s v="Kontormateriell"/>
    <x v="0"/>
    <s v="Korona-virus"/>
    <n v="1936"/>
    <n v="1936"/>
    <m/>
    <x v="85"/>
    <x v="12"/>
    <x v="4"/>
    <n v="2000"/>
  </r>
  <r>
    <n v="315224"/>
    <s v="MEH - Hanamyrveien 1"/>
    <n v="2542"/>
    <s v="Miljøarbeidertjenesten"/>
    <x v="8"/>
    <s v="Medisinsk forbruksmateriell"/>
    <x v="0"/>
    <s v="Korona-virus"/>
    <n v="1160"/>
    <n v="1160"/>
    <m/>
    <x v="85"/>
    <x v="12"/>
    <x v="4"/>
    <n v="1000"/>
  </r>
  <r>
    <n v="315224"/>
    <s v="MEH - Hanamyrveien 1"/>
    <n v="2542"/>
    <s v="Miljøarbeidertjenesten"/>
    <x v="15"/>
    <s v="Annet forbruksmateriell"/>
    <x v="0"/>
    <s v="Korona-virus"/>
    <n v="3650"/>
    <n v="3650"/>
    <m/>
    <x v="85"/>
    <x v="12"/>
    <x v="4"/>
    <n v="4000"/>
  </r>
  <r>
    <n v="315224"/>
    <s v="MEH - Hanamyrveien 1"/>
    <n v="2542"/>
    <s v="Miljøarbeidertjenesten"/>
    <x v="9"/>
    <s v="Rengjøringsmidler"/>
    <x v="0"/>
    <s v="Korona-virus"/>
    <n v="1972"/>
    <n v="1972"/>
    <m/>
    <x v="85"/>
    <x v="12"/>
    <x v="4"/>
    <n v="2000"/>
  </r>
  <r>
    <n v="315230"/>
    <s v="MEH - Avdeling rus og avhengighet"/>
    <n v="2430"/>
    <s v="TILTAK FOR PERSONER MED RUSPROBLEM"/>
    <x v="14"/>
    <s v="Kontormateriell"/>
    <x v="0"/>
    <s v="Korona-virus"/>
    <n v="484"/>
    <n v="484"/>
    <m/>
    <x v="85"/>
    <x v="12"/>
    <x v="4"/>
    <n v="0"/>
  </r>
  <r>
    <n v="315230"/>
    <s v="MEH - Avdeling rus og avhengighet"/>
    <n v="2430"/>
    <s v="TILTAK FOR PERSONER MED RUSPROBLEM"/>
    <x v="15"/>
    <s v="Annet forbruksmateriell"/>
    <x v="0"/>
    <s v="Korona-virus"/>
    <n v="111"/>
    <n v="111"/>
    <m/>
    <x v="85"/>
    <x v="12"/>
    <x v="4"/>
    <n v="0"/>
  </r>
  <r>
    <n v="315230"/>
    <s v="MEH - Avdeling rus og avhengighet"/>
    <n v="2430"/>
    <s v="TILTAK FOR PERSONER MED RUSPROBLEM"/>
    <x v="9"/>
    <s v="Rengjøringsmidler"/>
    <x v="0"/>
    <s v="Korona-virus"/>
    <n v="6983"/>
    <n v="6983"/>
    <m/>
    <x v="85"/>
    <x v="12"/>
    <x v="4"/>
    <n v="7000"/>
  </r>
  <r>
    <n v="315230"/>
    <s v="MEH - Avdeling rus og avhengighet"/>
    <n v="2430"/>
    <s v="TILTAK FOR PERSONER MED RUSPROBLEM"/>
    <x v="20"/>
    <s v="Kjøp inventar og utstyr"/>
    <x v="0"/>
    <s v="Korona-virus"/>
    <n v="102596"/>
    <n v="102596"/>
    <m/>
    <x v="85"/>
    <x v="12"/>
    <x v="4"/>
    <n v="103000"/>
  </r>
  <r>
    <n v="315230"/>
    <s v="MEH - Avdeling rus og avhengighet"/>
    <n v="2430"/>
    <s v="TILTAK FOR PERSONER MED RUSPROBLEM"/>
    <x v="32"/>
    <s v="Kjøp datautstyr"/>
    <x v="0"/>
    <s v="Korona-virus"/>
    <n v="5616"/>
    <n v="5616"/>
    <m/>
    <x v="85"/>
    <x v="12"/>
    <x v="4"/>
    <n v="6000"/>
  </r>
  <r>
    <n v="315231"/>
    <s v="MEH - Sandnesveien 299"/>
    <n v="2430"/>
    <s v="TILTAK FOR PERSONER MED RUSPROBLEM"/>
    <x v="8"/>
    <s v="Medisinsk forbruksmateriell"/>
    <x v="0"/>
    <s v="Korona-virus"/>
    <n v="10311"/>
    <n v="10311"/>
    <m/>
    <x v="85"/>
    <x v="12"/>
    <x v="4"/>
    <n v="10000"/>
  </r>
  <r>
    <n v="315231"/>
    <s v="MEH - Sandnesveien 299"/>
    <n v="2430"/>
    <s v="TILTAK FOR PERSONER MED RUSPROBLEM"/>
    <x v="9"/>
    <s v="Rengjøringsmidler"/>
    <x v="0"/>
    <s v="Korona-virus"/>
    <n v="2693"/>
    <n v="2693"/>
    <m/>
    <x v="85"/>
    <x v="12"/>
    <x v="4"/>
    <n v="3000"/>
  </r>
  <r>
    <n v="320100"/>
    <s v="SYV -  Sykehjem vest"/>
    <n v="1200"/>
    <s v="ADMINISTRATIV LEDELSE"/>
    <x v="5"/>
    <s v="Møtemat og overtidmat for ansatte"/>
    <x v="0"/>
    <s v="Korona-virus"/>
    <n v="669"/>
    <n v="669"/>
    <m/>
    <x v="86"/>
    <x v="9"/>
    <x v="4"/>
    <n v="1000"/>
  </r>
  <r>
    <n v="320100"/>
    <s v="SYV -  Sykehjem vest"/>
    <n v="2530"/>
    <s v="DRIFT AV INSTITUSJON"/>
    <x v="15"/>
    <s v="Annet forbruksmateriell"/>
    <x v="0"/>
    <s v="Korona-virus"/>
    <n v="167"/>
    <n v="167"/>
    <m/>
    <x v="86"/>
    <x v="9"/>
    <x v="4"/>
    <n v="0"/>
  </r>
  <r>
    <n v="320103"/>
    <s v="SYV - Åse felles"/>
    <n v="2530"/>
    <s v="DRIFT AV INSTITUSJON"/>
    <x v="15"/>
    <s v="Annet forbruksmateriell"/>
    <x v="0"/>
    <s v="Korona-virus"/>
    <n v="14649"/>
    <n v="14649"/>
    <m/>
    <x v="86"/>
    <x v="9"/>
    <x v="4"/>
    <n v="15000"/>
  </r>
  <r>
    <n v="320103"/>
    <s v="SYV - Åse felles"/>
    <n v="2530"/>
    <s v="DRIFT AV INSTITUSJON"/>
    <x v="16"/>
    <s v="Telefon- og internettutgifter"/>
    <x v="0"/>
    <s v="Korona-virus"/>
    <n v="12510"/>
    <n v="12510"/>
    <m/>
    <x v="86"/>
    <x v="9"/>
    <x v="4"/>
    <n v="13000"/>
  </r>
  <r>
    <n v="320110"/>
    <s v="SYV - Lura 1 sykehjem"/>
    <n v="2530"/>
    <s v="DRIFT AV INSTITUSJON"/>
    <x v="2"/>
    <s v="Lønn vakttillegg"/>
    <x v="0"/>
    <s v="Korona-virus"/>
    <n v="448"/>
    <n v="448"/>
    <m/>
    <x v="86"/>
    <x v="9"/>
    <x v="4"/>
    <n v="0"/>
  </r>
  <r>
    <n v="320110"/>
    <s v="SYV - Lura 1 sykehjem"/>
    <n v="2530"/>
    <s v="DRIFT AV INSTITUSJON"/>
    <x v="41"/>
    <s v="Vikarer ved sykefravær"/>
    <x v="0"/>
    <s v="Korona-virus"/>
    <n v="7106"/>
    <n v="7106"/>
    <m/>
    <x v="86"/>
    <x v="9"/>
    <x v="4"/>
    <n v="7000"/>
  </r>
  <r>
    <n v="320110"/>
    <s v="SYV - Lura 1 sykehjem"/>
    <n v="2530"/>
    <s v="DRIFT AV INSTITUSJON"/>
    <x v="40"/>
    <s v="Vakttilegg vikarer"/>
    <x v="0"/>
    <s v="Korona-virus"/>
    <n v="251"/>
    <n v="251"/>
    <m/>
    <x v="86"/>
    <x v="9"/>
    <x v="4"/>
    <n v="0"/>
  </r>
  <r>
    <n v="320110"/>
    <s v="SYV - Lura 1 sykehjem"/>
    <n v="2530"/>
    <s v="DRIFT AV INSTITUSJON"/>
    <x v="35"/>
    <s v="Ekstrahjelp"/>
    <x v="0"/>
    <s v="Korona-virus"/>
    <n v="1422"/>
    <n v="1422"/>
    <m/>
    <x v="86"/>
    <x v="9"/>
    <x v="4"/>
    <n v="1000"/>
  </r>
  <r>
    <n v="320110"/>
    <s v="SYV - Lura 1 sykehjem"/>
    <n v="2530"/>
    <s v="DRIFT AV INSTITUSJON"/>
    <x v="3"/>
    <s v="Overtid"/>
    <x v="0"/>
    <s v="Korona-virus"/>
    <n v="6602"/>
    <n v="6602"/>
    <m/>
    <x v="86"/>
    <x v="9"/>
    <x v="4"/>
    <n v="7000"/>
  </r>
  <r>
    <n v="320110"/>
    <s v="SYV - Lura 1 sykehjem"/>
    <n v="2530"/>
    <s v="DRIFT AV INSTITUSJON"/>
    <x v="36"/>
    <s v="Pensjon"/>
    <x v="0"/>
    <s v="Korona-virus"/>
    <n v="583"/>
    <n v="583"/>
    <m/>
    <x v="86"/>
    <x v="9"/>
    <x v="4"/>
    <n v="1000"/>
  </r>
  <r>
    <n v="320110"/>
    <s v="SYV - Lura 1 sykehjem"/>
    <n v="2530"/>
    <s v="DRIFT AV INSTITUSJON"/>
    <x v="4"/>
    <s v="Arbeidsgiveravgift"/>
    <x v="0"/>
    <s v="Korona-virus"/>
    <n v="2537"/>
    <n v="2537"/>
    <m/>
    <x v="86"/>
    <x v="9"/>
    <x v="4"/>
    <n v="3000"/>
  </r>
  <r>
    <n v="320112"/>
    <s v="SYV - Lura 2 sykehjem"/>
    <n v="2530"/>
    <s v="DRIFT AV INSTITUSJON"/>
    <x v="11"/>
    <s v="Lønn fagstillinger"/>
    <x v="0"/>
    <s v="Korona-virus"/>
    <n v="1271"/>
    <n v="1271"/>
    <m/>
    <x v="86"/>
    <x v="9"/>
    <x v="4"/>
    <n v="1000"/>
  </r>
  <r>
    <n v="320112"/>
    <s v="SYV - Lura 2 sykehjem"/>
    <n v="2530"/>
    <s v="DRIFT AV INSTITUSJON"/>
    <x v="2"/>
    <s v="Lønn vakttillegg"/>
    <x v="0"/>
    <s v="Korona-virus"/>
    <n v="1068"/>
    <n v="1068"/>
    <m/>
    <x v="86"/>
    <x v="9"/>
    <x v="4"/>
    <n v="1000"/>
  </r>
  <r>
    <n v="320112"/>
    <s v="SYV - Lura 2 sykehjem"/>
    <n v="2530"/>
    <s v="DRIFT AV INSTITUSJON"/>
    <x v="41"/>
    <s v="Vikarer ved sykefravær"/>
    <x v="0"/>
    <s v="Korona-virus"/>
    <n v="55101"/>
    <n v="55101"/>
    <m/>
    <x v="86"/>
    <x v="9"/>
    <x v="4"/>
    <n v="55000"/>
  </r>
  <r>
    <n v="320112"/>
    <s v="SYV - Lura 2 sykehjem"/>
    <n v="2530"/>
    <s v="DRIFT AV INSTITUSJON"/>
    <x v="40"/>
    <s v="Vakttilegg vikarer"/>
    <x v="0"/>
    <s v="Korona-virus"/>
    <n v="5191"/>
    <n v="5191"/>
    <m/>
    <x v="86"/>
    <x v="9"/>
    <x v="4"/>
    <n v="5000"/>
  </r>
  <r>
    <n v="320112"/>
    <s v="SYV - Lura 2 sykehjem"/>
    <n v="2530"/>
    <s v="DRIFT AV INSTITUSJON"/>
    <x v="35"/>
    <s v="Ekstrahjelp"/>
    <x v="0"/>
    <s v="Korona-virus"/>
    <n v="6688"/>
    <n v="6688"/>
    <m/>
    <x v="86"/>
    <x v="9"/>
    <x v="4"/>
    <n v="7000"/>
  </r>
  <r>
    <n v="320112"/>
    <s v="SYV - Lura 2 sykehjem"/>
    <n v="2530"/>
    <s v="DRIFT AV INSTITUSJON"/>
    <x v="3"/>
    <s v="Overtid"/>
    <x v="0"/>
    <s v="Korona-virus"/>
    <n v="55736"/>
    <n v="55736"/>
    <m/>
    <x v="86"/>
    <x v="9"/>
    <x v="4"/>
    <n v="56000"/>
  </r>
  <r>
    <n v="320112"/>
    <s v="SYV - Lura 2 sykehjem"/>
    <n v="2530"/>
    <s v="DRIFT AV INSTITUSJON"/>
    <x v="36"/>
    <s v="Pensjon"/>
    <x v="0"/>
    <s v="Korona-virus"/>
    <n v="5415"/>
    <n v="5415"/>
    <m/>
    <x v="86"/>
    <x v="9"/>
    <x v="4"/>
    <n v="5000"/>
  </r>
  <r>
    <n v="320112"/>
    <s v="SYV - Lura 2 sykehjem"/>
    <n v="2530"/>
    <s v="DRIFT AV INSTITUSJON"/>
    <x v="4"/>
    <s v="Arbeidsgiveravgift"/>
    <x v="0"/>
    <s v="Korona-virus"/>
    <n v="19289"/>
    <n v="19289"/>
    <m/>
    <x v="86"/>
    <x v="9"/>
    <x v="4"/>
    <n v="19000"/>
  </r>
  <r>
    <n v="320120"/>
    <s v="SYV - Rundeskogen 3. etg"/>
    <n v="2530"/>
    <s v="DRIFT AV INSTITUSJON"/>
    <x v="11"/>
    <s v="Lønn fagstillinger"/>
    <x v="0"/>
    <s v="Korona-virus"/>
    <n v="3046"/>
    <n v="3046"/>
    <m/>
    <x v="86"/>
    <x v="9"/>
    <x v="4"/>
    <n v="3000"/>
  </r>
  <r>
    <n v="320120"/>
    <s v="SYV - Rundeskogen 3. etg"/>
    <n v="2530"/>
    <s v="DRIFT AV INSTITUSJON"/>
    <x v="2"/>
    <s v="Lønn vakttillegg"/>
    <x v="0"/>
    <s v="Korona-virus"/>
    <n v="2325"/>
    <n v="2325"/>
    <m/>
    <x v="86"/>
    <x v="9"/>
    <x v="4"/>
    <n v="2000"/>
  </r>
  <r>
    <n v="320120"/>
    <s v="SYV - Rundeskogen 3. etg"/>
    <n v="2530"/>
    <s v="DRIFT AV INSTITUSJON"/>
    <x v="41"/>
    <s v="Vikarer ved sykefravær"/>
    <x v="0"/>
    <s v="Korona-virus"/>
    <n v="27700"/>
    <n v="27700"/>
    <m/>
    <x v="86"/>
    <x v="9"/>
    <x v="4"/>
    <n v="28000"/>
  </r>
  <r>
    <n v="320120"/>
    <s v="SYV - Rundeskogen 3. etg"/>
    <n v="2530"/>
    <s v="DRIFT AV INSTITUSJON"/>
    <x v="7"/>
    <s v="Vikarer ved ferieavvikling"/>
    <x v="0"/>
    <s v="Korona-virus"/>
    <n v="2009"/>
    <n v="2009"/>
    <m/>
    <x v="86"/>
    <x v="9"/>
    <x v="4"/>
    <n v="2000"/>
  </r>
  <r>
    <n v="320120"/>
    <s v="SYV - Rundeskogen 3. etg"/>
    <n v="2530"/>
    <s v="DRIFT AV INSTITUSJON"/>
    <x v="40"/>
    <s v="Vakttilegg vikarer"/>
    <x v="0"/>
    <s v="Korona-virus"/>
    <n v="3845"/>
    <n v="3845"/>
    <m/>
    <x v="86"/>
    <x v="9"/>
    <x v="4"/>
    <n v="4000"/>
  </r>
  <r>
    <n v="320120"/>
    <s v="SYV - Rundeskogen 3. etg"/>
    <n v="2530"/>
    <s v="DRIFT AV INSTITUSJON"/>
    <x v="3"/>
    <s v="Overtid"/>
    <x v="0"/>
    <s v="Korona-virus"/>
    <n v="6207"/>
    <n v="6207"/>
    <m/>
    <x v="86"/>
    <x v="9"/>
    <x v="4"/>
    <n v="6000"/>
  </r>
  <r>
    <n v="320120"/>
    <s v="SYV - Rundeskogen 3. etg"/>
    <n v="2530"/>
    <s v="DRIFT AV INSTITUSJON"/>
    <x v="12"/>
    <s v="Annen lønn og trekkpl. godtgjørelser"/>
    <x v="0"/>
    <s v="Korona-virus"/>
    <n v="4482"/>
    <n v="4482"/>
    <m/>
    <x v="86"/>
    <x v="9"/>
    <x v="4"/>
    <n v="4000"/>
  </r>
  <r>
    <n v="320120"/>
    <s v="SYV - Rundeskogen 3. etg"/>
    <n v="2530"/>
    <s v="DRIFT AV INSTITUSJON"/>
    <x v="36"/>
    <s v="Pensjon"/>
    <x v="0"/>
    <s v="Korona-virus"/>
    <n v="2549"/>
    <n v="2549"/>
    <m/>
    <x v="86"/>
    <x v="9"/>
    <x v="4"/>
    <n v="3000"/>
  </r>
  <r>
    <n v="320120"/>
    <s v="SYV - Rundeskogen 3. etg"/>
    <n v="2530"/>
    <s v="DRIFT AV INSTITUSJON"/>
    <x v="4"/>
    <s v="Arbeidsgiveravgift"/>
    <x v="0"/>
    <s v="Korona-virus"/>
    <n v="7828"/>
    <n v="7828"/>
    <m/>
    <x v="86"/>
    <x v="9"/>
    <x v="4"/>
    <n v="8000"/>
  </r>
  <r>
    <n v="320121"/>
    <s v="SYV - Rundeskogen 4. etg"/>
    <n v="2530"/>
    <s v="DRIFT AV INSTITUSJON"/>
    <x v="11"/>
    <s v="Lønn fagstillinger"/>
    <x v="0"/>
    <s v="Korona-virus"/>
    <n v="1850"/>
    <n v="1850"/>
    <m/>
    <x v="86"/>
    <x v="9"/>
    <x v="4"/>
    <n v="2000"/>
  </r>
  <r>
    <n v="320121"/>
    <s v="SYV - Rundeskogen 4. etg"/>
    <n v="2530"/>
    <s v="DRIFT AV INSTITUSJON"/>
    <x v="2"/>
    <s v="Lønn vakttillegg"/>
    <x v="0"/>
    <s v="Korona-virus"/>
    <n v="3040"/>
    <n v="3040"/>
    <m/>
    <x v="86"/>
    <x v="9"/>
    <x v="4"/>
    <n v="3000"/>
  </r>
  <r>
    <n v="320121"/>
    <s v="SYV - Rundeskogen 4. etg"/>
    <n v="2530"/>
    <s v="DRIFT AV INSTITUSJON"/>
    <x v="41"/>
    <s v="Vikarer ved sykefravær"/>
    <x v="0"/>
    <s v="Korona-virus"/>
    <n v="46014"/>
    <n v="46014"/>
    <m/>
    <x v="86"/>
    <x v="9"/>
    <x v="4"/>
    <n v="46000"/>
  </r>
  <r>
    <n v="320121"/>
    <s v="SYV - Rundeskogen 4. etg"/>
    <n v="2530"/>
    <s v="DRIFT AV INSTITUSJON"/>
    <x v="40"/>
    <s v="Vakttilegg vikarer"/>
    <x v="0"/>
    <s v="Korona-virus"/>
    <n v="3371"/>
    <n v="3371"/>
    <m/>
    <x v="86"/>
    <x v="9"/>
    <x v="4"/>
    <n v="3000"/>
  </r>
  <r>
    <n v="320121"/>
    <s v="SYV - Rundeskogen 4. etg"/>
    <n v="2530"/>
    <s v="DRIFT AV INSTITUSJON"/>
    <x v="35"/>
    <s v="Ekstrahjelp"/>
    <x v="0"/>
    <s v="Korona-virus"/>
    <n v="735"/>
    <n v="735"/>
    <m/>
    <x v="86"/>
    <x v="9"/>
    <x v="4"/>
    <n v="1000"/>
  </r>
  <r>
    <n v="320121"/>
    <s v="SYV - Rundeskogen 4. etg"/>
    <n v="2530"/>
    <s v="DRIFT AV INSTITUSJON"/>
    <x v="3"/>
    <s v="Overtid"/>
    <x v="0"/>
    <s v="Korona-virus"/>
    <n v="38674"/>
    <n v="38674"/>
    <m/>
    <x v="86"/>
    <x v="9"/>
    <x v="4"/>
    <n v="39000"/>
  </r>
  <r>
    <n v="320121"/>
    <s v="SYV - Rundeskogen 4. etg"/>
    <n v="2530"/>
    <s v="DRIFT AV INSTITUSJON"/>
    <x v="12"/>
    <s v="Annen lønn og trekkpl. godtgjørelser"/>
    <x v="0"/>
    <s v="Korona-virus"/>
    <n v="4651"/>
    <n v="4651"/>
    <m/>
    <x v="86"/>
    <x v="9"/>
    <x v="4"/>
    <n v="5000"/>
  </r>
  <r>
    <n v="320121"/>
    <s v="SYV - Rundeskogen 4. etg"/>
    <n v="2530"/>
    <s v="DRIFT AV INSTITUSJON"/>
    <x v="36"/>
    <s v="Pensjon"/>
    <x v="0"/>
    <s v="Korona-virus"/>
    <n v="4021"/>
    <n v="4021"/>
    <m/>
    <x v="86"/>
    <x v="9"/>
    <x v="4"/>
    <n v="4000"/>
  </r>
  <r>
    <n v="320121"/>
    <s v="SYV - Rundeskogen 4. etg"/>
    <n v="2530"/>
    <s v="DRIFT AV INSTITUSJON"/>
    <x v="4"/>
    <s v="Arbeidsgiveravgift"/>
    <x v="0"/>
    <s v="Korona-virus"/>
    <n v="14964"/>
    <n v="14964"/>
    <m/>
    <x v="86"/>
    <x v="9"/>
    <x v="4"/>
    <n v="15000"/>
  </r>
  <r>
    <n v="320122"/>
    <s v="SYV - Rundeskogen 5. etg"/>
    <n v="2530"/>
    <s v="DRIFT AV INSTITUSJON"/>
    <x v="11"/>
    <s v="Lønn fagstillinger"/>
    <x v="0"/>
    <s v="Korona-virus"/>
    <n v="1677"/>
    <n v="1677"/>
    <m/>
    <x v="86"/>
    <x v="9"/>
    <x v="4"/>
    <n v="2000"/>
  </r>
  <r>
    <n v="320122"/>
    <s v="SYV - Rundeskogen 5. etg"/>
    <n v="2530"/>
    <s v="DRIFT AV INSTITUSJON"/>
    <x v="2"/>
    <s v="Lønn vakttillegg"/>
    <x v="0"/>
    <s v="Korona-virus"/>
    <n v="7971"/>
    <n v="7971"/>
    <m/>
    <x v="86"/>
    <x v="9"/>
    <x v="4"/>
    <n v="8000"/>
  </r>
  <r>
    <n v="320122"/>
    <s v="SYV - Rundeskogen 5. etg"/>
    <n v="2530"/>
    <s v="DRIFT AV INSTITUSJON"/>
    <x v="41"/>
    <s v="Vikarer ved sykefravær"/>
    <x v="0"/>
    <s v="Korona-virus"/>
    <n v="52065"/>
    <n v="52065"/>
    <m/>
    <x v="86"/>
    <x v="9"/>
    <x v="4"/>
    <n v="52000"/>
  </r>
  <r>
    <n v="320122"/>
    <s v="SYV - Rundeskogen 5. etg"/>
    <n v="2530"/>
    <s v="DRIFT AV INSTITUSJON"/>
    <x v="40"/>
    <s v="Vakttilegg vikarer"/>
    <x v="0"/>
    <s v="Korona-virus"/>
    <n v="28767"/>
    <n v="28767"/>
    <m/>
    <x v="86"/>
    <x v="9"/>
    <x v="4"/>
    <n v="29000"/>
  </r>
  <r>
    <n v="320122"/>
    <s v="SYV - Rundeskogen 5. etg"/>
    <n v="2530"/>
    <s v="DRIFT AV INSTITUSJON"/>
    <x v="35"/>
    <s v="Ekstrahjelp"/>
    <x v="0"/>
    <s v="Korona-virus"/>
    <n v="17326"/>
    <n v="17326"/>
    <m/>
    <x v="86"/>
    <x v="9"/>
    <x v="4"/>
    <n v="17000"/>
  </r>
  <r>
    <n v="320122"/>
    <s v="SYV - Rundeskogen 5. etg"/>
    <n v="2530"/>
    <s v="DRIFT AV INSTITUSJON"/>
    <x v="3"/>
    <s v="Overtid"/>
    <x v="0"/>
    <s v="Korona-virus"/>
    <n v="67166"/>
    <n v="67166"/>
    <m/>
    <x v="86"/>
    <x v="9"/>
    <x v="4"/>
    <n v="67000"/>
  </r>
  <r>
    <n v="320122"/>
    <s v="SYV - Rundeskogen 5. etg"/>
    <n v="2530"/>
    <s v="DRIFT AV INSTITUSJON"/>
    <x v="36"/>
    <s v="Pensjon"/>
    <x v="0"/>
    <s v="Korona-virus"/>
    <n v="5995"/>
    <n v="5995"/>
    <m/>
    <x v="86"/>
    <x v="9"/>
    <x v="4"/>
    <n v="6000"/>
  </r>
  <r>
    <n v="320122"/>
    <s v="SYV - Rundeskogen 5. etg"/>
    <n v="2530"/>
    <s v="DRIFT AV INSTITUSJON"/>
    <x v="4"/>
    <s v="Arbeidsgiveravgift"/>
    <x v="0"/>
    <s v="Korona-virus"/>
    <n v="26022"/>
    <n v="26022"/>
    <m/>
    <x v="86"/>
    <x v="9"/>
    <x v="4"/>
    <n v="26000"/>
  </r>
  <r>
    <n v="320131"/>
    <s v="SYV - Rundeskogen renhold og vaskeri"/>
    <n v="2321"/>
    <s v="Helsestasjonstjeneste"/>
    <x v="7"/>
    <s v="Vikarer ved ferieavvikling"/>
    <x v="0"/>
    <s v="Korona-virus"/>
    <n v="52"/>
    <n v="52"/>
    <m/>
    <x v="86"/>
    <x v="9"/>
    <x v="4"/>
    <n v="0"/>
  </r>
  <r>
    <n v="320131"/>
    <s v="SYV - Rundeskogen renhold og vaskeri"/>
    <n v="2321"/>
    <s v="Helsestasjonstjeneste"/>
    <x v="36"/>
    <s v="Pensjon"/>
    <x v="0"/>
    <s v="Korona-virus"/>
    <n v="4"/>
    <n v="4"/>
    <m/>
    <x v="86"/>
    <x v="9"/>
    <x v="4"/>
    <n v="0"/>
  </r>
  <r>
    <n v="320131"/>
    <s v="SYV - Rundeskogen renhold og vaskeri"/>
    <n v="2321"/>
    <s v="Helsestasjonstjeneste"/>
    <x v="4"/>
    <s v="Arbeidsgiveravgift"/>
    <x v="0"/>
    <s v="Korona-virus"/>
    <n v="8"/>
    <n v="8"/>
    <m/>
    <x v="86"/>
    <x v="9"/>
    <x v="4"/>
    <n v="0"/>
  </r>
  <r>
    <n v="320159"/>
    <s v="SYV - Åse midlertidig sykehjem"/>
    <n v="2530"/>
    <s v="DRIFT AV INSTITUSJON"/>
    <x v="19"/>
    <s v="Husleie"/>
    <x v="0"/>
    <s v="Korona-virus"/>
    <n v="8522"/>
    <n v="8522"/>
    <m/>
    <x v="86"/>
    <x v="9"/>
    <x v="4"/>
    <n v="9000"/>
  </r>
  <r>
    <n v="320159"/>
    <s v="SYV - Åse midlertidig sykehjem"/>
    <n v="2653"/>
    <s v="Omsorgsboliger"/>
    <x v="19"/>
    <s v="Husleie"/>
    <x v="0"/>
    <s v="Korona-virus"/>
    <n v="184211"/>
    <n v="184211"/>
    <m/>
    <x v="86"/>
    <x v="9"/>
    <x v="4"/>
    <n v="184000"/>
  </r>
  <r>
    <n v="320161"/>
    <s v="SYV - Åse skjermet 3. etg"/>
    <n v="2321"/>
    <s v="Helsestasjonstjeneste"/>
    <x v="7"/>
    <s v="Vikarer ved ferieavvikling"/>
    <x v="0"/>
    <s v="Korona-virus"/>
    <n v="1174"/>
    <n v="1174"/>
    <m/>
    <x v="86"/>
    <x v="9"/>
    <x v="4"/>
    <n v="1000"/>
  </r>
  <r>
    <n v="320161"/>
    <s v="SYV - Åse skjermet 3. etg"/>
    <n v="2321"/>
    <s v="Helsestasjonstjeneste"/>
    <x v="4"/>
    <s v="Arbeidsgiveravgift"/>
    <x v="0"/>
    <s v="Korona-virus"/>
    <n v="165"/>
    <n v="165"/>
    <m/>
    <x v="86"/>
    <x v="9"/>
    <x v="4"/>
    <n v="0"/>
  </r>
  <r>
    <n v="320161"/>
    <s v="SYV - Åse skjermet 3. etg"/>
    <n v="2530"/>
    <s v="DRIFT AV INSTITUSJON"/>
    <x v="2"/>
    <s v="Lønn vakttillegg"/>
    <x v="0"/>
    <s v="Korona-virus"/>
    <n v="1187"/>
    <n v="1187"/>
    <m/>
    <x v="86"/>
    <x v="9"/>
    <x v="4"/>
    <n v="1000"/>
  </r>
  <r>
    <n v="320161"/>
    <s v="SYV - Åse skjermet 3. etg"/>
    <n v="2530"/>
    <s v="DRIFT AV INSTITUSJON"/>
    <x v="41"/>
    <s v="Vikarer ved sykefravær"/>
    <x v="0"/>
    <s v="Korona-virus"/>
    <n v="13533"/>
    <n v="13533"/>
    <m/>
    <x v="86"/>
    <x v="9"/>
    <x v="4"/>
    <n v="14000"/>
  </r>
  <r>
    <n v="320161"/>
    <s v="SYV - Åse skjermet 3. etg"/>
    <n v="2530"/>
    <s v="DRIFT AV INSTITUSJON"/>
    <x v="7"/>
    <s v="Vikarer ved ferieavvikling"/>
    <x v="0"/>
    <s v="Korona-virus"/>
    <n v="1835"/>
    <n v="1835"/>
    <m/>
    <x v="86"/>
    <x v="9"/>
    <x v="4"/>
    <n v="2000"/>
  </r>
  <r>
    <n v="320161"/>
    <s v="SYV - Åse skjermet 3. etg"/>
    <n v="2530"/>
    <s v="DRIFT AV INSTITUSJON"/>
    <x v="40"/>
    <s v="Vakttilegg vikarer"/>
    <x v="0"/>
    <s v="Korona-virus"/>
    <n v="30375"/>
    <n v="30375"/>
    <m/>
    <x v="86"/>
    <x v="9"/>
    <x v="4"/>
    <n v="30000"/>
  </r>
  <r>
    <n v="320161"/>
    <s v="SYV - Åse skjermet 3. etg"/>
    <n v="2530"/>
    <s v="DRIFT AV INSTITUSJON"/>
    <x v="35"/>
    <s v="Ekstrahjelp"/>
    <x v="0"/>
    <s v="Korona-virus"/>
    <n v="43405"/>
    <n v="43405"/>
    <m/>
    <x v="86"/>
    <x v="9"/>
    <x v="4"/>
    <n v="43000"/>
  </r>
  <r>
    <n v="320161"/>
    <s v="SYV - Åse skjermet 3. etg"/>
    <n v="2530"/>
    <s v="DRIFT AV INSTITUSJON"/>
    <x v="3"/>
    <s v="Overtid"/>
    <x v="0"/>
    <s v="Korona-virus"/>
    <n v="42363"/>
    <n v="42363"/>
    <m/>
    <x v="86"/>
    <x v="9"/>
    <x v="4"/>
    <n v="42000"/>
  </r>
  <r>
    <n v="320161"/>
    <s v="SYV - Åse skjermet 3. etg"/>
    <n v="2530"/>
    <s v="DRIFT AV INSTITUSJON"/>
    <x v="12"/>
    <s v="Annen lønn og trekkpl. godtgjørelser"/>
    <x v="0"/>
    <s v="Korona-virus"/>
    <n v="1911"/>
    <n v="1911"/>
    <m/>
    <x v="86"/>
    <x v="9"/>
    <x v="4"/>
    <n v="2000"/>
  </r>
  <r>
    <n v="320161"/>
    <s v="SYV - Åse skjermet 3. etg"/>
    <n v="2530"/>
    <s v="DRIFT AV INSTITUSJON"/>
    <x v="36"/>
    <s v="Pensjon"/>
    <x v="0"/>
    <s v="Korona-virus"/>
    <n v="2896"/>
    <n v="2896"/>
    <m/>
    <x v="86"/>
    <x v="9"/>
    <x v="4"/>
    <n v="3000"/>
  </r>
  <r>
    <n v="320161"/>
    <s v="SYV - Åse skjermet 3. etg"/>
    <n v="2530"/>
    <s v="DRIFT AV INSTITUSJON"/>
    <x v="4"/>
    <s v="Arbeidsgiveravgift"/>
    <x v="0"/>
    <s v="Korona-virus"/>
    <n v="19643"/>
    <n v="19643"/>
    <m/>
    <x v="86"/>
    <x v="9"/>
    <x v="4"/>
    <n v="20000"/>
  </r>
  <r>
    <n v="320162"/>
    <s v="SYV - Åse nattjeneste"/>
    <n v="2321"/>
    <s v="Helsestasjonstjeneste"/>
    <x v="36"/>
    <s v="Pensjon"/>
    <x v="0"/>
    <s v="Korona-virus"/>
    <n v="-221"/>
    <n v="-221"/>
    <m/>
    <x v="86"/>
    <x v="9"/>
    <x v="4"/>
    <n v="0"/>
  </r>
  <r>
    <n v="320162"/>
    <s v="SYV - Åse nattjeneste"/>
    <n v="2321"/>
    <s v="Helsestasjonstjeneste"/>
    <x v="4"/>
    <s v="Arbeidsgiveravgift"/>
    <x v="0"/>
    <s v="Korona-virus"/>
    <n v="-31"/>
    <n v="-31"/>
    <m/>
    <x v="86"/>
    <x v="9"/>
    <x v="4"/>
    <n v="0"/>
  </r>
  <r>
    <n v="320162"/>
    <s v="SYV - Åse nattjeneste"/>
    <n v="2530"/>
    <s v="DRIFT AV INSTITUSJON"/>
    <x v="2"/>
    <s v="Lønn vakttillegg"/>
    <x v="0"/>
    <s v="Korona-virus"/>
    <n v="48"/>
    <n v="48"/>
    <m/>
    <x v="86"/>
    <x v="9"/>
    <x v="4"/>
    <n v="0"/>
  </r>
  <r>
    <n v="320162"/>
    <s v="SYV - Åse nattjeneste"/>
    <n v="2530"/>
    <s v="DRIFT AV INSTITUSJON"/>
    <x v="41"/>
    <s v="Vikarer ved sykefravær"/>
    <x v="0"/>
    <s v="Korona-virus"/>
    <n v="11684"/>
    <n v="11684"/>
    <m/>
    <x v="86"/>
    <x v="9"/>
    <x v="4"/>
    <n v="12000"/>
  </r>
  <r>
    <n v="320162"/>
    <s v="SYV - Åse nattjeneste"/>
    <n v="2530"/>
    <s v="DRIFT AV INSTITUSJON"/>
    <x v="40"/>
    <s v="Vakttilegg vikarer"/>
    <x v="0"/>
    <s v="Korona-virus"/>
    <n v="1516"/>
    <n v="1516"/>
    <m/>
    <x v="86"/>
    <x v="9"/>
    <x v="4"/>
    <n v="2000"/>
  </r>
  <r>
    <n v="320162"/>
    <s v="SYV - Åse nattjeneste"/>
    <n v="2530"/>
    <s v="DRIFT AV INSTITUSJON"/>
    <x v="35"/>
    <s v="Ekstrahjelp"/>
    <x v="0"/>
    <s v="Korona-virus"/>
    <n v="9"/>
    <n v="9"/>
    <m/>
    <x v="86"/>
    <x v="9"/>
    <x v="4"/>
    <n v="0"/>
  </r>
  <r>
    <n v="320162"/>
    <s v="SYV - Åse nattjeneste"/>
    <n v="2530"/>
    <s v="DRIFT AV INSTITUSJON"/>
    <x v="3"/>
    <s v="Overtid"/>
    <x v="0"/>
    <s v="Korona-virus"/>
    <n v="12293"/>
    <n v="12293"/>
    <m/>
    <x v="86"/>
    <x v="9"/>
    <x v="4"/>
    <n v="12000"/>
  </r>
  <r>
    <n v="320162"/>
    <s v="SYV - Åse nattjeneste"/>
    <n v="2530"/>
    <s v="DRIFT AV INSTITUSJON"/>
    <x v="36"/>
    <s v="Pensjon"/>
    <x v="0"/>
    <s v="Korona-virus"/>
    <n v="794"/>
    <n v="794"/>
    <m/>
    <x v="86"/>
    <x v="9"/>
    <x v="4"/>
    <n v="1000"/>
  </r>
  <r>
    <n v="320162"/>
    <s v="SYV - Åse nattjeneste"/>
    <n v="2530"/>
    <s v="DRIFT AV INSTITUSJON"/>
    <x v="4"/>
    <s v="Arbeidsgiveravgift"/>
    <x v="0"/>
    <s v="Korona-virus"/>
    <n v="3771"/>
    <n v="3771"/>
    <m/>
    <x v="86"/>
    <x v="9"/>
    <x v="4"/>
    <n v="4000"/>
  </r>
  <r>
    <n v="320163"/>
    <s v="SYV - Åse somatisk 2. etg"/>
    <n v="2321"/>
    <s v="Helsestasjonstjeneste"/>
    <x v="2"/>
    <s v="Lønn vakttillegg"/>
    <x v="0"/>
    <s v="Korona-virus"/>
    <n v="3"/>
    <n v="3"/>
    <m/>
    <x v="86"/>
    <x v="9"/>
    <x v="4"/>
    <n v="0"/>
  </r>
  <r>
    <n v="320163"/>
    <s v="SYV - Åse somatisk 2. etg"/>
    <n v="2321"/>
    <s v="Helsestasjonstjeneste"/>
    <x v="7"/>
    <s v="Vikarer ved ferieavvikling"/>
    <x v="0"/>
    <s v="Korona-virus"/>
    <n v="1701"/>
    <n v="1701"/>
    <m/>
    <x v="86"/>
    <x v="9"/>
    <x v="4"/>
    <n v="2000"/>
  </r>
  <r>
    <n v="320163"/>
    <s v="SYV - Åse somatisk 2. etg"/>
    <n v="2321"/>
    <s v="Helsestasjonstjeneste"/>
    <x v="36"/>
    <s v="Pensjon"/>
    <x v="0"/>
    <s v="Korona-virus"/>
    <n v="9"/>
    <n v="9"/>
    <m/>
    <x v="86"/>
    <x v="9"/>
    <x v="4"/>
    <n v="0"/>
  </r>
  <r>
    <n v="320163"/>
    <s v="SYV - Åse somatisk 2. etg"/>
    <n v="2321"/>
    <s v="Helsestasjonstjeneste"/>
    <x v="4"/>
    <s v="Arbeidsgiveravgift"/>
    <x v="0"/>
    <s v="Korona-virus"/>
    <n v="245"/>
    <n v="245"/>
    <m/>
    <x v="86"/>
    <x v="9"/>
    <x v="4"/>
    <n v="0"/>
  </r>
  <r>
    <n v="320163"/>
    <s v="SYV - Åse somatisk 2. etg"/>
    <n v="2530"/>
    <s v="DRIFT AV INSTITUSJON"/>
    <x v="11"/>
    <s v="Lønn fagstillinger"/>
    <x v="0"/>
    <s v="Korona-virus"/>
    <n v="7140"/>
    <n v="7140"/>
    <m/>
    <x v="86"/>
    <x v="9"/>
    <x v="4"/>
    <n v="7000"/>
  </r>
  <r>
    <n v="320163"/>
    <s v="SYV - Åse somatisk 2. etg"/>
    <n v="2530"/>
    <s v="DRIFT AV INSTITUSJON"/>
    <x v="2"/>
    <s v="Lønn vakttillegg"/>
    <x v="0"/>
    <s v="Korona-virus"/>
    <n v="4436"/>
    <n v="4436"/>
    <m/>
    <x v="86"/>
    <x v="9"/>
    <x v="4"/>
    <n v="4000"/>
  </r>
  <r>
    <n v="320163"/>
    <s v="SYV - Åse somatisk 2. etg"/>
    <n v="2530"/>
    <s v="DRIFT AV INSTITUSJON"/>
    <x v="41"/>
    <s v="Vikarer ved sykefravær"/>
    <x v="0"/>
    <s v="Korona-virus"/>
    <n v="38454"/>
    <n v="38454"/>
    <m/>
    <x v="86"/>
    <x v="9"/>
    <x v="4"/>
    <n v="38000"/>
  </r>
  <r>
    <n v="320163"/>
    <s v="SYV - Åse somatisk 2. etg"/>
    <n v="2530"/>
    <s v="DRIFT AV INSTITUSJON"/>
    <x v="42"/>
    <s v="Vikarer ved annet fravær"/>
    <x v="0"/>
    <s v="Korona-virus"/>
    <n v="2794"/>
    <n v="2794"/>
    <m/>
    <x v="86"/>
    <x v="9"/>
    <x v="4"/>
    <n v="3000"/>
  </r>
  <r>
    <n v="320163"/>
    <s v="SYV - Åse somatisk 2. etg"/>
    <n v="2530"/>
    <s v="DRIFT AV INSTITUSJON"/>
    <x v="68"/>
    <s v="Vikarer ved svangerskapspermisjon"/>
    <x v="0"/>
    <s v="Korona-virus"/>
    <n v="1538"/>
    <n v="1538"/>
    <m/>
    <x v="86"/>
    <x v="9"/>
    <x v="4"/>
    <n v="2000"/>
  </r>
  <r>
    <n v="320163"/>
    <s v="SYV - Åse somatisk 2. etg"/>
    <n v="2530"/>
    <s v="DRIFT AV INSTITUSJON"/>
    <x v="40"/>
    <s v="Vakttilegg vikarer"/>
    <x v="0"/>
    <s v="Korona-virus"/>
    <n v="6463"/>
    <n v="6463"/>
    <m/>
    <x v="86"/>
    <x v="9"/>
    <x v="4"/>
    <n v="6000"/>
  </r>
  <r>
    <n v="320163"/>
    <s v="SYV - Åse somatisk 2. etg"/>
    <n v="2530"/>
    <s v="DRIFT AV INSTITUSJON"/>
    <x v="35"/>
    <s v="Ekstrahjelp"/>
    <x v="0"/>
    <s v="Korona-virus"/>
    <n v="5220"/>
    <n v="5220"/>
    <m/>
    <x v="86"/>
    <x v="9"/>
    <x v="4"/>
    <n v="5000"/>
  </r>
  <r>
    <n v="320163"/>
    <s v="SYV - Åse somatisk 2. etg"/>
    <n v="2530"/>
    <s v="DRIFT AV INSTITUSJON"/>
    <x v="3"/>
    <s v="Overtid"/>
    <x v="0"/>
    <s v="Korona-virus"/>
    <n v="12524"/>
    <n v="12524"/>
    <m/>
    <x v="86"/>
    <x v="9"/>
    <x v="4"/>
    <n v="13000"/>
  </r>
  <r>
    <n v="320163"/>
    <s v="SYV - Åse somatisk 2. etg"/>
    <n v="2530"/>
    <s v="DRIFT AV INSTITUSJON"/>
    <x v="12"/>
    <s v="Annen lønn og trekkpl. godtgjørelser"/>
    <x v="0"/>
    <s v="Korona-virus"/>
    <n v="4112"/>
    <n v="4112"/>
    <m/>
    <x v="86"/>
    <x v="9"/>
    <x v="4"/>
    <n v="4000"/>
  </r>
  <r>
    <n v="320163"/>
    <s v="SYV - Åse somatisk 2. etg"/>
    <n v="2530"/>
    <s v="DRIFT AV INSTITUSJON"/>
    <x v="36"/>
    <s v="Pensjon"/>
    <x v="0"/>
    <s v="Korona-virus"/>
    <n v="4657"/>
    <n v="4657"/>
    <m/>
    <x v="86"/>
    <x v="9"/>
    <x v="4"/>
    <n v="5000"/>
  </r>
  <r>
    <n v="320163"/>
    <s v="SYV - Åse somatisk 2. etg"/>
    <n v="2530"/>
    <s v="DRIFT AV INSTITUSJON"/>
    <x v="4"/>
    <s v="Arbeidsgiveravgift"/>
    <x v="0"/>
    <s v="Korona-virus"/>
    <n v="13037"/>
    <n v="13037"/>
    <m/>
    <x v="86"/>
    <x v="9"/>
    <x v="4"/>
    <n v="13000"/>
  </r>
  <r>
    <n v="320164"/>
    <s v="SYV - Åse somatisk 3. etg"/>
    <n v="2321"/>
    <s v="Helsestasjonstjeneste"/>
    <x v="11"/>
    <s v="Lønn fagstillinger"/>
    <x v="0"/>
    <s v="Korona-virus"/>
    <n v="7078"/>
    <n v="7078"/>
    <m/>
    <x v="86"/>
    <x v="9"/>
    <x v="4"/>
    <n v="7000"/>
  </r>
  <r>
    <n v="320164"/>
    <s v="SYV - Åse somatisk 3. etg"/>
    <n v="2321"/>
    <s v="Helsestasjonstjeneste"/>
    <x v="2"/>
    <s v="Lønn vakttillegg"/>
    <x v="0"/>
    <s v="Korona-virus"/>
    <n v="-254"/>
    <n v="-254"/>
    <m/>
    <x v="86"/>
    <x v="9"/>
    <x v="4"/>
    <n v="0"/>
  </r>
  <r>
    <n v="320164"/>
    <s v="SYV - Åse somatisk 3. etg"/>
    <n v="2321"/>
    <s v="Helsestasjonstjeneste"/>
    <x v="40"/>
    <s v="Vakttilegg vikarer"/>
    <x v="0"/>
    <s v="Korona-virus"/>
    <n v="329"/>
    <n v="329"/>
    <m/>
    <x v="86"/>
    <x v="9"/>
    <x v="4"/>
    <n v="0"/>
  </r>
  <r>
    <n v="320164"/>
    <s v="SYV - Åse somatisk 3. etg"/>
    <n v="2321"/>
    <s v="Helsestasjonstjeneste"/>
    <x v="12"/>
    <s v="Annen lønn og trekkpl. godtgjørelser"/>
    <x v="0"/>
    <s v="Korona-virus"/>
    <n v="-7078"/>
    <n v="-7078"/>
    <m/>
    <x v="86"/>
    <x v="9"/>
    <x v="4"/>
    <n v="-7000"/>
  </r>
  <r>
    <n v="320164"/>
    <s v="SYV - Åse somatisk 3. etg"/>
    <n v="2321"/>
    <s v="Helsestasjonstjeneste"/>
    <x v="4"/>
    <s v="Arbeidsgiveravgift"/>
    <x v="0"/>
    <s v="Korona-virus"/>
    <n v="100"/>
    <n v="100"/>
    <m/>
    <x v="86"/>
    <x v="9"/>
    <x v="4"/>
    <n v="0"/>
  </r>
  <r>
    <n v="320164"/>
    <s v="SYV - Åse somatisk 3. etg"/>
    <n v="2530"/>
    <s v="DRIFT AV INSTITUSJON"/>
    <x v="2"/>
    <s v="Lønn vakttillegg"/>
    <x v="0"/>
    <s v="Korona-virus"/>
    <n v="278"/>
    <n v="278"/>
    <m/>
    <x v="86"/>
    <x v="9"/>
    <x v="4"/>
    <n v="0"/>
  </r>
  <r>
    <n v="320164"/>
    <s v="SYV - Åse somatisk 3. etg"/>
    <n v="2530"/>
    <s v="DRIFT AV INSTITUSJON"/>
    <x v="41"/>
    <s v="Vikarer ved sykefravær"/>
    <x v="0"/>
    <s v="Korona-virus"/>
    <n v="11696"/>
    <n v="11696"/>
    <m/>
    <x v="86"/>
    <x v="9"/>
    <x v="4"/>
    <n v="12000"/>
  </r>
  <r>
    <n v="320164"/>
    <s v="SYV - Åse somatisk 3. etg"/>
    <n v="2530"/>
    <s v="DRIFT AV INSTITUSJON"/>
    <x v="42"/>
    <s v="Vikarer ved annet fravær"/>
    <x v="0"/>
    <s v="Korona-virus"/>
    <n v="1343"/>
    <n v="1343"/>
    <m/>
    <x v="86"/>
    <x v="9"/>
    <x v="4"/>
    <n v="1000"/>
  </r>
  <r>
    <n v="320164"/>
    <s v="SYV - Åse somatisk 3. etg"/>
    <n v="2530"/>
    <s v="DRIFT AV INSTITUSJON"/>
    <x v="40"/>
    <s v="Vakttilegg vikarer"/>
    <x v="0"/>
    <s v="Korona-virus"/>
    <n v="1800"/>
    <n v="1800"/>
    <m/>
    <x v="86"/>
    <x v="9"/>
    <x v="4"/>
    <n v="2000"/>
  </r>
  <r>
    <n v="320164"/>
    <s v="SYV - Åse somatisk 3. etg"/>
    <n v="2530"/>
    <s v="DRIFT AV INSTITUSJON"/>
    <x v="35"/>
    <s v="Ekstrahjelp"/>
    <x v="0"/>
    <s v="Korona-virus"/>
    <n v="3884"/>
    <n v="3884"/>
    <m/>
    <x v="86"/>
    <x v="9"/>
    <x v="4"/>
    <n v="4000"/>
  </r>
  <r>
    <n v="320164"/>
    <s v="SYV - Åse somatisk 3. etg"/>
    <n v="2530"/>
    <s v="DRIFT AV INSTITUSJON"/>
    <x v="3"/>
    <s v="Overtid"/>
    <x v="0"/>
    <s v="Korona-virus"/>
    <n v="3775"/>
    <n v="3775"/>
    <m/>
    <x v="86"/>
    <x v="9"/>
    <x v="4"/>
    <n v="4000"/>
  </r>
  <r>
    <n v="320164"/>
    <s v="SYV - Åse somatisk 3. etg"/>
    <n v="2530"/>
    <s v="DRIFT AV INSTITUSJON"/>
    <x v="36"/>
    <s v="Pensjon"/>
    <x v="0"/>
    <s v="Korona-virus"/>
    <n v="1126"/>
    <n v="1126"/>
    <m/>
    <x v="86"/>
    <x v="9"/>
    <x v="4"/>
    <n v="1000"/>
  </r>
  <r>
    <n v="320164"/>
    <s v="SYV - Åse somatisk 3. etg"/>
    <n v="2530"/>
    <s v="DRIFT AV INSTITUSJON"/>
    <x v="4"/>
    <s v="Arbeidsgiveravgift"/>
    <x v="0"/>
    <s v="Korona-virus"/>
    <n v="3678"/>
    <n v="3678"/>
    <m/>
    <x v="86"/>
    <x v="9"/>
    <x v="4"/>
    <n v="4000"/>
  </r>
  <r>
    <n v="320165"/>
    <s v="SYV - Åse skjermet 2. etg"/>
    <n v="2530"/>
    <s v="DRIFT AV INSTITUSJON"/>
    <x v="2"/>
    <s v="Lønn vakttillegg"/>
    <x v="0"/>
    <s v="Korona-virus"/>
    <n v="76"/>
    <n v="76"/>
    <m/>
    <x v="86"/>
    <x v="9"/>
    <x v="4"/>
    <n v="0"/>
  </r>
  <r>
    <n v="320165"/>
    <s v="SYV - Åse skjermet 2. etg"/>
    <n v="2530"/>
    <s v="DRIFT AV INSTITUSJON"/>
    <x v="41"/>
    <s v="Vikarer ved sykefravær"/>
    <x v="0"/>
    <s v="Korona-virus"/>
    <n v="1643"/>
    <n v="1643"/>
    <m/>
    <x v="86"/>
    <x v="9"/>
    <x v="4"/>
    <n v="2000"/>
  </r>
  <r>
    <n v="320165"/>
    <s v="SYV - Åse skjermet 2. etg"/>
    <n v="2530"/>
    <s v="DRIFT AV INSTITUSJON"/>
    <x v="7"/>
    <s v="Vikarer ved ferieavvikling"/>
    <x v="0"/>
    <s v="Korona-virus"/>
    <n v="1986"/>
    <n v="1986"/>
    <m/>
    <x v="86"/>
    <x v="9"/>
    <x v="4"/>
    <n v="2000"/>
  </r>
  <r>
    <n v="320165"/>
    <s v="SYV - Åse skjermet 2. etg"/>
    <n v="2530"/>
    <s v="DRIFT AV INSTITUSJON"/>
    <x v="42"/>
    <s v="Vikarer ved annet fravær"/>
    <x v="0"/>
    <s v="Korona-virus"/>
    <n v="2054"/>
    <n v="2054"/>
    <m/>
    <x v="86"/>
    <x v="9"/>
    <x v="4"/>
    <n v="2000"/>
  </r>
  <r>
    <n v="320165"/>
    <s v="SYV - Åse skjermet 2. etg"/>
    <n v="2530"/>
    <s v="DRIFT AV INSTITUSJON"/>
    <x v="40"/>
    <s v="Vakttilegg vikarer"/>
    <x v="0"/>
    <s v="Korona-virus"/>
    <n v="3915"/>
    <n v="3915"/>
    <m/>
    <x v="86"/>
    <x v="9"/>
    <x v="4"/>
    <n v="4000"/>
  </r>
  <r>
    <n v="320165"/>
    <s v="SYV - Åse skjermet 2. etg"/>
    <n v="2530"/>
    <s v="DRIFT AV INSTITUSJON"/>
    <x v="35"/>
    <s v="Ekstrahjelp"/>
    <x v="0"/>
    <s v="Korona-virus"/>
    <n v="6847"/>
    <n v="6847"/>
    <m/>
    <x v="86"/>
    <x v="9"/>
    <x v="4"/>
    <n v="7000"/>
  </r>
  <r>
    <n v="320165"/>
    <s v="SYV - Åse skjermet 2. etg"/>
    <n v="2530"/>
    <s v="DRIFT AV INSTITUSJON"/>
    <x v="3"/>
    <s v="Overtid"/>
    <x v="0"/>
    <s v="Korona-virus"/>
    <n v="2409"/>
    <n v="2409"/>
    <m/>
    <x v="86"/>
    <x v="9"/>
    <x v="4"/>
    <n v="2000"/>
  </r>
  <r>
    <n v="320165"/>
    <s v="SYV - Åse skjermet 2. etg"/>
    <n v="2530"/>
    <s v="DRIFT AV INSTITUSJON"/>
    <x v="36"/>
    <s v="Pensjon"/>
    <x v="0"/>
    <s v="Korona-virus"/>
    <n v="1038"/>
    <n v="1038"/>
    <m/>
    <x v="86"/>
    <x v="9"/>
    <x v="4"/>
    <n v="1000"/>
  </r>
  <r>
    <n v="320165"/>
    <s v="SYV - Åse skjermet 2. etg"/>
    <n v="2530"/>
    <s v="DRIFT AV INSTITUSJON"/>
    <x v="4"/>
    <s v="Arbeidsgiveravgift"/>
    <x v="0"/>
    <s v="Korona-virus"/>
    <n v="2905"/>
    <n v="2905"/>
    <m/>
    <x v="86"/>
    <x v="9"/>
    <x v="4"/>
    <n v="3000"/>
  </r>
  <r>
    <n v="320166"/>
    <s v="SYV - Åse sykehjem somatisk/lindrende"/>
    <n v="2530"/>
    <s v="DRIFT AV INSTITUSJON"/>
    <x v="2"/>
    <s v="Lønn vakttillegg"/>
    <x v="0"/>
    <s v="Korona-virus"/>
    <n v="634"/>
    <n v="634"/>
    <m/>
    <x v="86"/>
    <x v="9"/>
    <x v="4"/>
    <n v="1000"/>
  </r>
  <r>
    <n v="320166"/>
    <s v="SYV - Åse sykehjem somatisk/lindrende"/>
    <n v="2530"/>
    <s v="DRIFT AV INSTITUSJON"/>
    <x v="41"/>
    <s v="Vikarer ved sykefravær"/>
    <x v="0"/>
    <s v="Korona-virus"/>
    <n v="17656"/>
    <n v="17656"/>
    <m/>
    <x v="86"/>
    <x v="9"/>
    <x v="4"/>
    <n v="18000"/>
  </r>
  <r>
    <n v="320166"/>
    <s v="SYV - Åse sykehjem somatisk/lindrende"/>
    <n v="2530"/>
    <s v="DRIFT AV INSTITUSJON"/>
    <x v="40"/>
    <s v="Vakttilegg vikarer"/>
    <x v="0"/>
    <s v="Korona-virus"/>
    <n v="1151"/>
    <n v="1151"/>
    <m/>
    <x v="86"/>
    <x v="9"/>
    <x v="4"/>
    <n v="1000"/>
  </r>
  <r>
    <n v="320166"/>
    <s v="SYV - Åse sykehjem somatisk/lindrende"/>
    <n v="2530"/>
    <s v="DRIFT AV INSTITUSJON"/>
    <x v="35"/>
    <s v="Ekstrahjelp"/>
    <x v="0"/>
    <s v="Korona-virus"/>
    <n v="8059"/>
    <n v="8059"/>
    <m/>
    <x v="86"/>
    <x v="9"/>
    <x v="4"/>
    <n v="8000"/>
  </r>
  <r>
    <n v="320166"/>
    <s v="SYV - Åse sykehjem somatisk/lindrende"/>
    <n v="2530"/>
    <s v="DRIFT AV INSTITUSJON"/>
    <x v="3"/>
    <s v="Overtid"/>
    <x v="0"/>
    <s v="Korona-virus"/>
    <n v="7263"/>
    <n v="7263"/>
    <m/>
    <x v="86"/>
    <x v="9"/>
    <x v="4"/>
    <n v="7000"/>
  </r>
  <r>
    <n v="320166"/>
    <s v="SYV - Åse sykehjem somatisk/lindrende"/>
    <n v="2530"/>
    <s v="DRIFT AV INSTITUSJON"/>
    <x v="36"/>
    <s v="Pensjon"/>
    <x v="0"/>
    <s v="Korona-virus"/>
    <n v="1520"/>
    <n v="1520"/>
    <m/>
    <x v="86"/>
    <x v="9"/>
    <x v="4"/>
    <n v="2000"/>
  </r>
  <r>
    <n v="320166"/>
    <s v="SYV - Åse sykehjem somatisk/lindrende"/>
    <n v="2530"/>
    <s v="DRIFT AV INSTITUSJON"/>
    <x v="4"/>
    <s v="Arbeidsgiveravgift"/>
    <x v="0"/>
    <s v="Korona-virus"/>
    <n v="5445"/>
    <n v="5445"/>
    <m/>
    <x v="86"/>
    <x v="9"/>
    <x v="4"/>
    <n v="5000"/>
  </r>
  <r>
    <n v="320167"/>
    <s v="SYV - Byhagen nattjeneste"/>
    <n v="2321"/>
    <s v="Helsestasjonstjeneste"/>
    <x v="7"/>
    <s v="Vikarer ved ferieavvikling"/>
    <x v="0"/>
    <s v="Korona-virus"/>
    <n v="-5056"/>
    <n v="-5056"/>
    <m/>
    <x v="86"/>
    <x v="9"/>
    <x v="4"/>
    <n v="-5000"/>
  </r>
  <r>
    <n v="320167"/>
    <s v="SYV - Byhagen nattjeneste"/>
    <n v="2321"/>
    <s v="Helsestasjonstjeneste"/>
    <x v="4"/>
    <s v="Arbeidsgiveravgift"/>
    <x v="0"/>
    <s v="Korona-virus"/>
    <n v="-713"/>
    <n v="-713"/>
    <m/>
    <x v="86"/>
    <x v="9"/>
    <x v="4"/>
    <n v="-1000"/>
  </r>
  <r>
    <n v="320167"/>
    <s v="SYV - Byhagen nattjeneste"/>
    <n v="2530"/>
    <s v="DRIFT AV INSTITUSJON"/>
    <x v="2"/>
    <s v="Lønn vakttillegg"/>
    <x v="0"/>
    <s v="Korona-virus"/>
    <n v="109"/>
    <n v="109"/>
    <m/>
    <x v="86"/>
    <x v="9"/>
    <x v="4"/>
    <n v="0"/>
  </r>
  <r>
    <n v="320167"/>
    <s v="SYV - Byhagen nattjeneste"/>
    <n v="2530"/>
    <s v="DRIFT AV INSTITUSJON"/>
    <x v="41"/>
    <s v="Vikarer ved sykefravær"/>
    <x v="0"/>
    <s v="Korona-virus"/>
    <n v="4838"/>
    <n v="4838"/>
    <m/>
    <x v="86"/>
    <x v="9"/>
    <x v="4"/>
    <n v="5000"/>
  </r>
  <r>
    <n v="320167"/>
    <s v="SYV - Byhagen nattjeneste"/>
    <n v="2530"/>
    <s v="DRIFT AV INSTITUSJON"/>
    <x v="40"/>
    <s v="Vakttilegg vikarer"/>
    <x v="0"/>
    <s v="Korona-virus"/>
    <n v="1051"/>
    <n v="1051"/>
    <m/>
    <x v="86"/>
    <x v="9"/>
    <x v="4"/>
    <n v="1000"/>
  </r>
  <r>
    <n v="320167"/>
    <s v="SYV - Byhagen nattjeneste"/>
    <n v="2530"/>
    <s v="DRIFT AV INSTITUSJON"/>
    <x v="3"/>
    <s v="Overtid"/>
    <x v="0"/>
    <s v="Korona-virus"/>
    <n v="11216"/>
    <n v="11216"/>
    <m/>
    <x v="86"/>
    <x v="9"/>
    <x v="4"/>
    <n v="11000"/>
  </r>
  <r>
    <n v="320167"/>
    <s v="SYV - Byhagen nattjeneste"/>
    <n v="2530"/>
    <s v="DRIFT AV INSTITUSJON"/>
    <x v="36"/>
    <s v="Pensjon"/>
    <x v="0"/>
    <s v="Korona-virus"/>
    <n v="362"/>
    <n v="362"/>
    <m/>
    <x v="86"/>
    <x v="9"/>
    <x v="4"/>
    <n v="0"/>
  </r>
  <r>
    <n v="320167"/>
    <s v="SYV - Byhagen nattjeneste"/>
    <n v="2530"/>
    <s v="DRIFT AV INSTITUSJON"/>
    <x v="4"/>
    <s v="Arbeidsgiveravgift"/>
    <x v="0"/>
    <s v="Korona-virus"/>
    <n v="2606"/>
    <n v="2606"/>
    <m/>
    <x v="86"/>
    <x v="9"/>
    <x v="4"/>
    <n v="3000"/>
  </r>
  <r>
    <n v="320168"/>
    <s v="SYV - Byhagen sykehjem 2. etg"/>
    <n v="2321"/>
    <s v="Helsestasjonstjeneste"/>
    <x v="7"/>
    <s v="Vikarer ved ferieavvikling"/>
    <x v="0"/>
    <s v="Korona-virus"/>
    <n v="5056"/>
    <n v="5056"/>
    <m/>
    <x v="86"/>
    <x v="9"/>
    <x v="4"/>
    <n v="5000"/>
  </r>
  <r>
    <n v="320168"/>
    <s v="SYV - Byhagen sykehjem 2. etg"/>
    <n v="2321"/>
    <s v="Helsestasjonstjeneste"/>
    <x v="4"/>
    <s v="Arbeidsgiveravgift"/>
    <x v="0"/>
    <s v="Korona-virus"/>
    <n v="713"/>
    <n v="713"/>
    <m/>
    <x v="86"/>
    <x v="9"/>
    <x v="4"/>
    <n v="1000"/>
  </r>
  <r>
    <n v="320168"/>
    <s v="SYV - Byhagen sykehjem 2. etg"/>
    <n v="2530"/>
    <s v="DRIFT AV INSTITUSJON"/>
    <x v="11"/>
    <s v="Lønn fagstillinger"/>
    <x v="0"/>
    <s v="Korona-virus"/>
    <n v="19487"/>
    <n v="19487"/>
    <m/>
    <x v="86"/>
    <x v="9"/>
    <x v="4"/>
    <n v="19000"/>
  </r>
  <r>
    <n v="320168"/>
    <s v="SYV - Byhagen sykehjem 2. etg"/>
    <n v="2530"/>
    <s v="DRIFT AV INSTITUSJON"/>
    <x v="2"/>
    <s v="Lønn vakttillegg"/>
    <x v="0"/>
    <s v="Korona-virus"/>
    <n v="6607"/>
    <n v="6607"/>
    <m/>
    <x v="86"/>
    <x v="9"/>
    <x v="4"/>
    <n v="7000"/>
  </r>
  <r>
    <n v="320168"/>
    <s v="SYV - Byhagen sykehjem 2. etg"/>
    <n v="2530"/>
    <s v="DRIFT AV INSTITUSJON"/>
    <x v="41"/>
    <s v="Vikarer ved sykefravær"/>
    <x v="0"/>
    <s v="Korona-virus"/>
    <n v="92207"/>
    <n v="92207"/>
    <m/>
    <x v="86"/>
    <x v="9"/>
    <x v="4"/>
    <n v="92000"/>
  </r>
  <r>
    <n v="320168"/>
    <s v="SYV - Byhagen sykehjem 2. etg"/>
    <n v="2530"/>
    <s v="DRIFT AV INSTITUSJON"/>
    <x v="7"/>
    <s v="Vikarer ved ferieavvikling"/>
    <x v="0"/>
    <s v="Korona-virus"/>
    <n v="4255"/>
    <n v="4255"/>
    <m/>
    <x v="86"/>
    <x v="9"/>
    <x v="4"/>
    <n v="4000"/>
  </r>
  <r>
    <n v="320168"/>
    <s v="SYV - Byhagen sykehjem 2. etg"/>
    <n v="2530"/>
    <s v="DRIFT AV INSTITUSJON"/>
    <x v="42"/>
    <s v="Vikarer ved annet fravær"/>
    <x v="0"/>
    <s v="Korona-virus"/>
    <n v="4412"/>
    <n v="4412"/>
    <m/>
    <x v="86"/>
    <x v="9"/>
    <x v="4"/>
    <n v="4000"/>
  </r>
  <r>
    <n v="320168"/>
    <s v="SYV - Byhagen sykehjem 2. etg"/>
    <n v="2530"/>
    <s v="DRIFT AV INSTITUSJON"/>
    <x v="40"/>
    <s v="Vakttilegg vikarer"/>
    <x v="0"/>
    <s v="Korona-virus"/>
    <n v="12439"/>
    <n v="12439"/>
    <m/>
    <x v="86"/>
    <x v="9"/>
    <x v="4"/>
    <n v="12000"/>
  </r>
  <r>
    <n v="320168"/>
    <s v="SYV - Byhagen sykehjem 2. etg"/>
    <n v="2530"/>
    <s v="DRIFT AV INSTITUSJON"/>
    <x v="35"/>
    <s v="Ekstrahjelp"/>
    <x v="0"/>
    <s v="Korona-virus"/>
    <n v="13952"/>
    <n v="13952"/>
    <m/>
    <x v="86"/>
    <x v="9"/>
    <x v="4"/>
    <n v="14000"/>
  </r>
  <r>
    <n v="320168"/>
    <s v="SYV - Byhagen sykehjem 2. etg"/>
    <n v="2530"/>
    <s v="DRIFT AV INSTITUSJON"/>
    <x v="3"/>
    <s v="Overtid"/>
    <x v="0"/>
    <s v="Korona-virus"/>
    <n v="41554"/>
    <n v="41554"/>
    <m/>
    <x v="86"/>
    <x v="9"/>
    <x v="4"/>
    <n v="42000"/>
  </r>
  <r>
    <n v="320168"/>
    <s v="SYV - Byhagen sykehjem 2. etg"/>
    <n v="2530"/>
    <s v="DRIFT AV INSTITUSJON"/>
    <x v="12"/>
    <s v="Annen lønn og trekkpl. godtgjørelser"/>
    <x v="0"/>
    <s v="Korona-virus"/>
    <n v="3197"/>
    <n v="3197"/>
    <m/>
    <x v="86"/>
    <x v="9"/>
    <x v="4"/>
    <n v="3000"/>
  </r>
  <r>
    <n v="320168"/>
    <s v="SYV - Byhagen sykehjem 2. etg"/>
    <n v="2530"/>
    <s v="DRIFT AV INSTITUSJON"/>
    <x v="36"/>
    <s v="Pensjon"/>
    <x v="0"/>
    <s v="Korona-virus"/>
    <n v="11117"/>
    <n v="11117"/>
    <m/>
    <x v="86"/>
    <x v="9"/>
    <x v="4"/>
    <n v="11000"/>
  </r>
  <r>
    <n v="320168"/>
    <s v="SYV - Byhagen sykehjem 2. etg"/>
    <n v="2530"/>
    <s v="DRIFT AV INSTITUSJON"/>
    <x v="4"/>
    <s v="Arbeidsgiveravgift"/>
    <x v="0"/>
    <s v="Korona-virus"/>
    <n v="30610"/>
    <n v="30610"/>
    <m/>
    <x v="86"/>
    <x v="9"/>
    <x v="4"/>
    <n v="31000"/>
  </r>
  <r>
    <n v="320169"/>
    <s v="SYV - Byhagen sykehjem 3. etg"/>
    <n v="2530"/>
    <s v="DRIFT AV INSTITUSJON"/>
    <x v="2"/>
    <s v="Lønn vakttillegg"/>
    <x v="0"/>
    <s v="Korona-virus"/>
    <n v="823"/>
    <n v="823"/>
    <m/>
    <x v="86"/>
    <x v="9"/>
    <x v="4"/>
    <n v="1000"/>
  </r>
  <r>
    <n v="320169"/>
    <s v="SYV - Byhagen sykehjem 3. etg"/>
    <n v="2530"/>
    <s v="DRIFT AV INSTITUSJON"/>
    <x v="41"/>
    <s v="Vikarer ved sykefravær"/>
    <x v="0"/>
    <s v="Korona-virus"/>
    <n v="14798"/>
    <n v="14798"/>
    <m/>
    <x v="86"/>
    <x v="9"/>
    <x v="4"/>
    <n v="15000"/>
  </r>
  <r>
    <n v="320169"/>
    <s v="SYV - Byhagen sykehjem 3. etg"/>
    <n v="2530"/>
    <s v="DRIFT AV INSTITUSJON"/>
    <x v="40"/>
    <s v="Vakttilegg vikarer"/>
    <x v="0"/>
    <s v="Korona-virus"/>
    <n v="2258"/>
    <n v="2258"/>
    <m/>
    <x v="86"/>
    <x v="9"/>
    <x v="4"/>
    <n v="2000"/>
  </r>
  <r>
    <n v="320169"/>
    <s v="SYV - Byhagen sykehjem 3. etg"/>
    <n v="2530"/>
    <s v="DRIFT AV INSTITUSJON"/>
    <x v="35"/>
    <s v="Ekstrahjelp"/>
    <x v="0"/>
    <s v="Korona-virus"/>
    <n v="6768"/>
    <n v="6768"/>
    <m/>
    <x v="86"/>
    <x v="9"/>
    <x v="4"/>
    <n v="7000"/>
  </r>
  <r>
    <n v="320169"/>
    <s v="SYV - Byhagen sykehjem 3. etg"/>
    <n v="2530"/>
    <s v="DRIFT AV INSTITUSJON"/>
    <x v="3"/>
    <s v="Overtid"/>
    <x v="0"/>
    <s v="Korona-virus"/>
    <n v="4155"/>
    <n v="4155"/>
    <m/>
    <x v="86"/>
    <x v="9"/>
    <x v="4"/>
    <n v="4000"/>
  </r>
  <r>
    <n v="320169"/>
    <s v="SYV - Byhagen sykehjem 3. etg"/>
    <n v="2530"/>
    <s v="DRIFT AV INSTITUSJON"/>
    <x v="12"/>
    <s v="Annen lønn og trekkpl. godtgjørelser"/>
    <x v="0"/>
    <s v="Korona-virus"/>
    <n v="2250"/>
    <n v="2250"/>
    <m/>
    <x v="86"/>
    <x v="9"/>
    <x v="4"/>
    <n v="2000"/>
  </r>
  <r>
    <n v="320169"/>
    <s v="SYV - Byhagen sykehjem 3. etg"/>
    <n v="2530"/>
    <s v="DRIFT AV INSTITUSJON"/>
    <x v="36"/>
    <s v="Pensjon"/>
    <x v="0"/>
    <s v="Korona-virus"/>
    <n v="1690"/>
    <n v="1690"/>
    <m/>
    <x v="86"/>
    <x v="9"/>
    <x v="4"/>
    <n v="2000"/>
  </r>
  <r>
    <n v="320169"/>
    <s v="SYV - Byhagen sykehjem 3. etg"/>
    <n v="2530"/>
    <s v="DRIFT AV INSTITUSJON"/>
    <x v="4"/>
    <s v="Arbeidsgiveravgift"/>
    <x v="0"/>
    <s v="Korona-virus"/>
    <n v="4847"/>
    <n v="4847"/>
    <m/>
    <x v="86"/>
    <x v="9"/>
    <x v="4"/>
    <n v="5000"/>
  </r>
  <r>
    <n v="320300"/>
    <s v="SYØ - Sykehjem øst"/>
    <n v="1200"/>
    <s v="ADMINISTRATIV LEDELSE"/>
    <x v="2"/>
    <s v="Lønn vakttillegg"/>
    <x v="0"/>
    <s v="Korona-virus"/>
    <n v="172"/>
    <n v="172"/>
    <m/>
    <x v="87"/>
    <x v="9"/>
    <x v="4"/>
    <n v="0"/>
  </r>
  <r>
    <n v="320300"/>
    <s v="SYØ - Sykehjem øst"/>
    <n v="1200"/>
    <s v="ADMINISTRATIV LEDELSE"/>
    <x v="12"/>
    <s v="Annen lønn og trekkpl. godtgjørelser"/>
    <x v="0"/>
    <s v="Korona-virus"/>
    <n v="1508"/>
    <n v="1508"/>
    <m/>
    <x v="87"/>
    <x v="9"/>
    <x v="4"/>
    <n v="2000"/>
  </r>
  <r>
    <n v="320300"/>
    <s v="SYØ - Sykehjem øst"/>
    <n v="1200"/>
    <s v="ADMINISTRATIV LEDELSE"/>
    <x v="4"/>
    <s v="Arbeidsgiveravgift"/>
    <x v="0"/>
    <s v="Korona-virus"/>
    <n v="237"/>
    <n v="237"/>
    <m/>
    <x v="87"/>
    <x v="9"/>
    <x v="4"/>
    <n v="0"/>
  </r>
  <r>
    <n v="320300"/>
    <s v="SYØ - Sykehjem øst"/>
    <n v="1200"/>
    <s v="ADMINISTRATIV LEDELSE"/>
    <x v="51"/>
    <s v="Kurs, konferanser og opplæring (Reise art 1171)"/>
    <x v="0"/>
    <s v="Korona-virus"/>
    <n v="3133"/>
    <n v="3133"/>
    <m/>
    <x v="87"/>
    <x v="9"/>
    <x v="4"/>
    <n v="3000"/>
  </r>
  <r>
    <n v="320300"/>
    <s v="SYØ - Sykehjem øst"/>
    <n v="1200"/>
    <s v="ADMINISTRATIV LEDELSE"/>
    <x v="6"/>
    <s v="Reiseutgift - møteaktivitet"/>
    <x v="0"/>
    <s v="Korona-virus"/>
    <n v="6185"/>
    <n v="6185"/>
    <m/>
    <x v="87"/>
    <x v="9"/>
    <x v="4"/>
    <n v="6000"/>
  </r>
  <r>
    <n v="320300"/>
    <s v="SYØ - Sykehjem øst"/>
    <n v="2611"/>
    <s v="HELSEINSTITUSJONER"/>
    <x v="63"/>
    <s v="Kommunale avgifter og næringsavfall"/>
    <x v="0"/>
    <s v="Korona-virus"/>
    <n v="58164"/>
    <n v="58164"/>
    <m/>
    <x v="87"/>
    <x v="9"/>
    <x v="4"/>
    <n v="58000"/>
  </r>
  <r>
    <n v="320301"/>
    <s v="SYØ - Rovik felles"/>
    <n v="1200"/>
    <s v="ADMINISTRATIV LEDELSE"/>
    <x v="0"/>
    <s v="Gaver"/>
    <x v="0"/>
    <s v="Korona-virus"/>
    <n v="383"/>
    <n v="383"/>
    <m/>
    <x v="87"/>
    <x v="9"/>
    <x v="4"/>
    <n v="0"/>
  </r>
  <r>
    <n v="320301"/>
    <s v="SYØ - Rovik felles"/>
    <n v="2530"/>
    <s v="DRIFT AV INSTITUSJON"/>
    <x v="12"/>
    <s v="Annen lønn og trekkpl. godtgjørelser"/>
    <x v="0"/>
    <s v="Korona-virus"/>
    <n v="922"/>
    <n v="922"/>
    <m/>
    <x v="87"/>
    <x v="9"/>
    <x v="4"/>
    <n v="1000"/>
  </r>
  <r>
    <n v="320301"/>
    <s v="SYØ - Rovik felles"/>
    <n v="2530"/>
    <s v="DRIFT AV INSTITUSJON"/>
    <x v="4"/>
    <s v="Arbeidsgiveravgift"/>
    <x v="0"/>
    <s v="Korona-virus"/>
    <n v="130"/>
    <n v="130"/>
    <m/>
    <x v="87"/>
    <x v="9"/>
    <x v="4"/>
    <n v="0"/>
  </r>
  <r>
    <n v="320301"/>
    <s v="SYØ - Rovik felles"/>
    <n v="2530"/>
    <s v="DRIFT AV INSTITUSJON"/>
    <x v="8"/>
    <s v="Medisinsk forbruksmateriell"/>
    <x v="0"/>
    <s v="Korona-virus"/>
    <n v="164796"/>
    <n v="164796"/>
    <m/>
    <x v="87"/>
    <x v="9"/>
    <x v="4"/>
    <n v="165000"/>
  </r>
  <r>
    <n v="320301"/>
    <s v="SYØ - Rovik felles"/>
    <n v="2530"/>
    <s v="DRIFT AV INSTITUSJON"/>
    <x v="5"/>
    <s v="Møtemat og overtidmat for ansatte"/>
    <x v="0"/>
    <s v="Korona-virus"/>
    <n v="2632"/>
    <n v="2632"/>
    <m/>
    <x v="87"/>
    <x v="9"/>
    <x v="4"/>
    <n v="3000"/>
  </r>
  <r>
    <n v="320301"/>
    <s v="SYØ - Rovik felles"/>
    <n v="2530"/>
    <s v="DRIFT AV INSTITUSJON"/>
    <x v="15"/>
    <s v="Annet forbruksmateriell"/>
    <x v="0"/>
    <s v="Korona-virus"/>
    <n v="1527"/>
    <n v="1527"/>
    <m/>
    <x v="87"/>
    <x v="9"/>
    <x v="4"/>
    <n v="2000"/>
  </r>
  <r>
    <n v="320301"/>
    <s v="SYØ - Rovik felles"/>
    <n v="2530"/>
    <s v="DRIFT AV INSTITUSJON"/>
    <x v="63"/>
    <s v="Kommunale avgifter og næringsavfall"/>
    <x v="0"/>
    <s v="Korona-virus"/>
    <n v="8970"/>
    <n v="8970"/>
    <m/>
    <x v="87"/>
    <x v="9"/>
    <x v="4"/>
    <n v="9000"/>
  </r>
  <r>
    <n v="320301"/>
    <s v="SYØ - Rovik felles"/>
    <n v="2530"/>
    <s v="DRIFT AV INSTITUSJON"/>
    <x v="20"/>
    <s v="Kjøp inventar og utstyr"/>
    <x v="0"/>
    <s v="Korona-virus"/>
    <n v="3869"/>
    <n v="3869"/>
    <m/>
    <x v="87"/>
    <x v="9"/>
    <x v="4"/>
    <n v="4000"/>
  </r>
  <r>
    <n v="320301"/>
    <s v="SYØ - Rovik felles"/>
    <n v="2530"/>
    <s v="DRIFT AV INSTITUSJON"/>
    <x v="10"/>
    <s v="Kjøp teknisk faglig utstyr"/>
    <x v="0"/>
    <s v="Korona-virus"/>
    <n v="8016"/>
    <n v="8016"/>
    <m/>
    <x v="87"/>
    <x v="9"/>
    <x v="4"/>
    <n v="8000"/>
  </r>
  <r>
    <n v="320301"/>
    <s v="SYØ - Rovik felles"/>
    <n v="2530"/>
    <s v="DRIFT AV INSTITUSJON"/>
    <x v="47"/>
    <s v="Medisinsk utstyr"/>
    <x v="0"/>
    <s v="Korona-virus"/>
    <n v="3363"/>
    <n v="3363"/>
    <m/>
    <x v="87"/>
    <x v="9"/>
    <x v="4"/>
    <n v="3000"/>
  </r>
  <r>
    <n v="320301"/>
    <s v="SYØ - Rovik felles"/>
    <n v="2611"/>
    <s v="HELSEINSTITUSJONER"/>
    <x v="63"/>
    <s v="Kommunale avgifter og næringsavfall"/>
    <x v="0"/>
    <s v="Korona-virus"/>
    <n v="3226"/>
    <n v="3226"/>
    <m/>
    <x v="87"/>
    <x v="9"/>
    <x v="4"/>
    <n v="3000"/>
  </r>
  <r>
    <n v="320303"/>
    <s v="SYØ - Riska felles"/>
    <n v="2530"/>
    <s v="DRIFT AV INSTITUSJON"/>
    <x v="8"/>
    <s v="Medisinsk forbruksmateriell"/>
    <x v="0"/>
    <s v="Korona-virus"/>
    <n v="27646"/>
    <n v="27646"/>
    <m/>
    <x v="87"/>
    <x v="9"/>
    <x v="4"/>
    <n v="28000"/>
  </r>
  <r>
    <n v="320303"/>
    <s v="SYØ - Riska felles"/>
    <n v="2611"/>
    <s v="HELSEINSTITUSJONER"/>
    <x v="9"/>
    <s v="Rengjøringsmidler"/>
    <x v="0"/>
    <s v="Korona-virus"/>
    <n v="1658"/>
    <n v="1658"/>
    <m/>
    <x v="87"/>
    <x v="9"/>
    <x v="4"/>
    <n v="2000"/>
  </r>
  <r>
    <n v="320304"/>
    <s v="SYØ - Austrått felles"/>
    <n v="2321"/>
    <s v="Helsestasjonstjeneste"/>
    <x v="7"/>
    <s v="Vikarer ved ferieavvikling"/>
    <x v="0"/>
    <s v="Korona-virus"/>
    <n v="-4291"/>
    <n v="-4291"/>
    <m/>
    <x v="87"/>
    <x v="9"/>
    <x v="4"/>
    <n v="-4000"/>
  </r>
  <r>
    <n v="320304"/>
    <s v="SYØ - Austrått felles"/>
    <n v="2321"/>
    <s v="Helsestasjonstjeneste"/>
    <x v="36"/>
    <s v="Pensjon"/>
    <x v="0"/>
    <s v="Korona-virus"/>
    <n v="-22"/>
    <n v="-22"/>
    <m/>
    <x v="87"/>
    <x v="9"/>
    <x v="4"/>
    <n v="0"/>
  </r>
  <r>
    <n v="320304"/>
    <s v="SYØ - Austrått felles"/>
    <n v="2321"/>
    <s v="Helsestasjonstjeneste"/>
    <x v="4"/>
    <s v="Arbeidsgiveravgift"/>
    <x v="0"/>
    <s v="Korona-virus"/>
    <n v="-608"/>
    <n v="-608"/>
    <m/>
    <x v="87"/>
    <x v="9"/>
    <x v="4"/>
    <n v="-1000"/>
  </r>
  <r>
    <n v="320304"/>
    <s v="SYØ - Austrått felles"/>
    <n v="2530"/>
    <s v="DRIFT AV INSTITUSJON"/>
    <x v="8"/>
    <s v="Medisinsk forbruksmateriell"/>
    <x v="0"/>
    <s v="Korona-virus"/>
    <n v="6940"/>
    <n v="6940"/>
    <m/>
    <x v="87"/>
    <x v="9"/>
    <x v="4"/>
    <n v="7000"/>
  </r>
  <r>
    <n v="320304"/>
    <s v="SYØ - Austrått felles"/>
    <n v="2530"/>
    <s v="DRIFT AV INSTITUSJON"/>
    <x v="15"/>
    <s v="Annet forbruksmateriell"/>
    <x v="0"/>
    <s v="Korona-virus"/>
    <n v="7455"/>
    <n v="7455"/>
    <m/>
    <x v="87"/>
    <x v="9"/>
    <x v="4"/>
    <n v="7000"/>
  </r>
  <r>
    <n v="320305"/>
    <s v="SYØ - Lunde felles"/>
    <n v="2530"/>
    <s v="DRIFT AV INSTITUSJON"/>
    <x v="8"/>
    <s v="Medisinsk forbruksmateriell"/>
    <x v="0"/>
    <s v="Korona-virus"/>
    <n v="49126"/>
    <n v="49126"/>
    <m/>
    <x v="87"/>
    <x v="9"/>
    <x v="4"/>
    <n v="49000"/>
  </r>
  <r>
    <n v="320305"/>
    <s v="SYØ - Lunde felles"/>
    <n v="2530"/>
    <s v="DRIFT AV INSTITUSJON"/>
    <x v="20"/>
    <s v="Kjøp inventar og utstyr"/>
    <x v="0"/>
    <s v="Korona-virus"/>
    <n v="3777"/>
    <n v="3777"/>
    <m/>
    <x v="87"/>
    <x v="9"/>
    <x v="4"/>
    <n v="4000"/>
  </r>
  <r>
    <n v="320310"/>
    <s v="SYØ - Rovik RØD sykehjem"/>
    <n v="2530"/>
    <s v="DRIFT AV INSTITUSJON"/>
    <x v="11"/>
    <s v="Lønn fagstillinger"/>
    <x v="0"/>
    <s v="Korona-virus"/>
    <n v="1081"/>
    <n v="1081"/>
    <m/>
    <x v="87"/>
    <x v="9"/>
    <x v="4"/>
    <n v="1000"/>
  </r>
  <r>
    <n v="320310"/>
    <s v="SYØ - Rovik RØD sykehjem"/>
    <n v="2530"/>
    <s v="DRIFT AV INSTITUSJON"/>
    <x v="2"/>
    <s v="Lønn vakttillegg"/>
    <x v="0"/>
    <s v="Korona-virus"/>
    <n v="10481"/>
    <n v="10481"/>
    <m/>
    <x v="87"/>
    <x v="9"/>
    <x v="4"/>
    <n v="10000"/>
  </r>
  <r>
    <n v="320310"/>
    <s v="SYØ - Rovik RØD sykehjem"/>
    <n v="2530"/>
    <s v="DRIFT AV INSTITUSJON"/>
    <x v="50"/>
    <s v="T-trinn"/>
    <x v="0"/>
    <s v="Korona-virus"/>
    <n v="188"/>
    <n v="188"/>
    <m/>
    <x v="87"/>
    <x v="9"/>
    <x v="4"/>
    <n v="0"/>
  </r>
  <r>
    <n v="320310"/>
    <s v="SYØ - Rovik RØD sykehjem"/>
    <n v="2530"/>
    <s v="DRIFT AV INSTITUSJON"/>
    <x v="41"/>
    <s v="Vikarer ved sykefravær"/>
    <x v="0"/>
    <s v="Korona-virus"/>
    <n v="95829"/>
    <n v="95829"/>
    <m/>
    <x v="87"/>
    <x v="9"/>
    <x v="4"/>
    <n v="96000"/>
  </r>
  <r>
    <n v="320310"/>
    <s v="SYØ - Rovik RØD sykehjem"/>
    <n v="2530"/>
    <s v="DRIFT AV INSTITUSJON"/>
    <x v="42"/>
    <s v="Vikarer ved annet fravær"/>
    <x v="0"/>
    <s v="Korona-virus"/>
    <n v="4266"/>
    <n v="4266"/>
    <m/>
    <x v="87"/>
    <x v="9"/>
    <x v="4"/>
    <n v="4000"/>
  </r>
  <r>
    <n v="320310"/>
    <s v="SYØ - Rovik RØD sykehjem"/>
    <n v="2530"/>
    <s v="DRIFT AV INSTITUSJON"/>
    <x v="40"/>
    <s v="Vakttilegg vikarer"/>
    <x v="0"/>
    <s v="Korona-virus"/>
    <n v="95717"/>
    <n v="95717"/>
    <m/>
    <x v="87"/>
    <x v="9"/>
    <x v="4"/>
    <n v="96000"/>
  </r>
  <r>
    <n v="320310"/>
    <s v="SYØ - Rovik RØD sykehjem"/>
    <n v="2530"/>
    <s v="DRIFT AV INSTITUSJON"/>
    <x v="35"/>
    <s v="Ekstrahjelp"/>
    <x v="0"/>
    <s v="Korona-virus"/>
    <n v="68202"/>
    <n v="68202"/>
    <m/>
    <x v="87"/>
    <x v="9"/>
    <x v="4"/>
    <n v="68000"/>
  </r>
  <r>
    <n v="320310"/>
    <s v="SYØ - Rovik RØD sykehjem"/>
    <n v="2530"/>
    <s v="DRIFT AV INSTITUSJON"/>
    <x v="3"/>
    <s v="Overtid"/>
    <x v="0"/>
    <s v="Korona-virus"/>
    <n v="150322"/>
    <n v="150322"/>
    <m/>
    <x v="87"/>
    <x v="9"/>
    <x v="4"/>
    <n v="150000"/>
  </r>
  <r>
    <n v="320310"/>
    <s v="SYØ - Rovik RØD sykehjem"/>
    <n v="2530"/>
    <s v="DRIFT AV INSTITUSJON"/>
    <x v="12"/>
    <s v="Annen lønn og trekkpl. godtgjørelser"/>
    <x v="0"/>
    <s v="Korona-virus"/>
    <n v="6956"/>
    <n v="6956"/>
    <m/>
    <x v="87"/>
    <x v="9"/>
    <x v="4"/>
    <n v="7000"/>
  </r>
  <r>
    <n v="320310"/>
    <s v="SYØ - Rovik RØD sykehjem"/>
    <n v="2530"/>
    <s v="DRIFT AV INSTITUSJON"/>
    <x v="36"/>
    <s v="Pensjon"/>
    <x v="0"/>
    <s v="Korona-virus"/>
    <n v="14405"/>
    <n v="14405"/>
    <m/>
    <x v="87"/>
    <x v="9"/>
    <x v="4"/>
    <n v="14000"/>
  </r>
  <r>
    <n v="320310"/>
    <s v="SYØ - Rovik RØD sykehjem"/>
    <n v="2530"/>
    <s v="DRIFT AV INSTITUSJON"/>
    <x v="4"/>
    <s v="Arbeidsgiveravgift"/>
    <x v="0"/>
    <s v="Korona-virus"/>
    <n v="64659"/>
    <n v="64659"/>
    <m/>
    <x v="87"/>
    <x v="9"/>
    <x v="4"/>
    <n v="65000"/>
  </r>
  <r>
    <n v="320310"/>
    <s v="SYØ - Rovik RØD sykehjem"/>
    <n v="2530"/>
    <s v="DRIFT AV INSTITUSJON"/>
    <x v="29"/>
    <s v="Bilgodtgjørelse, oppgavepliktig"/>
    <x v="0"/>
    <s v="Korona-virus"/>
    <n v="129"/>
    <n v="129"/>
    <m/>
    <x v="87"/>
    <x v="9"/>
    <x v="4"/>
    <n v="0"/>
  </r>
  <r>
    <n v="320310"/>
    <s v="SYØ - Rovik RØD sykehjem"/>
    <n v="2530"/>
    <s v="DRIFT AV INSTITUSJON"/>
    <x v="6"/>
    <s v="Reiseutgift - møteaktivitet"/>
    <x v="0"/>
    <s v="Korona-virus"/>
    <n v="12"/>
    <n v="12"/>
    <m/>
    <x v="87"/>
    <x v="9"/>
    <x v="4"/>
    <n v="0"/>
  </r>
  <r>
    <n v="320311"/>
    <s v="SYØ - Rovik GRØNN sykehjem"/>
    <n v="2321"/>
    <s v="Helsestasjonstjeneste"/>
    <x v="7"/>
    <s v="Vikarer ved ferieavvikling"/>
    <x v="0"/>
    <s v="Korona-virus"/>
    <n v="314"/>
    <n v="314"/>
    <m/>
    <x v="87"/>
    <x v="9"/>
    <x v="4"/>
    <n v="0"/>
  </r>
  <r>
    <n v="320311"/>
    <s v="SYØ - Rovik GRØNN sykehjem"/>
    <n v="2321"/>
    <s v="Helsestasjonstjeneste"/>
    <x v="4"/>
    <s v="Arbeidsgiveravgift"/>
    <x v="0"/>
    <s v="Korona-virus"/>
    <n v="44"/>
    <n v="44"/>
    <m/>
    <x v="87"/>
    <x v="9"/>
    <x v="4"/>
    <n v="0"/>
  </r>
  <r>
    <n v="320311"/>
    <s v="SYØ - Rovik GRØNN sykehjem"/>
    <n v="2530"/>
    <s v="DRIFT AV INSTITUSJON"/>
    <x v="27"/>
    <s v="Lønn administrasjon"/>
    <x v="0"/>
    <s v="Korona-virus"/>
    <n v="170"/>
    <n v="170"/>
    <m/>
    <x v="87"/>
    <x v="9"/>
    <x v="4"/>
    <n v="0"/>
  </r>
  <r>
    <n v="320311"/>
    <s v="SYØ - Rovik GRØNN sykehjem"/>
    <n v="2530"/>
    <s v="DRIFT AV INSTITUSJON"/>
    <x v="11"/>
    <s v="Lønn fagstillinger"/>
    <x v="0"/>
    <s v="Korona-virus"/>
    <n v="19634"/>
    <n v="19634"/>
    <m/>
    <x v="87"/>
    <x v="9"/>
    <x v="4"/>
    <n v="20000"/>
  </r>
  <r>
    <n v="320311"/>
    <s v="SYØ - Rovik GRØNN sykehjem"/>
    <n v="2530"/>
    <s v="DRIFT AV INSTITUSJON"/>
    <x v="2"/>
    <s v="Lønn vakttillegg"/>
    <x v="0"/>
    <s v="Korona-virus"/>
    <n v="26479"/>
    <n v="26479"/>
    <m/>
    <x v="87"/>
    <x v="9"/>
    <x v="4"/>
    <n v="26000"/>
  </r>
  <r>
    <n v="320311"/>
    <s v="SYØ - Rovik GRØNN sykehjem"/>
    <n v="2530"/>
    <s v="DRIFT AV INSTITUSJON"/>
    <x v="41"/>
    <s v="Vikarer ved sykefravær"/>
    <x v="0"/>
    <s v="Korona-virus"/>
    <n v="87598"/>
    <n v="87598"/>
    <m/>
    <x v="87"/>
    <x v="9"/>
    <x v="4"/>
    <n v="88000"/>
  </r>
  <r>
    <n v="320311"/>
    <s v="SYØ - Rovik GRØNN sykehjem"/>
    <n v="2530"/>
    <s v="DRIFT AV INSTITUSJON"/>
    <x v="7"/>
    <s v="Vikarer ved ferieavvikling"/>
    <x v="0"/>
    <s v="Korona-virus"/>
    <n v="1239"/>
    <n v="1239"/>
    <m/>
    <x v="87"/>
    <x v="9"/>
    <x v="4"/>
    <n v="1000"/>
  </r>
  <r>
    <n v="320311"/>
    <s v="SYØ - Rovik GRØNN sykehjem"/>
    <n v="2530"/>
    <s v="DRIFT AV INSTITUSJON"/>
    <x v="42"/>
    <s v="Vikarer ved annet fravær"/>
    <x v="0"/>
    <s v="Korona-virus"/>
    <n v="7627"/>
    <n v="7627"/>
    <m/>
    <x v="87"/>
    <x v="9"/>
    <x v="4"/>
    <n v="8000"/>
  </r>
  <r>
    <n v="320311"/>
    <s v="SYØ - Rovik GRØNN sykehjem"/>
    <n v="2530"/>
    <s v="DRIFT AV INSTITUSJON"/>
    <x v="40"/>
    <s v="Vakttilegg vikarer"/>
    <x v="0"/>
    <s v="Korona-virus"/>
    <n v="29022"/>
    <n v="29022"/>
    <m/>
    <x v="87"/>
    <x v="9"/>
    <x v="4"/>
    <n v="29000"/>
  </r>
  <r>
    <n v="320311"/>
    <s v="SYØ - Rovik GRØNN sykehjem"/>
    <n v="2530"/>
    <s v="DRIFT AV INSTITUSJON"/>
    <x v="35"/>
    <s v="Ekstrahjelp"/>
    <x v="0"/>
    <s v="Korona-virus"/>
    <n v="88953"/>
    <n v="88953"/>
    <m/>
    <x v="87"/>
    <x v="9"/>
    <x v="4"/>
    <n v="89000"/>
  </r>
  <r>
    <n v="320311"/>
    <s v="SYØ - Rovik GRØNN sykehjem"/>
    <n v="2530"/>
    <s v="DRIFT AV INSTITUSJON"/>
    <x v="3"/>
    <s v="Overtid"/>
    <x v="0"/>
    <s v="Korona-virus"/>
    <n v="180271"/>
    <n v="180271"/>
    <m/>
    <x v="87"/>
    <x v="9"/>
    <x v="4"/>
    <n v="180000"/>
  </r>
  <r>
    <n v="320311"/>
    <s v="SYØ - Rovik GRØNN sykehjem"/>
    <n v="2530"/>
    <s v="DRIFT AV INSTITUSJON"/>
    <x v="12"/>
    <s v="Annen lønn og trekkpl. godtgjørelser"/>
    <x v="0"/>
    <s v="Korona-virus"/>
    <n v="11654"/>
    <n v="11654"/>
    <m/>
    <x v="87"/>
    <x v="9"/>
    <x v="4"/>
    <n v="12000"/>
  </r>
  <r>
    <n v="320311"/>
    <s v="SYØ - Rovik GRØNN sykehjem"/>
    <n v="2530"/>
    <s v="DRIFT AV INSTITUSJON"/>
    <x v="36"/>
    <s v="Pensjon"/>
    <x v="0"/>
    <s v="Korona-virus"/>
    <n v="16235"/>
    <n v="16235"/>
    <m/>
    <x v="87"/>
    <x v="9"/>
    <x v="4"/>
    <n v="16000"/>
  </r>
  <r>
    <n v="320311"/>
    <s v="SYØ - Rovik GRØNN sykehjem"/>
    <n v="2530"/>
    <s v="DRIFT AV INSTITUSJON"/>
    <x v="4"/>
    <s v="Arbeidsgiveravgift"/>
    <x v="0"/>
    <s v="Korona-virus"/>
    <n v="68654"/>
    <n v="68654"/>
    <m/>
    <x v="87"/>
    <x v="9"/>
    <x v="4"/>
    <n v="69000"/>
  </r>
  <r>
    <n v="320311"/>
    <s v="SYØ - Rovik GRØNN sykehjem"/>
    <n v="2530"/>
    <s v="DRIFT AV INSTITUSJON"/>
    <x v="29"/>
    <s v="Bilgodtgjørelse, oppgavepliktig"/>
    <x v="0"/>
    <s v="Korona-virus"/>
    <n v="1791"/>
    <n v="1791"/>
    <m/>
    <x v="87"/>
    <x v="9"/>
    <x v="4"/>
    <n v="2000"/>
  </r>
  <r>
    <n v="320312"/>
    <s v="SYØ - Rovik BLÅ sykehjem"/>
    <n v="2530"/>
    <s v="DRIFT AV INSTITUSJON"/>
    <x v="2"/>
    <s v="Lønn vakttillegg"/>
    <x v="0"/>
    <s v="Korona-virus"/>
    <n v="1329"/>
    <n v="1329"/>
    <m/>
    <x v="87"/>
    <x v="9"/>
    <x v="4"/>
    <n v="1000"/>
  </r>
  <r>
    <n v="320312"/>
    <s v="SYØ - Rovik BLÅ sykehjem"/>
    <n v="2530"/>
    <s v="DRIFT AV INSTITUSJON"/>
    <x v="41"/>
    <s v="Vikarer ved sykefravær"/>
    <x v="0"/>
    <s v="Korona-virus"/>
    <n v="39812"/>
    <n v="39812"/>
    <m/>
    <x v="87"/>
    <x v="9"/>
    <x v="4"/>
    <n v="40000"/>
  </r>
  <r>
    <n v="320312"/>
    <s v="SYØ - Rovik BLÅ sykehjem"/>
    <n v="2530"/>
    <s v="DRIFT AV INSTITUSJON"/>
    <x v="42"/>
    <s v="Vikarer ved annet fravær"/>
    <x v="0"/>
    <s v="Korona-virus"/>
    <n v="6296"/>
    <n v="6296"/>
    <m/>
    <x v="87"/>
    <x v="9"/>
    <x v="4"/>
    <n v="6000"/>
  </r>
  <r>
    <n v="320312"/>
    <s v="SYØ - Rovik BLÅ sykehjem"/>
    <n v="2530"/>
    <s v="DRIFT AV INSTITUSJON"/>
    <x v="40"/>
    <s v="Vakttilegg vikarer"/>
    <x v="0"/>
    <s v="Korona-virus"/>
    <n v="11366"/>
    <n v="11366"/>
    <m/>
    <x v="87"/>
    <x v="9"/>
    <x v="4"/>
    <n v="11000"/>
  </r>
  <r>
    <n v="320312"/>
    <s v="SYØ - Rovik BLÅ sykehjem"/>
    <n v="2530"/>
    <s v="DRIFT AV INSTITUSJON"/>
    <x v="35"/>
    <s v="Ekstrahjelp"/>
    <x v="0"/>
    <s v="Korona-virus"/>
    <n v="2067"/>
    <n v="2067"/>
    <m/>
    <x v="87"/>
    <x v="9"/>
    <x v="4"/>
    <n v="2000"/>
  </r>
  <r>
    <n v="320312"/>
    <s v="SYØ - Rovik BLÅ sykehjem"/>
    <n v="2530"/>
    <s v="DRIFT AV INSTITUSJON"/>
    <x v="3"/>
    <s v="Overtid"/>
    <x v="0"/>
    <s v="Korona-virus"/>
    <n v="68710"/>
    <n v="68710"/>
    <m/>
    <x v="87"/>
    <x v="9"/>
    <x v="4"/>
    <n v="69000"/>
  </r>
  <r>
    <n v="320312"/>
    <s v="SYØ - Rovik BLÅ sykehjem"/>
    <n v="2530"/>
    <s v="DRIFT AV INSTITUSJON"/>
    <x v="12"/>
    <s v="Annen lønn og trekkpl. godtgjørelser"/>
    <x v="0"/>
    <s v="Korona-virus"/>
    <n v="1075"/>
    <n v="1075"/>
    <m/>
    <x v="87"/>
    <x v="9"/>
    <x v="4"/>
    <n v="1000"/>
  </r>
  <r>
    <n v="320312"/>
    <s v="SYØ - Rovik BLÅ sykehjem"/>
    <n v="2530"/>
    <s v="DRIFT AV INSTITUSJON"/>
    <x v="36"/>
    <s v="Pensjon"/>
    <x v="0"/>
    <s v="Korona-virus"/>
    <n v="4061"/>
    <n v="4061"/>
    <m/>
    <x v="87"/>
    <x v="9"/>
    <x v="4"/>
    <n v="4000"/>
  </r>
  <r>
    <n v="320312"/>
    <s v="SYØ - Rovik BLÅ sykehjem"/>
    <n v="2530"/>
    <s v="DRIFT AV INSTITUSJON"/>
    <x v="4"/>
    <s v="Arbeidsgiveravgift"/>
    <x v="0"/>
    <s v="Korona-virus"/>
    <n v="19422"/>
    <n v="19422"/>
    <m/>
    <x v="87"/>
    <x v="9"/>
    <x v="4"/>
    <n v="19000"/>
  </r>
  <r>
    <n v="320320"/>
    <s v="SYØ - Riska 1 sykehjem"/>
    <n v="2530"/>
    <s v="DRIFT AV INSTITUSJON"/>
    <x v="11"/>
    <s v="Lønn fagstillinger"/>
    <x v="0"/>
    <s v="Korona-virus"/>
    <n v="2908"/>
    <n v="2908"/>
    <m/>
    <x v="87"/>
    <x v="9"/>
    <x v="4"/>
    <n v="3000"/>
  </r>
  <r>
    <n v="320320"/>
    <s v="SYØ - Riska 1 sykehjem"/>
    <n v="2530"/>
    <s v="DRIFT AV INSTITUSJON"/>
    <x v="2"/>
    <s v="Lønn vakttillegg"/>
    <x v="0"/>
    <s v="Korona-virus"/>
    <n v="4455"/>
    <n v="4455"/>
    <m/>
    <x v="87"/>
    <x v="9"/>
    <x v="4"/>
    <n v="4000"/>
  </r>
  <r>
    <n v="320320"/>
    <s v="SYØ - Riska 1 sykehjem"/>
    <n v="2530"/>
    <s v="DRIFT AV INSTITUSJON"/>
    <x v="41"/>
    <s v="Vikarer ved sykefravær"/>
    <x v="0"/>
    <s v="Korona-virus"/>
    <n v="31274"/>
    <n v="31274"/>
    <m/>
    <x v="87"/>
    <x v="9"/>
    <x v="4"/>
    <n v="31000"/>
  </r>
  <r>
    <n v="320320"/>
    <s v="SYØ - Riska 1 sykehjem"/>
    <n v="2530"/>
    <s v="DRIFT AV INSTITUSJON"/>
    <x v="3"/>
    <s v="Overtid"/>
    <x v="0"/>
    <s v="Korona-virus"/>
    <n v="5784"/>
    <n v="5784"/>
    <m/>
    <x v="87"/>
    <x v="9"/>
    <x v="4"/>
    <n v="6000"/>
  </r>
  <r>
    <n v="320320"/>
    <s v="SYØ - Riska 1 sykehjem"/>
    <n v="2530"/>
    <s v="DRIFT AV INSTITUSJON"/>
    <x v="36"/>
    <s v="Pensjon"/>
    <x v="0"/>
    <s v="Korona-virus"/>
    <n v="3073"/>
    <n v="3073"/>
    <m/>
    <x v="87"/>
    <x v="9"/>
    <x v="4"/>
    <n v="3000"/>
  </r>
  <r>
    <n v="320320"/>
    <s v="SYØ - Riska 1 sykehjem"/>
    <n v="2530"/>
    <s v="DRIFT AV INSTITUSJON"/>
    <x v="4"/>
    <s v="Arbeidsgiveravgift"/>
    <x v="0"/>
    <s v="Korona-virus"/>
    <n v="7037"/>
    <n v="7037"/>
    <m/>
    <x v="87"/>
    <x v="9"/>
    <x v="4"/>
    <n v="7000"/>
  </r>
  <r>
    <n v="320323"/>
    <s v="SYØ - Riska 2 sykehjem"/>
    <n v="2530"/>
    <s v="DRIFT AV INSTITUSJON"/>
    <x v="11"/>
    <s v="Lønn fagstillinger"/>
    <x v="0"/>
    <s v="Korona-virus"/>
    <n v="3410"/>
    <n v="3410"/>
    <m/>
    <x v="87"/>
    <x v="9"/>
    <x v="4"/>
    <n v="3000"/>
  </r>
  <r>
    <n v="320323"/>
    <s v="SYØ - Riska 2 sykehjem"/>
    <n v="2530"/>
    <s v="DRIFT AV INSTITUSJON"/>
    <x v="2"/>
    <s v="Lønn vakttillegg"/>
    <x v="0"/>
    <s v="Korona-virus"/>
    <n v="6165"/>
    <n v="6165"/>
    <m/>
    <x v="87"/>
    <x v="9"/>
    <x v="4"/>
    <n v="6000"/>
  </r>
  <r>
    <n v="320323"/>
    <s v="SYØ - Riska 2 sykehjem"/>
    <n v="2530"/>
    <s v="DRIFT AV INSTITUSJON"/>
    <x v="41"/>
    <s v="Vikarer ved sykefravær"/>
    <x v="0"/>
    <s v="Korona-virus"/>
    <n v="20483"/>
    <n v="20483"/>
    <m/>
    <x v="87"/>
    <x v="9"/>
    <x v="4"/>
    <n v="20000"/>
  </r>
  <r>
    <n v="320323"/>
    <s v="SYØ - Riska 2 sykehjem"/>
    <n v="2530"/>
    <s v="DRIFT AV INSTITUSJON"/>
    <x v="42"/>
    <s v="Vikarer ved annet fravær"/>
    <x v="0"/>
    <s v="Korona-virus"/>
    <n v="1467"/>
    <n v="1467"/>
    <m/>
    <x v="87"/>
    <x v="9"/>
    <x v="4"/>
    <n v="1000"/>
  </r>
  <r>
    <n v="320323"/>
    <s v="SYØ - Riska 2 sykehjem"/>
    <n v="2530"/>
    <s v="DRIFT AV INSTITUSJON"/>
    <x v="40"/>
    <s v="Vakttilegg vikarer"/>
    <x v="0"/>
    <s v="Korona-virus"/>
    <n v="3796"/>
    <n v="3796"/>
    <m/>
    <x v="87"/>
    <x v="9"/>
    <x v="4"/>
    <n v="4000"/>
  </r>
  <r>
    <n v="320323"/>
    <s v="SYØ - Riska 2 sykehjem"/>
    <n v="2530"/>
    <s v="DRIFT AV INSTITUSJON"/>
    <x v="3"/>
    <s v="Overtid"/>
    <x v="0"/>
    <s v="Korona-virus"/>
    <n v="2991"/>
    <n v="2991"/>
    <m/>
    <x v="87"/>
    <x v="9"/>
    <x v="4"/>
    <n v="3000"/>
  </r>
  <r>
    <n v="320323"/>
    <s v="SYØ - Riska 2 sykehjem"/>
    <n v="2530"/>
    <s v="DRIFT AV INSTITUSJON"/>
    <x v="12"/>
    <s v="Annen lønn og trekkpl. godtgjørelser"/>
    <x v="0"/>
    <s v="Korona-virus"/>
    <n v="1187"/>
    <n v="1187"/>
    <m/>
    <x v="87"/>
    <x v="9"/>
    <x v="4"/>
    <n v="1000"/>
  </r>
  <r>
    <n v="320323"/>
    <s v="SYØ - Riska 2 sykehjem"/>
    <n v="2530"/>
    <s v="DRIFT AV INSTITUSJON"/>
    <x v="36"/>
    <s v="Pensjon"/>
    <x v="0"/>
    <s v="Korona-virus"/>
    <n v="2098"/>
    <n v="2098"/>
    <m/>
    <x v="87"/>
    <x v="9"/>
    <x v="4"/>
    <n v="2000"/>
  </r>
  <r>
    <n v="320323"/>
    <s v="SYØ - Riska 2 sykehjem"/>
    <n v="2530"/>
    <s v="DRIFT AV INSTITUSJON"/>
    <x v="4"/>
    <s v="Arbeidsgiveravgift"/>
    <x v="0"/>
    <s v="Korona-virus"/>
    <n v="6090"/>
    <n v="6090"/>
    <m/>
    <x v="87"/>
    <x v="9"/>
    <x v="4"/>
    <n v="6000"/>
  </r>
  <r>
    <n v="320330"/>
    <s v="SYØ - Rovik renhold og vaskeri"/>
    <n v="2611"/>
    <s v="HELSEINSTITUSJONER"/>
    <x v="41"/>
    <s v="Vikarer ved sykefravær"/>
    <x v="0"/>
    <s v="Korona-virus"/>
    <n v="14204"/>
    <n v="14204"/>
    <m/>
    <x v="87"/>
    <x v="9"/>
    <x v="4"/>
    <n v="14000"/>
  </r>
  <r>
    <n v="320330"/>
    <s v="SYØ - Rovik renhold og vaskeri"/>
    <n v="2611"/>
    <s v="HELSEINSTITUSJONER"/>
    <x v="35"/>
    <s v="Ekstrahjelp"/>
    <x v="0"/>
    <s v="Korona-virus"/>
    <n v="29405"/>
    <n v="29405"/>
    <m/>
    <x v="87"/>
    <x v="9"/>
    <x v="4"/>
    <n v="29000"/>
  </r>
  <r>
    <n v="320330"/>
    <s v="SYØ - Rovik renhold og vaskeri"/>
    <n v="2611"/>
    <s v="HELSEINSTITUSJONER"/>
    <x v="3"/>
    <s v="Overtid"/>
    <x v="0"/>
    <s v="Korona-virus"/>
    <n v="12689"/>
    <n v="12689"/>
    <m/>
    <x v="87"/>
    <x v="9"/>
    <x v="4"/>
    <n v="13000"/>
  </r>
  <r>
    <n v="320330"/>
    <s v="SYØ - Rovik renhold og vaskeri"/>
    <n v="2611"/>
    <s v="HELSEINSTITUSJONER"/>
    <x v="36"/>
    <s v="Pensjon"/>
    <x v="0"/>
    <s v="Korona-virus"/>
    <n v="3589"/>
    <n v="3589"/>
    <m/>
    <x v="87"/>
    <x v="9"/>
    <x v="4"/>
    <n v="4000"/>
  </r>
  <r>
    <n v="320330"/>
    <s v="SYØ - Rovik renhold og vaskeri"/>
    <n v="2611"/>
    <s v="HELSEINSTITUSJONER"/>
    <x v="4"/>
    <s v="Arbeidsgiveravgift"/>
    <x v="0"/>
    <s v="Korona-virus"/>
    <n v="8444"/>
    <n v="8444"/>
    <m/>
    <x v="87"/>
    <x v="9"/>
    <x v="4"/>
    <n v="8000"/>
  </r>
  <r>
    <n v="320330"/>
    <s v="SYØ - Rovik renhold og vaskeri"/>
    <n v="2611"/>
    <s v="HELSEINSTITUSJONER"/>
    <x v="9"/>
    <s v="Rengjøringsmidler"/>
    <x v="0"/>
    <s v="Korona-virus"/>
    <n v="12577"/>
    <n v="12577"/>
    <m/>
    <x v="87"/>
    <x v="9"/>
    <x v="4"/>
    <n v="13000"/>
  </r>
  <r>
    <n v="320331"/>
    <s v="SYØ - Riska renhold og vaskeri"/>
    <n v="2611"/>
    <s v="HELSEINSTITUSJONER"/>
    <x v="9"/>
    <s v="Rengjøringsmidler"/>
    <x v="0"/>
    <s v="Korona-virus"/>
    <n v="10008"/>
    <n v="10008"/>
    <m/>
    <x v="87"/>
    <x v="9"/>
    <x v="4"/>
    <n v="10000"/>
  </r>
  <r>
    <n v="320332"/>
    <s v="SYØ - Austrått renhold og vaskeri"/>
    <n v="2611"/>
    <s v="HELSEINSTITUSJONER"/>
    <x v="41"/>
    <s v="Vikarer ved sykefravær"/>
    <x v="0"/>
    <s v="Korona-virus"/>
    <n v="2316"/>
    <n v="2316"/>
    <m/>
    <x v="87"/>
    <x v="9"/>
    <x v="4"/>
    <n v="2000"/>
  </r>
  <r>
    <n v="320332"/>
    <s v="SYØ - Austrått renhold og vaskeri"/>
    <n v="2611"/>
    <s v="HELSEINSTITUSJONER"/>
    <x v="40"/>
    <s v="Vakttilegg vikarer"/>
    <x v="0"/>
    <s v="Korona-virus"/>
    <n v="470"/>
    <n v="470"/>
    <m/>
    <x v="87"/>
    <x v="9"/>
    <x v="4"/>
    <n v="0"/>
  </r>
  <r>
    <n v="320332"/>
    <s v="SYØ - Austrått renhold og vaskeri"/>
    <n v="2611"/>
    <s v="HELSEINSTITUSJONER"/>
    <x v="35"/>
    <s v="Ekstrahjelp"/>
    <x v="0"/>
    <s v="Korona-virus"/>
    <n v="1240"/>
    <n v="1240"/>
    <m/>
    <x v="87"/>
    <x v="9"/>
    <x v="4"/>
    <n v="1000"/>
  </r>
  <r>
    <n v="320332"/>
    <s v="SYØ - Austrått renhold og vaskeri"/>
    <n v="2611"/>
    <s v="HELSEINSTITUSJONER"/>
    <x v="3"/>
    <s v="Overtid"/>
    <x v="0"/>
    <s v="Korona-virus"/>
    <n v="4324"/>
    <n v="4324"/>
    <m/>
    <x v="87"/>
    <x v="9"/>
    <x v="4"/>
    <n v="4000"/>
  </r>
  <r>
    <n v="320332"/>
    <s v="SYØ - Austrått renhold og vaskeri"/>
    <n v="2611"/>
    <s v="HELSEINSTITUSJONER"/>
    <x v="36"/>
    <s v="Pensjon"/>
    <x v="0"/>
    <s v="Korona-virus"/>
    <n v="295"/>
    <n v="295"/>
    <m/>
    <x v="87"/>
    <x v="9"/>
    <x v="4"/>
    <n v="0"/>
  </r>
  <r>
    <n v="320332"/>
    <s v="SYØ - Austrått renhold og vaskeri"/>
    <n v="2611"/>
    <s v="HELSEINSTITUSJONER"/>
    <x v="4"/>
    <s v="Arbeidsgiveravgift"/>
    <x v="0"/>
    <s v="Korona-virus"/>
    <n v="1219"/>
    <n v="1219"/>
    <m/>
    <x v="87"/>
    <x v="9"/>
    <x v="4"/>
    <n v="1000"/>
  </r>
  <r>
    <n v="320332"/>
    <s v="SYØ - Austrått renhold og vaskeri"/>
    <n v="2611"/>
    <s v="HELSEINSTITUSJONER"/>
    <x v="9"/>
    <s v="Rengjøringsmidler"/>
    <x v="0"/>
    <s v="Korona-virus"/>
    <n v="11990"/>
    <n v="11990"/>
    <m/>
    <x v="87"/>
    <x v="9"/>
    <x v="4"/>
    <n v="12000"/>
  </r>
  <r>
    <n v="320333"/>
    <s v="SYØ - Lunde renhold og vaskeri"/>
    <n v="2611"/>
    <s v="HELSEINSTITUSJONER"/>
    <x v="41"/>
    <s v="Vikarer ved sykefravær"/>
    <x v="0"/>
    <s v="Korona-virus"/>
    <n v="2303"/>
    <n v="2303"/>
    <m/>
    <x v="87"/>
    <x v="9"/>
    <x v="4"/>
    <n v="2000"/>
  </r>
  <r>
    <n v="320333"/>
    <s v="SYØ - Lunde renhold og vaskeri"/>
    <n v="2611"/>
    <s v="HELSEINSTITUSJONER"/>
    <x v="35"/>
    <s v="Ekstrahjelp"/>
    <x v="0"/>
    <s v="Korona-virus"/>
    <n v="1387"/>
    <n v="1387"/>
    <m/>
    <x v="87"/>
    <x v="9"/>
    <x v="4"/>
    <n v="1000"/>
  </r>
  <r>
    <n v="320333"/>
    <s v="SYØ - Lunde renhold og vaskeri"/>
    <n v="2611"/>
    <s v="HELSEINSTITUSJONER"/>
    <x v="36"/>
    <s v="Pensjon"/>
    <x v="0"/>
    <s v="Korona-virus"/>
    <n v="306"/>
    <n v="306"/>
    <m/>
    <x v="87"/>
    <x v="9"/>
    <x v="4"/>
    <n v="0"/>
  </r>
  <r>
    <n v="320333"/>
    <s v="SYØ - Lunde renhold og vaskeri"/>
    <n v="2611"/>
    <s v="HELSEINSTITUSJONER"/>
    <x v="4"/>
    <s v="Arbeidsgiveravgift"/>
    <x v="0"/>
    <s v="Korona-virus"/>
    <n v="563"/>
    <n v="563"/>
    <m/>
    <x v="87"/>
    <x v="9"/>
    <x v="4"/>
    <n v="1000"/>
  </r>
  <r>
    <n v="320333"/>
    <s v="SYØ - Lunde renhold og vaskeri"/>
    <n v="2611"/>
    <s v="HELSEINSTITUSJONER"/>
    <x v="9"/>
    <s v="Rengjøringsmidler"/>
    <x v="0"/>
    <s v="Korona-virus"/>
    <n v="10406"/>
    <n v="10406"/>
    <m/>
    <x v="87"/>
    <x v="9"/>
    <x v="4"/>
    <n v="10000"/>
  </r>
  <r>
    <n v="320342"/>
    <s v="SYØ - Rovik bokollektivet"/>
    <n v="2541"/>
    <s v="HJEMMETJENESTER"/>
    <x v="2"/>
    <s v="Lønn vakttillegg"/>
    <x v="0"/>
    <s v="Korona-virus"/>
    <n v="1773"/>
    <n v="1773"/>
    <m/>
    <x v="87"/>
    <x v="9"/>
    <x v="4"/>
    <n v="2000"/>
  </r>
  <r>
    <n v="320342"/>
    <s v="SYØ - Rovik bokollektivet"/>
    <n v="2541"/>
    <s v="HJEMMETJENESTER"/>
    <x v="41"/>
    <s v="Vikarer ved sykefravær"/>
    <x v="0"/>
    <s v="Korona-virus"/>
    <n v="16320"/>
    <n v="16320"/>
    <m/>
    <x v="87"/>
    <x v="9"/>
    <x v="4"/>
    <n v="16000"/>
  </r>
  <r>
    <n v="320342"/>
    <s v="SYØ - Rovik bokollektivet"/>
    <n v="2541"/>
    <s v="HJEMMETJENESTER"/>
    <x v="42"/>
    <s v="Vikarer ved annet fravær"/>
    <x v="0"/>
    <s v="Korona-virus"/>
    <n v="29602"/>
    <n v="29602"/>
    <m/>
    <x v="87"/>
    <x v="9"/>
    <x v="4"/>
    <n v="30000"/>
  </r>
  <r>
    <n v="320342"/>
    <s v="SYØ - Rovik bokollektivet"/>
    <n v="2541"/>
    <s v="HJEMMETJENESTER"/>
    <x v="40"/>
    <s v="Vakttilegg vikarer"/>
    <x v="0"/>
    <s v="Korona-virus"/>
    <n v="8835"/>
    <n v="8835"/>
    <m/>
    <x v="87"/>
    <x v="9"/>
    <x v="4"/>
    <n v="9000"/>
  </r>
  <r>
    <n v="320342"/>
    <s v="SYØ - Rovik bokollektivet"/>
    <n v="2541"/>
    <s v="HJEMMETJENESTER"/>
    <x v="35"/>
    <s v="Ekstrahjelp"/>
    <x v="0"/>
    <s v="Korona-virus"/>
    <n v="5224"/>
    <n v="5224"/>
    <m/>
    <x v="87"/>
    <x v="9"/>
    <x v="4"/>
    <n v="5000"/>
  </r>
  <r>
    <n v="320342"/>
    <s v="SYØ - Rovik bokollektivet"/>
    <n v="2541"/>
    <s v="HJEMMETJENESTER"/>
    <x v="3"/>
    <s v="Overtid"/>
    <x v="0"/>
    <s v="Korona-virus"/>
    <n v="13738"/>
    <n v="13738"/>
    <m/>
    <x v="87"/>
    <x v="9"/>
    <x v="4"/>
    <n v="14000"/>
  </r>
  <r>
    <n v="320342"/>
    <s v="SYØ - Rovik bokollektivet"/>
    <n v="2541"/>
    <s v="HJEMMETJENESTER"/>
    <x v="12"/>
    <s v="Annen lønn og trekkpl. godtgjørelser"/>
    <x v="0"/>
    <s v="Korona-virus"/>
    <n v="3048"/>
    <n v="3048"/>
    <m/>
    <x v="87"/>
    <x v="9"/>
    <x v="4"/>
    <n v="3000"/>
  </r>
  <r>
    <n v="320342"/>
    <s v="SYØ - Rovik bokollektivet"/>
    <n v="2541"/>
    <s v="HJEMMETJENESTER"/>
    <x v="36"/>
    <s v="Pensjon"/>
    <x v="0"/>
    <s v="Korona-virus"/>
    <n v="4064"/>
    <n v="4064"/>
    <m/>
    <x v="87"/>
    <x v="9"/>
    <x v="4"/>
    <n v="4000"/>
  </r>
  <r>
    <n v="320342"/>
    <s v="SYØ - Rovik bokollektivet"/>
    <n v="2541"/>
    <s v="HJEMMETJENESTER"/>
    <x v="4"/>
    <s v="Arbeidsgiveravgift"/>
    <x v="0"/>
    <s v="Korona-virus"/>
    <n v="12100"/>
    <n v="12100"/>
    <m/>
    <x v="87"/>
    <x v="9"/>
    <x v="4"/>
    <n v="12000"/>
  </r>
  <r>
    <n v="320362"/>
    <s v="SYØ - Austrått sykehjem"/>
    <n v="2321"/>
    <s v="Helsestasjonstjeneste"/>
    <x v="7"/>
    <s v="Vikarer ved ferieavvikling"/>
    <x v="0"/>
    <s v="Korona-virus"/>
    <n v="4260"/>
    <n v="4260"/>
    <m/>
    <x v="87"/>
    <x v="9"/>
    <x v="4"/>
    <n v="4000"/>
  </r>
  <r>
    <n v="320362"/>
    <s v="SYØ - Austrått sykehjem"/>
    <n v="2321"/>
    <s v="Helsestasjonstjeneste"/>
    <x v="36"/>
    <s v="Pensjon"/>
    <x v="0"/>
    <s v="Korona-virus"/>
    <n v="22"/>
    <n v="22"/>
    <m/>
    <x v="87"/>
    <x v="9"/>
    <x v="4"/>
    <n v="0"/>
  </r>
  <r>
    <n v="320362"/>
    <s v="SYØ - Austrått sykehjem"/>
    <n v="2321"/>
    <s v="Helsestasjonstjeneste"/>
    <x v="4"/>
    <s v="Arbeidsgiveravgift"/>
    <x v="0"/>
    <s v="Korona-virus"/>
    <n v="604"/>
    <n v="604"/>
    <m/>
    <x v="87"/>
    <x v="9"/>
    <x v="4"/>
    <n v="1000"/>
  </r>
  <r>
    <n v="320362"/>
    <s v="SYØ - Austrått sykehjem"/>
    <n v="2530"/>
    <s v="DRIFT AV INSTITUSJON"/>
    <x v="2"/>
    <s v="Lønn vakttillegg"/>
    <x v="0"/>
    <s v="Korona-virus"/>
    <n v="5127"/>
    <n v="5127"/>
    <m/>
    <x v="87"/>
    <x v="9"/>
    <x v="4"/>
    <n v="5000"/>
  </r>
  <r>
    <n v="320362"/>
    <s v="SYØ - Austrått sykehjem"/>
    <n v="2530"/>
    <s v="DRIFT AV INSTITUSJON"/>
    <x v="41"/>
    <s v="Vikarer ved sykefravær"/>
    <x v="0"/>
    <s v="Korona-virus"/>
    <n v="63350"/>
    <n v="63350"/>
    <m/>
    <x v="87"/>
    <x v="9"/>
    <x v="4"/>
    <n v="63000"/>
  </r>
  <r>
    <n v="320362"/>
    <s v="SYØ - Austrått sykehjem"/>
    <n v="2530"/>
    <s v="DRIFT AV INSTITUSJON"/>
    <x v="40"/>
    <s v="Vakttilegg vikarer"/>
    <x v="0"/>
    <s v="Korona-virus"/>
    <n v="8952"/>
    <n v="8952"/>
    <m/>
    <x v="87"/>
    <x v="9"/>
    <x v="4"/>
    <n v="9000"/>
  </r>
  <r>
    <n v="320362"/>
    <s v="SYØ - Austrått sykehjem"/>
    <n v="2530"/>
    <s v="DRIFT AV INSTITUSJON"/>
    <x v="35"/>
    <s v="Ekstrahjelp"/>
    <x v="0"/>
    <s v="Korona-virus"/>
    <n v="2885"/>
    <n v="2885"/>
    <m/>
    <x v="87"/>
    <x v="9"/>
    <x v="4"/>
    <n v="3000"/>
  </r>
  <r>
    <n v="320362"/>
    <s v="SYØ - Austrått sykehjem"/>
    <n v="2530"/>
    <s v="DRIFT AV INSTITUSJON"/>
    <x v="3"/>
    <s v="Overtid"/>
    <x v="0"/>
    <s v="Korona-virus"/>
    <n v="6457"/>
    <n v="6457"/>
    <m/>
    <x v="87"/>
    <x v="9"/>
    <x v="4"/>
    <n v="6000"/>
  </r>
  <r>
    <n v="320362"/>
    <s v="SYØ - Austrått sykehjem"/>
    <n v="2530"/>
    <s v="DRIFT AV INSTITUSJON"/>
    <x v="12"/>
    <s v="Annen lønn og trekkpl. godtgjørelser"/>
    <x v="0"/>
    <s v="Korona-virus"/>
    <n v="972"/>
    <n v="972"/>
    <m/>
    <x v="87"/>
    <x v="9"/>
    <x v="4"/>
    <n v="1000"/>
  </r>
  <r>
    <n v="320362"/>
    <s v="SYØ - Austrått sykehjem"/>
    <n v="2530"/>
    <s v="DRIFT AV INSTITUSJON"/>
    <x v="36"/>
    <s v="Pensjon"/>
    <x v="0"/>
    <s v="Korona-virus"/>
    <n v="4418"/>
    <n v="4418"/>
    <m/>
    <x v="87"/>
    <x v="9"/>
    <x v="4"/>
    <n v="4000"/>
  </r>
  <r>
    <n v="320362"/>
    <s v="SYØ - Austrått sykehjem"/>
    <n v="2530"/>
    <s v="DRIFT AV INSTITUSJON"/>
    <x v="4"/>
    <s v="Arbeidsgiveravgift"/>
    <x v="0"/>
    <s v="Korona-virus"/>
    <n v="13449"/>
    <n v="13449"/>
    <m/>
    <x v="87"/>
    <x v="9"/>
    <x v="4"/>
    <n v="13000"/>
  </r>
  <r>
    <n v="320366"/>
    <s v="SYØ - Austrått sykehjem unge demente"/>
    <n v="2530"/>
    <s v="DRIFT AV INSTITUSJON"/>
    <x v="2"/>
    <s v="Lønn vakttillegg"/>
    <x v="0"/>
    <s v="Korona-virus"/>
    <n v="5295"/>
    <n v="5295"/>
    <m/>
    <x v="87"/>
    <x v="9"/>
    <x v="4"/>
    <n v="5000"/>
  </r>
  <r>
    <n v="320366"/>
    <s v="SYØ - Austrått sykehjem unge demente"/>
    <n v="2530"/>
    <s v="DRIFT AV INSTITUSJON"/>
    <x v="41"/>
    <s v="Vikarer ved sykefravær"/>
    <x v="0"/>
    <s v="Korona-virus"/>
    <n v="59996"/>
    <n v="59996"/>
    <m/>
    <x v="87"/>
    <x v="9"/>
    <x v="4"/>
    <n v="60000"/>
  </r>
  <r>
    <n v="320366"/>
    <s v="SYØ - Austrått sykehjem unge demente"/>
    <n v="2530"/>
    <s v="DRIFT AV INSTITUSJON"/>
    <x v="40"/>
    <s v="Vakttilegg vikarer"/>
    <x v="0"/>
    <s v="Korona-virus"/>
    <n v="4609"/>
    <n v="4609"/>
    <m/>
    <x v="87"/>
    <x v="9"/>
    <x v="4"/>
    <n v="5000"/>
  </r>
  <r>
    <n v="320366"/>
    <s v="SYØ - Austrått sykehjem unge demente"/>
    <n v="2530"/>
    <s v="DRIFT AV INSTITUSJON"/>
    <x v="35"/>
    <s v="Ekstrahjelp"/>
    <x v="0"/>
    <s v="Korona-virus"/>
    <n v="5147"/>
    <n v="5147"/>
    <m/>
    <x v="87"/>
    <x v="9"/>
    <x v="4"/>
    <n v="5000"/>
  </r>
  <r>
    <n v="320366"/>
    <s v="SYØ - Austrått sykehjem unge demente"/>
    <n v="2530"/>
    <s v="DRIFT AV INSTITUSJON"/>
    <x v="3"/>
    <s v="Overtid"/>
    <x v="0"/>
    <s v="Korona-virus"/>
    <n v="17016"/>
    <n v="17016"/>
    <m/>
    <x v="87"/>
    <x v="9"/>
    <x v="4"/>
    <n v="17000"/>
  </r>
  <r>
    <n v="320366"/>
    <s v="SYØ - Austrått sykehjem unge demente"/>
    <n v="2530"/>
    <s v="DRIFT AV INSTITUSJON"/>
    <x v="36"/>
    <s v="Pensjon"/>
    <x v="0"/>
    <s v="Korona-virus"/>
    <n v="4607"/>
    <n v="4607"/>
    <m/>
    <x v="87"/>
    <x v="9"/>
    <x v="4"/>
    <n v="5000"/>
  </r>
  <r>
    <n v="320366"/>
    <s v="SYØ - Austrått sykehjem unge demente"/>
    <n v="2530"/>
    <s v="DRIFT AV INSTITUSJON"/>
    <x v="4"/>
    <s v="Arbeidsgiveravgift"/>
    <x v="0"/>
    <s v="Korona-virus"/>
    <n v="14213"/>
    <n v="14213"/>
    <m/>
    <x v="87"/>
    <x v="9"/>
    <x v="4"/>
    <n v="14000"/>
  </r>
  <r>
    <n v="320367"/>
    <s v="SYØ - Austrått sykehjem demente"/>
    <n v="2530"/>
    <s v="DRIFT AV INSTITUSJON"/>
    <x v="2"/>
    <s v="Lønn vakttillegg"/>
    <x v="0"/>
    <s v="Korona-virus"/>
    <n v="1855"/>
    <n v="1855"/>
    <m/>
    <x v="87"/>
    <x v="9"/>
    <x v="4"/>
    <n v="2000"/>
  </r>
  <r>
    <n v="320367"/>
    <s v="SYØ - Austrått sykehjem demente"/>
    <n v="2530"/>
    <s v="DRIFT AV INSTITUSJON"/>
    <x v="41"/>
    <s v="Vikarer ved sykefravær"/>
    <x v="0"/>
    <s v="Korona-virus"/>
    <n v="22091"/>
    <n v="22091"/>
    <m/>
    <x v="87"/>
    <x v="9"/>
    <x v="4"/>
    <n v="22000"/>
  </r>
  <r>
    <n v="320367"/>
    <s v="SYØ - Austrått sykehjem demente"/>
    <n v="2530"/>
    <s v="DRIFT AV INSTITUSJON"/>
    <x v="42"/>
    <s v="Vikarer ved annet fravær"/>
    <x v="0"/>
    <s v="Korona-virus"/>
    <n v="2812"/>
    <n v="2812"/>
    <m/>
    <x v="87"/>
    <x v="9"/>
    <x v="4"/>
    <n v="3000"/>
  </r>
  <r>
    <n v="320367"/>
    <s v="SYØ - Austrått sykehjem demente"/>
    <n v="2530"/>
    <s v="DRIFT AV INSTITUSJON"/>
    <x v="40"/>
    <s v="Vakttilegg vikarer"/>
    <x v="0"/>
    <s v="Korona-virus"/>
    <n v="5716"/>
    <n v="5716"/>
    <m/>
    <x v="87"/>
    <x v="9"/>
    <x v="4"/>
    <n v="6000"/>
  </r>
  <r>
    <n v="320367"/>
    <s v="SYØ - Austrått sykehjem demente"/>
    <n v="2530"/>
    <s v="DRIFT AV INSTITUSJON"/>
    <x v="35"/>
    <s v="Ekstrahjelp"/>
    <x v="0"/>
    <s v="Korona-virus"/>
    <n v="2639"/>
    <n v="2639"/>
    <m/>
    <x v="87"/>
    <x v="9"/>
    <x v="4"/>
    <n v="3000"/>
  </r>
  <r>
    <n v="320367"/>
    <s v="SYØ - Austrått sykehjem demente"/>
    <n v="2530"/>
    <s v="DRIFT AV INSTITUSJON"/>
    <x v="3"/>
    <s v="Overtid"/>
    <x v="0"/>
    <s v="Korona-virus"/>
    <n v="4205"/>
    <n v="4205"/>
    <m/>
    <x v="87"/>
    <x v="9"/>
    <x v="4"/>
    <n v="4000"/>
  </r>
  <r>
    <n v="320367"/>
    <s v="SYØ - Austrått sykehjem demente"/>
    <n v="2530"/>
    <s v="DRIFT AV INSTITUSJON"/>
    <x v="36"/>
    <s v="Pensjon"/>
    <x v="0"/>
    <s v="Korona-virus"/>
    <n v="2044"/>
    <n v="2044"/>
    <m/>
    <x v="87"/>
    <x v="9"/>
    <x v="4"/>
    <n v="2000"/>
  </r>
  <r>
    <n v="320367"/>
    <s v="SYØ - Austrått sykehjem demente"/>
    <n v="2530"/>
    <s v="DRIFT AV INSTITUSJON"/>
    <x v="4"/>
    <s v="Arbeidsgiveravgift"/>
    <x v="0"/>
    <s v="Korona-virus"/>
    <n v="6077"/>
    <n v="6077"/>
    <m/>
    <x v="87"/>
    <x v="9"/>
    <x v="4"/>
    <n v="6000"/>
  </r>
  <r>
    <n v="320370"/>
    <s v="SYØ - Lunde sykehjem"/>
    <n v="2530"/>
    <s v="DRIFT AV INSTITUSJON"/>
    <x v="2"/>
    <s v="Lønn vakttillegg"/>
    <x v="0"/>
    <s v="Korona-virus"/>
    <n v="7002"/>
    <n v="7002"/>
    <m/>
    <x v="87"/>
    <x v="9"/>
    <x v="4"/>
    <n v="7000"/>
  </r>
  <r>
    <n v="320370"/>
    <s v="SYØ - Lunde sykehjem"/>
    <n v="2530"/>
    <s v="DRIFT AV INSTITUSJON"/>
    <x v="41"/>
    <s v="Vikarer ved sykefravær"/>
    <x v="0"/>
    <s v="Korona-virus"/>
    <n v="72223"/>
    <n v="72223"/>
    <m/>
    <x v="87"/>
    <x v="9"/>
    <x v="4"/>
    <n v="72000"/>
  </r>
  <r>
    <n v="320370"/>
    <s v="SYØ - Lunde sykehjem"/>
    <n v="2530"/>
    <s v="DRIFT AV INSTITUSJON"/>
    <x v="42"/>
    <s v="Vikarer ved annet fravær"/>
    <x v="0"/>
    <s v="Korona-virus"/>
    <n v="11157"/>
    <n v="11157"/>
    <m/>
    <x v="87"/>
    <x v="9"/>
    <x v="4"/>
    <n v="11000"/>
  </r>
  <r>
    <n v="320370"/>
    <s v="SYØ - Lunde sykehjem"/>
    <n v="2530"/>
    <s v="DRIFT AV INSTITUSJON"/>
    <x v="40"/>
    <s v="Vakttilegg vikarer"/>
    <x v="0"/>
    <s v="Korona-virus"/>
    <n v="11322"/>
    <n v="11322"/>
    <m/>
    <x v="87"/>
    <x v="9"/>
    <x v="4"/>
    <n v="11000"/>
  </r>
  <r>
    <n v="320370"/>
    <s v="SYØ - Lunde sykehjem"/>
    <n v="2530"/>
    <s v="DRIFT AV INSTITUSJON"/>
    <x v="35"/>
    <s v="Ekstrahjelp"/>
    <x v="0"/>
    <s v="Korona-virus"/>
    <n v="3066"/>
    <n v="3066"/>
    <m/>
    <x v="87"/>
    <x v="9"/>
    <x v="4"/>
    <n v="3000"/>
  </r>
  <r>
    <n v="320370"/>
    <s v="SYØ - Lunde sykehjem"/>
    <n v="2530"/>
    <s v="DRIFT AV INSTITUSJON"/>
    <x v="3"/>
    <s v="Overtid"/>
    <x v="0"/>
    <s v="Korona-virus"/>
    <n v="6911"/>
    <n v="6911"/>
    <m/>
    <x v="87"/>
    <x v="9"/>
    <x v="4"/>
    <n v="7000"/>
  </r>
  <r>
    <n v="320370"/>
    <s v="SYØ - Lunde sykehjem"/>
    <n v="2530"/>
    <s v="DRIFT AV INSTITUSJON"/>
    <x v="36"/>
    <s v="Pensjon"/>
    <x v="0"/>
    <s v="Korona-virus"/>
    <n v="7230"/>
    <n v="7230"/>
    <m/>
    <x v="87"/>
    <x v="9"/>
    <x v="4"/>
    <n v="7000"/>
  </r>
  <r>
    <n v="320370"/>
    <s v="SYØ - Lunde sykehjem"/>
    <n v="2530"/>
    <s v="DRIFT AV INSTITUSJON"/>
    <x v="4"/>
    <s v="Arbeidsgiveravgift"/>
    <x v="0"/>
    <s v="Korona-virus"/>
    <n v="17082"/>
    <n v="17082"/>
    <m/>
    <x v="87"/>
    <x v="9"/>
    <x v="4"/>
    <n v="17000"/>
  </r>
  <r>
    <n v="320372"/>
    <s v="SYØ - Lunde bokollektiv"/>
    <n v="2541"/>
    <s v="HJEMMETJENESTER"/>
    <x v="2"/>
    <s v="Lønn vakttillegg"/>
    <x v="0"/>
    <s v="Korona-virus"/>
    <n v="7715"/>
    <n v="7715"/>
    <m/>
    <x v="87"/>
    <x v="9"/>
    <x v="4"/>
    <n v="8000"/>
  </r>
  <r>
    <n v="320372"/>
    <s v="SYØ - Lunde bokollektiv"/>
    <n v="2541"/>
    <s v="HJEMMETJENESTER"/>
    <x v="41"/>
    <s v="Vikarer ved sykefravær"/>
    <x v="0"/>
    <s v="Korona-virus"/>
    <n v="67866"/>
    <n v="67866"/>
    <m/>
    <x v="87"/>
    <x v="9"/>
    <x v="4"/>
    <n v="68000"/>
  </r>
  <r>
    <n v="320372"/>
    <s v="SYØ - Lunde bokollektiv"/>
    <n v="2541"/>
    <s v="HJEMMETJENESTER"/>
    <x v="42"/>
    <s v="Vikarer ved annet fravær"/>
    <x v="0"/>
    <s v="Korona-virus"/>
    <n v="8716"/>
    <n v="8716"/>
    <m/>
    <x v="87"/>
    <x v="9"/>
    <x v="4"/>
    <n v="9000"/>
  </r>
  <r>
    <n v="320372"/>
    <s v="SYØ - Lunde bokollektiv"/>
    <n v="2541"/>
    <s v="HJEMMETJENESTER"/>
    <x v="40"/>
    <s v="Vakttilegg vikarer"/>
    <x v="0"/>
    <s v="Korona-virus"/>
    <n v="16099"/>
    <n v="16099"/>
    <m/>
    <x v="87"/>
    <x v="9"/>
    <x v="4"/>
    <n v="16000"/>
  </r>
  <r>
    <n v="320372"/>
    <s v="SYØ - Lunde bokollektiv"/>
    <n v="2541"/>
    <s v="HJEMMETJENESTER"/>
    <x v="3"/>
    <s v="Overtid"/>
    <x v="0"/>
    <s v="Korona-virus"/>
    <n v="9371"/>
    <n v="9371"/>
    <m/>
    <x v="87"/>
    <x v="9"/>
    <x v="4"/>
    <n v="9000"/>
  </r>
  <r>
    <n v="320372"/>
    <s v="SYØ - Lunde bokollektiv"/>
    <n v="2541"/>
    <s v="HJEMMETJENESTER"/>
    <x v="12"/>
    <s v="Annen lønn og trekkpl. godtgjørelser"/>
    <x v="0"/>
    <s v="Korona-virus"/>
    <n v="1529"/>
    <n v="1529"/>
    <m/>
    <x v="87"/>
    <x v="9"/>
    <x v="4"/>
    <n v="2000"/>
  </r>
  <r>
    <n v="320372"/>
    <s v="SYØ - Lunde bokollektiv"/>
    <n v="2541"/>
    <s v="HJEMMETJENESTER"/>
    <x v="36"/>
    <s v="Pensjon"/>
    <x v="0"/>
    <s v="Korona-virus"/>
    <n v="2799"/>
    <n v="2799"/>
    <m/>
    <x v="87"/>
    <x v="9"/>
    <x v="4"/>
    <n v="3000"/>
  </r>
  <r>
    <n v="320372"/>
    <s v="SYØ - Lunde bokollektiv"/>
    <n v="2541"/>
    <s v="HJEMMETJENESTER"/>
    <x v="4"/>
    <s v="Arbeidsgiveravgift"/>
    <x v="0"/>
    <s v="Korona-virus"/>
    <n v="17143"/>
    <n v="17143"/>
    <m/>
    <x v="87"/>
    <x v="9"/>
    <x v="4"/>
    <n v="17000"/>
  </r>
  <r>
    <n v="320380"/>
    <s v="SYØ - Forsandheimen"/>
    <n v="2342"/>
    <s v="Fotpleie"/>
    <x v="3"/>
    <s v="Overtid"/>
    <x v="0"/>
    <s v="Korona-virus"/>
    <n v="369"/>
    <n v="369"/>
    <m/>
    <x v="87"/>
    <x v="9"/>
    <x v="4"/>
    <n v="0"/>
  </r>
  <r>
    <n v="320380"/>
    <s v="SYØ - Forsandheimen"/>
    <n v="2342"/>
    <s v="Fotpleie"/>
    <x v="4"/>
    <s v="Arbeidsgiveravgift"/>
    <x v="0"/>
    <s v="Korona-virus"/>
    <n v="52"/>
    <n v="52"/>
    <m/>
    <x v="87"/>
    <x v="9"/>
    <x v="4"/>
    <n v="0"/>
  </r>
  <r>
    <n v="320380"/>
    <s v="SYØ - Forsandheimen"/>
    <n v="2530"/>
    <s v="DRIFT AV INSTITUSJON"/>
    <x v="8"/>
    <s v="Medisinsk forbruksmateriell"/>
    <x v="0"/>
    <s v="Korona-virus"/>
    <n v="6899"/>
    <n v="6899"/>
    <m/>
    <x v="87"/>
    <x v="9"/>
    <x v="4"/>
    <n v="7000"/>
  </r>
  <r>
    <n v="320380"/>
    <s v="SYØ - Forsandheimen"/>
    <n v="2532"/>
    <s v="VASKERI"/>
    <x v="40"/>
    <s v="Vakttilegg vikarer"/>
    <x v="0"/>
    <s v="Korona-virus"/>
    <n v="1557"/>
    <n v="1557"/>
    <m/>
    <x v="87"/>
    <x v="9"/>
    <x v="4"/>
    <n v="2000"/>
  </r>
  <r>
    <n v="320380"/>
    <s v="SYØ - Forsandheimen"/>
    <n v="2532"/>
    <s v="VASKERI"/>
    <x v="35"/>
    <s v="Ekstrahjelp"/>
    <x v="0"/>
    <s v="Korona-virus"/>
    <n v="5253"/>
    <n v="5253"/>
    <m/>
    <x v="87"/>
    <x v="9"/>
    <x v="4"/>
    <n v="5000"/>
  </r>
  <r>
    <n v="320380"/>
    <s v="SYØ - Forsandheimen"/>
    <n v="2532"/>
    <s v="VASKERI"/>
    <x v="3"/>
    <s v="Overtid"/>
    <x v="0"/>
    <s v="Korona-virus"/>
    <n v="185"/>
    <n v="185"/>
    <m/>
    <x v="87"/>
    <x v="9"/>
    <x v="4"/>
    <n v="0"/>
  </r>
  <r>
    <n v="320380"/>
    <s v="SYØ - Forsandheimen"/>
    <n v="2532"/>
    <s v="VASKERI"/>
    <x v="36"/>
    <s v="Pensjon"/>
    <x v="0"/>
    <s v="Korona-virus"/>
    <n v="435"/>
    <n v="435"/>
    <m/>
    <x v="87"/>
    <x v="9"/>
    <x v="4"/>
    <n v="0"/>
  </r>
  <r>
    <n v="320380"/>
    <s v="SYØ - Forsandheimen"/>
    <n v="2532"/>
    <s v="VASKERI"/>
    <x v="4"/>
    <s v="Arbeidsgiveravgift"/>
    <x v="0"/>
    <s v="Korona-virus"/>
    <n v="1048"/>
    <n v="1048"/>
    <m/>
    <x v="87"/>
    <x v="9"/>
    <x v="4"/>
    <n v="1000"/>
  </r>
  <r>
    <n v="320381"/>
    <s v="SYØ - Forsandheimen 1"/>
    <n v="2321"/>
    <s v="Helsestasjonstjeneste"/>
    <x v="7"/>
    <s v="Vikarer ved ferieavvikling"/>
    <x v="0"/>
    <s v="Korona-virus"/>
    <n v="3"/>
    <n v="3"/>
    <m/>
    <x v="87"/>
    <x v="9"/>
    <x v="4"/>
    <n v="0"/>
  </r>
  <r>
    <n v="320381"/>
    <s v="SYØ - Forsandheimen 1"/>
    <n v="2530"/>
    <s v="DRIFT AV INSTITUSJON"/>
    <x v="2"/>
    <s v="Lønn vakttillegg"/>
    <x v="0"/>
    <s v="Korona-virus"/>
    <n v="45"/>
    <n v="45"/>
    <m/>
    <x v="87"/>
    <x v="9"/>
    <x v="4"/>
    <n v="0"/>
  </r>
  <r>
    <n v="320381"/>
    <s v="SYØ - Forsandheimen 1"/>
    <n v="2530"/>
    <s v="DRIFT AV INSTITUSJON"/>
    <x v="41"/>
    <s v="Vikarer ved sykefravær"/>
    <x v="0"/>
    <s v="Korona-virus"/>
    <n v="24863"/>
    <n v="24863"/>
    <m/>
    <x v="87"/>
    <x v="9"/>
    <x v="4"/>
    <n v="25000"/>
  </r>
  <r>
    <n v="320381"/>
    <s v="SYØ - Forsandheimen 1"/>
    <n v="2530"/>
    <s v="DRIFT AV INSTITUSJON"/>
    <x v="42"/>
    <s v="Vikarer ved annet fravær"/>
    <x v="0"/>
    <s v="Korona-virus"/>
    <n v="1869"/>
    <n v="1869"/>
    <m/>
    <x v="87"/>
    <x v="9"/>
    <x v="4"/>
    <n v="2000"/>
  </r>
  <r>
    <n v="320381"/>
    <s v="SYØ - Forsandheimen 1"/>
    <n v="2530"/>
    <s v="DRIFT AV INSTITUSJON"/>
    <x v="40"/>
    <s v="Vakttilegg vikarer"/>
    <x v="0"/>
    <s v="Korona-virus"/>
    <n v="1317"/>
    <n v="1317"/>
    <m/>
    <x v="87"/>
    <x v="9"/>
    <x v="4"/>
    <n v="1000"/>
  </r>
  <r>
    <n v="320381"/>
    <s v="SYØ - Forsandheimen 1"/>
    <n v="2530"/>
    <s v="DRIFT AV INSTITUSJON"/>
    <x v="35"/>
    <s v="Ekstrahjelp"/>
    <x v="0"/>
    <s v="Korona-virus"/>
    <n v="12849"/>
    <n v="12849"/>
    <m/>
    <x v="87"/>
    <x v="9"/>
    <x v="4"/>
    <n v="13000"/>
  </r>
  <r>
    <n v="320381"/>
    <s v="SYØ - Forsandheimen 1"/>
    <n v="2530"/>
    <s v="DRIFT AV INSTITUSJON"/>
    <x v="3"/>
    <s v="Overtid"/>
    <x v="0"/>
    <s v="Korona-virus"/>
    <n v="31407"/>
    <n v="31407"/>
    <m/>
    <x v="87"/>
    <x v="9"/>
    <x v="4"/>
    <n v="31000"/>
  </r>
  <r>
    <n v="320381"/>
    <s v="SYØ - Forsandheimen 1"/>
    <n v="2530"/>
    <s v="DRIFT AV INSTITUSJON"/>
    <x v="12"/>
    <s v="Annen lønn og trekkpl. godtgjørelser"/>
    <x v="0"/>
    <s v="Korona-virus"/>
    <n v="229"/>
    <n v="229"/>
    <m/>
    <x v="87"/>
    <x v="9"/>
    <x v="4"/>
    <n v="0"/>
  </r>
  <r>
    <n v="320381"/>
    <s v="SYØ - Forsandheimen 1"/>
    <n v="2530"/>
    <s v="DRIFT AV INSTITUSJON"/>
    <x v="36"/>
    <s v="Pensjon"/>
    <x v="0"/>
    <s v="Korona-virus"/>
    <n v="3266"/>
    <n v="3266"/>
    <m/>
    <x v="87"/>
    <x v="9"/>
    <x v="4"/>
    <n v="3000"/>
  </r>
  <r>
    <n v="320381"/>
    <s v="SYØ - Forsandheimen 1"/>
    <n v="2530"/>
    <s v="DRIFT AV INSTITUSJON"/>
    <x v="4"/>
    <s v="Arbeidsgiveravgift"/>
    <x v="0"/>
    <s v="Korona-virus"/>
    <n v="10746"/>
    <n v="10746"/>
    <m/>
    <x v="87"/>
    <x v="9"/>
    <x v="4"/>
    <n v="11000"/>
  </r>
  <r>
    <n v="320381"/>
    <s v="SYØ - Forsandheimen 1"/>
    <n v="2530"/>
    <s v="DRIFT AV INSTITUSJON"/>
    <x v="8"/>
    <s v="Medisinsk forbruksmateriell"/>
    <x v="0"/>
    <s v="Korona-virus"/>
    <n v="5385"/>
    <n v="5385"/>
    <m/>
    <x v="87"/>
    <x v="9"/>
    <x v="4"/>
    <n v="5000"/>
  </r>
  <r>
    <n v="320381"/>
    <s v="SYØ - Forsandheimen 1"/>
    <n v="2530"/>
    <s v="DRIFT AV INSTITUSJON"/>
    <x v="15"/>
    <s v="Annet forbruksmateriell"/>
    <x v="0"/>
    <s v="Korona-virus"/>
    <n v="223"/>
    <n v="223"/>
    <m/>
    <x v="87"/>
    <x v="9"/>
    <x v="4"/>
    <n v="0"/>
  </r>
  <r>
    <n v="320381"/>
    <s v="SYØ - Forsandheimen 1"/>
    <n v="2530"/>
    <s v="DRIFT AV INSTITUSJON"/>
    <x v="9"/>
    <s v="Rengjøringsmidler"/>
    <x v="0"/>
    <s v="Korona-virus"/>
    <n v="2476"/>
    <n v="2476"/>
    <m/>
    <x v="87"/>
    <x v="9"/>
    <x v="4"/>
    <n v="2000"/>
  </r>
  <r>
    <n v="320381"/>
    <s v="SYØ - Forsandheimen 1"/>
    <n v="2541"/>
    <s v="HJEMMETJENESTER"/>
    <x v="11"/>
    <s v="Lønn fagstillinger"/>
    <x v="0"/>
    <s v="Korona-virus"/>
    <n v="6658"/>
    <n v="6658"/>
    <m/>
    <x v="87"/>
    <x v="9"/>
    <x v="4"/>
    <n v="7000"/>
  </r>
  <r>
    <n v="320381"/>
    <s v="SYØ - Forsandheimen 1"/>
    <n v="2541"/>
    <s v="HJEMMETJENESTER"/>
    <x v="2"/>
    <s v="Lønn vakttillegg"/>
    <x v="0"/>
    <s v="Korona-virus"/>
    <n v="4548"/>
    <n v="4548"/>
    <m/>
    <x v="87"/>
    <x v="9"/>
    <x v="4"/>
    <n v="5000"/>
  </r>
  <r>
    <n v="320381"/>
    <s v="SYØ - Forsandheimen 1"/>
    <n v="2541"/>
    <s v="HJEMMETJENESTER"/>
    <x v="41"/>
    <s v="Vikarer ved sykefravær"/>
    <x v="0"/>
    <s v="Korona-virus"/>
    <n v="7112"/>
    <n v="7112"/>
    <m/>
    <x v="87"/>
    <x v="9"/>
    <x v="4"/>
    <n v="7000"/>
  </r>
  <r>
    <n v="320381"/>
    <s v="SYØ - Forsandheimen 1"/>
    <n v="2541"/>
    <s v="HJEMMETJENESTER"/>
    <x v="40"/>
    <s v="Vakttilegg vikarer"/>
    <x v="0"/>
    <s v="Korona-virus"/>
    <n v="2774"/>
    <n v="2774"/>
    <m/>
    <x v="87"/>
    <x v="9"/>
    <x v="4"/>
    <n v="3000"/>
  </r>
  <r>
    <n v="320381"/>
    <s v="SYØ - Forsandheimen 1"/>
    <n v="2541"/>
    <s v="HJEMMETJENESTER"/>
    <x v="35"/>
    <s v="Ekstrahjelp"/>
    <x v="0"/>
    <s v="Korona-virus"/>
    <n v="3787"/>
    <n v="3787"/>
    <m/>
    <x v="87"/>
    <x v="9"/>
    <x v="4"/>
    <n v="4000"/>
  </r>
  <r>
    <n v="320381"/>
    <s v="SYØ - Forsandheimen 1"/>
    <n v="2541"/>
    <s v="HJEMMETJENESTER"/>
    <x v="3"/>
    <s v="Overtid"/>
    <x v="0"/>
    <s v="Korona-virus"/>
    <n v="7946"/>
    <n v="7946"/>
    <m/>
    <x v="87"/>
    <x v="9"/>
    <x v="4"/>
    <n v="8000"/>
  </r>
  <r>
    <n v="320381"/>
    <s v="SYØ - Forsandheimen 1"/>
    <n v="2541"/>
    <s v="HJEMMETJENESTER"/>
    <x v="12"/>
    <s v="Annen lønn og trekkpl. godtgjørelser"/>
    <x v="0"/>
    <s v="Korona-virus"/>
    <n v="1056"/>
    <n v="1056"/>
    <m/>
    <x v="87"/>
    <x v="9"/>
    <x v="4"/>
    <n v="1000"/>
  </r>
  <r>
    <n v="320381"/>
    <s v="SYØ - Forsandheimen 1"/>
    <n v="2541"/>
    <s v="HJEMMETJENESTER"/>
    <x v="36"/>
    <s v="Pensjon"/>
    <x v="0"/>
    <s v="Korona-virus"/>
    <n v="1485"/>
    <n v="1485"/>
    <m/>
    <x v="87"/>
    <x v="9"/>
    <x v="4"/>
    <n v="1000"/>
  </r>
  <r>
    <n v="320381"/>
    <s v="SYØ - Forsandheimen 1"/>
    <n v="2541"/>
    <s v="HJEMMETJENESTER"/>
    <x v="4"/>
    <s v="Arbeidsgiveravgift"/>
    <x v="0"/>
    <s v="Korona-virus"/>
    <n v="5229"/>
    <n v="5229"/>
    <m/>
    <x v="87"/>
    <x v="9"/>
    <x v="4"/>
    <n v="5000"/>
  </r>
  <r>
    <n v="320381"/>
    <s v="SYØ - Forsandheimen 1"/>
    <n v="2611"/>
    <s v="HELSEINSTITUSJONER"/>
    <x v="9"/>
    <s v="Rengjøringsmidler"/>
    <x v="0"/>
    <s v="Korona-virus"/>
    <n v="1600"/>
    <n v="1600"/>
    <m/>
    <x v="87"/>
    <x v="9"/>
    <x v="4"/>
    <n v="2000"/>
  </r>
  <r>
    <n v="320382"/>
    <s v="SYØ - Forsandheimen 2"/>
    <n v="2530"/>
    <s v="DRIFT AV INSTITUSJON"/>
    <x v="11"/>
    <s v="Lønn fagstillinger"/>
    <x v="0"/>
    <s v="Korona-virus"/>
    <n v="1983"/>
    <n v="1983"/>
    <m/>
    <x v="87"/>
    <x v="9"/>
    <x v="4"/>
    <n v="2000"/>
  </r>
  <r>
    <n v="320382"/>
    <s v="SYØ - Forsandheimen 2"/>
    <n v="2530"/>
    <s v="DRIFT AV INSTITUSJON"/>
    <x v="2"/>
    <s v="Lønn vakttillegg"/>
    <x v="0"/>
    <s v="Korona-virus"/>
    <n v="627"/>
    <n v="627"/>
    <m/>
    <x v="87"/>
    <x v="9"/>
    <x v="4"/>
    <n v="1000"/>
  </r>
  <r>
    <n v="320382"/>
    <s v="SYØ - Forsandheimen 2"/>
    <n v="2530"/>
    <s v="DRIFT AV INSTITUSJON"/>
    <x v="41"/>
    <s v="Vikarer ved sykefravær"/>
    <x v="0"/>
    <s v="Korona-virus"/>
    <n v="13780"/>
    <n v="13780"/>
    <m/>
    <x v="87"/>
    <x v="9"/>
    <x v="4"/>
    <n v="14000"/>
  </r>
  <r>
    <n v="320382"/>
    <s v="SYØ - Forsandheimen 2"/>
    <n v="2530"/>
    <s v="DRIFT AV INSTITUSJON"/>
    <x v="7"/>
    <s v="Vikarer ved ferieavvikling"/>
    <x v="0"/>
    <s v="Korona-virus"/>
    <n v="2183"/>
    <n v="2183"/>
    <m/>
    <x v="87"/>
    <x v="9"/>
    <x v="4"/>
    <n v="2000"/>
  </r>
  <r>
    <n v="320382"/>
    <s v="SYØ - Forsandheimen 2"/>
    <n v="2530"/>
    <s v="DRIFT AV INSTITUSJON"/>
    <x v="40"/>
    <s v="Vakttilegg vikarer"/>
    <x v="0"/>
    <s v="Korona-virus"/>
    <n v="1035"/>
    <n v="1035"/>
    <m/>
    <x v="87"/>
    <x v="9"/>
    <x v="4"/>
    <n v="1000"/>
  </r>
  <r>
    <n v="320382"/>
    <s v="SYØ - Forsandheimen 2"/>
    <n v="2530"/>
    <s v="DRIFT AV INSTITUSJON"/>
    <x v="35"/>
    <s v="Ekstrahjelp"/>
    <x v="0"/>
    <s v="Korona-virus"/>
    <n v="1240"/>
    <n v="1240"/>
    <m/>
    <x v="87"/>
    <x v="9"/>
    <x v="4"/>
    <n v="1000"/>
  </r>
  <r>
    <n v="320382"/>
    <s v="SYØ - Forsandheimen 2"/>
    <n v="2530"/>
    <s v="DRIFT AV INSTITUSJON"/>
    <x v="3"/>
    <s v="Overtid"/>
    <x v="0"/>
    <s v="Korona-virus"/>
    <n v="8833"/>
    <n v="8833"/>
    <m/>
    <x v="87"/>
    <x v="9"/>
    <x v="4"/>
    <n v="9000"/>
  </r>
  <r>
    <n v="320382"/>
    <s v="SYØ - Forsandheimen 2"/>
    <n v="2530"/>
    <s v="DRIFT AV INSTITUSJON"/>
    <x v="12"/>
    <s v="Annen lønn og trekkpl. godtgjørelser"/>
    <x v="0"/>
    <s v="Korona-virus"/>
    <n v="2236"/>
    <n v="2236"/>
    <m/>
    <x v="87"/>
    <x v="9"/>
    <x v="4"/>
    <n v="2000"/>
  </r>
  <r>
    <n v="320382"/>
    <s v="SYØ - Forsandheimen 2"/>
    <n v="2530"/>
    <s v="DRIFT AV INSTITUSJON"/>
    <x v="36"/>
    <s v="Pensjon"/>
    <x v="0"/>
    <s v="Korona-virus"/>
    <n v="1580"/>
    <n v="1580"/>
    <m/>
    <x v="87"/>
    <x v="9"/>
    <x v="4"/>
    <n v="2000"/>
  </r>
  <r>
    <n v="320382"/>
    <s v="SYØ - Forsandheimen 2"/>
    <n v="2530"/>
    <s v="DRIFT AV INSTITUSJON"/>
    <x v="4"/>
    <s v="Arbeidsgiveravgift"/>
    <x v="0"/>
    <s v="Korona-virus"/>
    <n v="5123"/>
    <n v="5123"/>
    <m/>
    <x v="87"/>
    <x v="9"/>
    <x v="4"/>
    <n v="5000"/>
  </r>
  <r>
    <n v="320400"/>
    <s v="EHR - Enhet for hjemmetjenester og rehabilitering"/>
    <n v="2349"/>
    <s v="Velferdsteknologiske innretninger"/>
    <x v="32"/>
    <s v="Kjøp datautstyr"/>
    <x v="0"/>
    <s v="Korona-virus"/>
    <n v="16164"/>
    <n v="16164"/>
    <m/>
    <x v="88"/>
    <x v="18"/>
    <x v="4"/>
    <n v="16000"/>
  </r>
  <r>
    <n v="320400"/>
    <s v="EHR - Enhet for hjemmetjenester og rehabilitering"/>
    <n v="2611"/>
    <s v="HELSEINSTITUSJONER"/>
    <x v="63"/>
    <s v="Kommunale avgifter og næringsavfall"/>
    <x v="0"/>
    <s v="Korona-virus"/>
    <n v="54039"/>
    <n v="54039"/>
    <m/>
    <x v="88"/>
    <x v="18"/>
    <x v="4"/>
    <n v="54000"/>
  </r>
  <r>
    <n v="320403"/>
    <s v="EHR - Hverdagsrehabilitering"/>
    <n v="2417"/>
    <s v="Hverdagsrehablilitering"/>
    <x v="3"/>
    <s v="Overtid"/>
    <x v="0"/>
    <s v="Korona-virus"/>
    <n v="30079"/>
    <n v="30079"/>
    <m/>
    <x v="88"/>
    <x v="18"/>
    <x v="4"/>
    <n v="30000"/>
  </r>
  <r>
    <n v="320403"/>
    <s v="EHR - Hverdagsrehabilitering"/>
    <n v="2417"/>
    <s v="Hverdagsrehablilitering"/>
    <x v="4"/>
    <s v="Arbeidsgiveravgift"/>
    <x v="0"/>
    <s v="Korona-virus"/>
    <n v="4241"/>
    <n v="4241"/>
    <m/>
    <x v="88"/>
    <x v="18"/>
    <x v="4"/>
    <n v="4000"/>
  </r>
  <r>
    <n v="320432"/>
    <s v="EHR - Lura dag- og aktivitetsavdeling"/>
    <n v="2321"/>
    <s v="Helsestasjonstjeneste"/>
    <x v="7"/>
    <s v="Vikarer ved ferieavvikling"/>
    <x v="0"/>
    <s v="Korona-virus"/>
    <n v="1243"/>
    <n v="1243"/>
    <m/>
    <x v="88"/>
    <x v="18"/>
    <x v="4"/>
    <n v="1000"/>
  </r>
  <r>
    <n v="320432"/>
    <s v="EHR - Lura dag- og aktivitetsavdeling"/>
    <n v="2321"/>
    <s v="Helsestasjonstjeneste"/>
    <x v="4"/>
    <s v="Arbeidsgiveravgift"/>
    <x v="0"/>
    <s v="Korona-virus"/>
    <n v="175"/>
    <n v="175"/>
    <m/>
    <x v="88"/>
    <x v="18"/>
    <x v="4"/>
    <n v="0"/>
  </r>
  <r>
    <n v="320434"/>
    <s v="EHR - Austrått dag- og aktivitetsavdeling"/>
    <n v="2343"/>
    <s v="DAGTILBUD(PÅ DAGSENTER)"/>
    <x v="41"/>
    <s v="Vikarer ved sykefravær"/>
    <x v="0"/>
    <s v="Korona-virus"/>
    <n v="5380"/>
    <n v="5380"/>
    <m/>
    <x v="88"/>
    <x v="18"/>
    <x v="4"/>
    <n v="5000"/>
  </r>
  <r>
    <n v="320434"/>
    <s v="EHR - Austrått dag- og aktivitetsavdeling"/>
    <n v="2343"/>
    <s v="DAGTILBUD(PÅ DAGSENTER)"/>
    <x v="36"/>
    <s v="Pensjon"/>
    <x v="0"/>
    <s v="Korona-virus"/>
    <n v="446"/>
    <n v="446"/>
    <m/>
    <x v="88"/>
    <x v="18"/>
    <x v="4"/>
    <n v="0"/>
  </r>
  <r>
    <n v="320434"/>
    <s v="EHR - Austrått dag- og aktivitetsavdeling"/>
    <n v="2343"/>
    <s v="DAGTILBUD(PÅ DAGSENTER)"/>
    <x v="4"/>
    <s v="Arbeidsgiveravgift"/>
    <x v="0"/>
    <s v="Korona-virus"/>
    <n v="821"/>
    <n v="821"/>
    <m/>
    <x v="88"/>
    <x v="18"/>
    <x v="4"/>
    <n v="1000"/>
  </r>
  <r>
    <n v="320441"/>
    <s v="EHR - Sone Åse B"/>
    <n v="2321"/>
    <s v="Helsestasjonstjeneste"/>
    <x v="7"/>
    <s v="Vikarer ved ferieavvikling"/>
    <x v="0"/>
    <s v="Korona-virus"/>
    <n v="2240"/>
    <n v="2240"/>
    <m/>
    <x v="88"/>
    <x v="18"/>
    <x v="4"/>
    <n v="2000"/>
  </r>
  <r>
    <n v="320441"/>
    <s v="EHR - Sone Åse B"/>
    <n v="2541"/>
    <s v="HJEMMETJENESTER"/>
    <x v="2"/>
    <s v="Lønn vakttillegg"/>
    <x v="0"/>
    <s v="Korona-virus"/>
    <n v="794"/>
    <n v="794"/>
    <m/>
    <x v="88"/>
    <x v="18"/>
    <x v="4"/>
    <n v="1000"/>
  </r>
  <r>
    <n v="320441"/>
    <s v="EHR - Sone Åse B"/>
    <n v="2541"/>
    <s v="HJEMMETJENESTER"/>
    <x v="41"/>
    <s v="Vikarer ved sykefravær"/>
    <x v="0"/>
    <s v="Korona-virus"/>
    <n v="4626"/>
    <n v="4626"/>
    <m/>
    <x v="88"/>
    <x v="18"/>
    <x v="4"/>
    <n v="5000"/>
  </r>
  <r>
    <n v="320441"/>
    <s v="EHR - Sone Åse B"/>
    <n v="2541"/>
    <s v="HJEMMETJENESTER"/>
    <x v="3"/>
    <s v="Overtid"/>
    <x v="0"/>
    <s v="Korona-virus"/>
    <n v="3834"/>
    <n v="3834"/>
    <m/>
    <x v="88"/>
    <x v="18"/>
    <x v="4"/>
    <n v="4000"/>
  </r>
  <r>
    <n v="320441"/>
    <s v="EHR - Sone Åse B"/>
    <n v="2541"/>
    <s v="HJEMMETJENESTER"/>
    <x v="36"/>
    <s v="Pensjon"/>
    <x v="0"/>
    <s v="Korona-virus"/>
    <n v="383"/>
    <n v="383"/>
    <m/>
    <x v="88"/>
    <x v="18"/>
    <x v="4"/>
    <n v="0"/>
  </r>
  <r>
    <n v="320441"/>
    <s v="EHR - Sone Åse B"/>
    <n v="2541"/>
    <s v="HJEMMETJENESTER"/>
    <x v="4"/>
    <s v="Arbeidsgiveravgift"/>
    <x v="0"/>
    <s v="Korona-virus"/>
    <n v="1408"/>
    <n v="1408"/>
    <m/>
    <x v="88"/>
    <x v="18"/>
    <x v="4"/>
    <n v="1000"/>
  </r>
  <r>
    <n v="320441"/>
    <s v="EHR - Sone Åse B"/>
    <n v="2541"/>
    <s v="HJEMMETJENESTER"/>
    <x v="25"/>
    <s v="Reiseutgift - klient-/brukerreiser m/u ledsager"/>
    <x v="0"/>
    <s v="Korona-virus"/>
    <n v="-2113"/>
    <n v="-2113"/>
    <m/>
    <x v="88"/>
    <x v="18"/>
    <x v="4"/>
    <n v="-2000"/>
  </r>
  <r>
    <n v="320460"/>
    <s v="EHR - Sone Trones A"/>
    <n v="2541"/>
    <s v="HJEMMETJENESTER"/>
    <x v="2"/>
    <s v="Lønn vakttillegg"/>
    <x v="0"/>
    <s v="Korona-virus"/>
    <n v="2273"/>
    <n v="2273"/>
    <m/>
    <x v="88"/>
    <x v="18"/>
    <x v="4"/>
    <n v="2000"/>
  </r>
  <r>
    <n v="320460"/>
    <s v="EHR - Sone Trones A"/>
    <n v="2541"/>
    <s v="HJEMMETJENESTER"/>
    <x v="4"/>
    <s v="Arbeidsgiveravgift"/>
    <x v="0"/>
    <s v="Korona-virus"/>
    <n v="321"/>
    <n v="321"/>
    <m/>
    <x v="88"/>
    <x v="18"/>
    <x v="4"/>
    <n v="0"/>
  </r>
  <r>
    <n v="320462"/>
    <s v="EHR - Sone Lura"/>
    <n v="2321"/>
    <s v="Helsestasjonstjeneste"/>
    <x v="7"/>
    <s v="Vikarer ved ferieavvikling"/>
    <x v="0"/>
    <s v="Korona-virus"/>
    <n v="-1243"/>
    <n v="-1243"/>
    <m/>
    <x v="88"/>
    <x v="18"/>
    <x v="4"/>
    <n v="-1000"/>
  </r>
  <r>
    <n v="320462"/>
    <s v="EHR - Sone Lura"/>
    <n v="2321"/>
    <s v="Helsestasjonstjeneste"/>
    <x v="4"/>
    <s v="Arbeidsgiveravgift"/>
    <x v="0"/>
    <s v="Korona-virus"/>
    <n v="-175"/>
    <n v="-175"/>
    <m/>
    <x v="88"/>
    <x v="18"/>
    <x v="4"/>
    <n v="0"/>
  </r>
  <r>
    <n v="320462"/>
    <s v="EHR - Sone Lura"/>
    <n v="2541"/>
    <s v="HJEMMETJENESTER"/>
    <x v="2"/>
    <s v="Lønn vakttillegg"/>
    <x v="0"/>
    <s v="Korona-virus"/>
    <n v="376"/>
    <n v="376"/>
    <m/>
    <x v="88"/>
    <x v="18"/>
    <x v="4"/>
    <n v="0"/>
  </r>
  <r>
    <n v="320462"/>
    <s v="EHR - Sone Lura"/>
    <n v="2541"/>
    <s v="HJEMMETJENESTER"/>
    <x v="41"/>
    <s v="Vikarer ved sykefravær"/>
    <x v="0"/>
    <s v="Korona-virus"/>
    <n v="6933"/>
    <n v="6933"/>
    <m/>
    <x v="88"/>
    <x v="18"/>
    <x v="4"/>
    <n v="7000"/>
  </r>
  <r>
    <n v="320462"/>
    <s v="EHR - Sone Lura"/>
    <n v="2541"/>
    <s v="HJEMMETJENESTER"/>
    <x v="42"/>
    <s v="Vikarer ved annet fravær"/>
    <x v="0"/>
    <s v="Korona-virus"/>
    <n v="5701"/>
    <n v="5701"/>
    <m/>
    <x v="88"/>
    <x v="18"/>
    <x v="4"/>
    <n v="6000"/>
  </r>
  <r>
    <n v="320462"/>
    <s v="EHR - Sone Lura"/>
    <n v="2541"/>
    <s v="HJEMMETJENESTER"/>
    <x v="40"/>
    <s v="Vakttilegg vikarer"/>
    <x v="0"/>
    <s v="Korona-virus"/>
    <n v="502"/>
    <n v="502"/>
    <m/>
    <x v="88"/>
    <x v="18"/>
    <x v="4"/>
    <n v="1000"/>
  </r>
  <r>
    <n v="320462"/>
    <s v="EHR - Sone Lura"/>
    <n v="2541"/>
    <s v="HJEMMETJENESTER"/>
    <x v="3"/>
    <s v="Overtid"/>
    <x v="0"/>
    <s v="Korona-virus"/>
    <n v="25887"/>
    <n v="25887"/>
    <m/>
    <x v="88"/>
    <x v="18"/>
    <x v="4"/>
    <n v="26000"/>
  </r>
  <r>
    <n v="320462"/>
    <s v="EHR - Sone Lura"/>
    <n v="2541"/>
    <s v="HJEMMETJENESTER"/>
    <x v="36"/>
    <s v="Pensjon"/>
    <x v="0"/>
    <s v="Korona-virus"/>
    <n v="582"/>
    <n v="582"/>
    <m/>
    <x v="88"/>
    <x v="18"/>
    <x v="4"/>
    <n v="1000"/>
  </r>
  <r>
    <n v="320462"/>
    <s v="EHR - Sone Lura"/>
    <n v="2541"/>
    <s v="HJEMMETJENESTER"/>
    <x v="4"/>
    <s v="Arbeidsgiveravgift"/>
    <x v="0"/>
    <s v="Korona-virus"/>
    <n v="5637"/>
    <n v="5637"/>
    <m/>
    <x v="88"/>
    <x v="18"/>
    <x v="4"/>
    <n v="6000"/>
  </r>
  <r>
    <n v="320470"/>
    <s v="EHR - Sone Austrått"/>
    <n v="2541"/>
    <s v="HJEMMETJENESTER"/>
    <x v="11"/>
    <s v="Lønn fagstillinger"/>
    <x v="0"/>
    <s v="Korona-virus"/>
    <n v="5944"/>
    <n v="5944"/>
    <m/>
    <x v="88"/>
    <x v="18"/>
    <x v="4"/>
    <n v="6000"/>
  </r>
  <r>
    <n v="320470"/>
    <s v="EHR - Sone Austrått"/>
    <n v="2541"/>
    <s v="HJEMMETJENESTER"/>
    <x v="2"/>
    <s v="Lønn vakttillegg"/>
    <x v="0"/>
    <s v="Korona-virus"/>
    <n v="1568"/>
    <n v="1568"/>
    <m/>
    <x v="88"/>
    <x v="18"/>
    <x v="4"/>
    <n v="2000"/>
  </r>
  <r>
    <n v="320470"/>
    <s v="EHR - Sone Austrått"/>
    <n v="2541"/>
    <s v="HJEMMETJENESTER"/>
    <x v="41"/>
    <s v="Vikarer ved sykefravær"/>
    <x v="0"/>
    <s v="Korona-virus"/>
    <n v="20727"/>
    <n v="20727"/>
    <m/>
    <x v="88"/>
    <x v="18"/>
    <x v="4"/>
    <n v="21000"/>
  </r>
  <r>
    <n v="320470"/>
    <s v="EHR - Sone Austrått"/>
    <n v="2541"/>
    <s v="HJEMMETJENESTER"/>
    <x v="7"/>
    <s v="Vikarer ved ferieavvikling"/>
    <x v="0"/>
    <s v="Korona-virus"/>
    <n v="4703"/>
    <n v="4703"/>
    <m/>
    <x v="88"/>
    <x v="18"/>
    <x v="4"/>
    <n v="5000"/>
  </r>
  <r>
    <n v="320470"/>
    <s v="EHR - Sone Austrått"/>
    <n v="2541"/>
    <s v="HJEMMETJENESTER"/>
    <x v="42"/>
    <s v="Vikarer ved annet fravær"/>
    <x v="0"/>
    <s v="Korona-virus"/>
    <n v="2352"/>
    <n v="2352"/>
    <m/>
    <x v="88"/>
    <x v="18"/>
    <x v="4"/>
    <n v="2000"/>
  </r>
  <r>
    <n v="320470"/>
    <s v="EHR - Sone Austrått"/>
    <n v="2541"/>
    <s v="HJEMMETJENESTER"/>
    <x v="40"/>
    <s v="Vakttilegg vikarer"/>
    <x v="0"/>
    <s v="Korona-virus"/>
    <n v="9317"/>
    <n v="9317"/>
    <m/>
    <x v="88"/>
    <x v="18"/>
    <x v="4"/>
    <n v="9000"/>
  </r>
  <r>
    <n v="320470"/>
    <s v="EHR - Sone Austrått"/>
    <n v="2541"/>
    <s v="HJEMMETJENESTER"/>
    <x v="3"/>
    <s v="Overtid"/>
    <x v="0"/>
    <s v="Korona-virus"/>
    <n v="14629"/>
    <n v="14629"/>
    <m/>
    <x v="88"/>
    <x v="18"/>
    <x v="4"/>
    <n v="15000"/>
  </r>
  <r>
    <n v="320470"/>
    <s v="EHR - Sone Austrått"/>
    <n v="2541"/>
    <s v="HJEMMETJENESTER"/>
    <x v="36"/>
    <s v="Pensjon"/>
    <x v="0"/>
    <s v="Korona-virus"/>
    <n v="1321"/>
    <n v="1321"/>
    <m/>
    <x v="88"/>
    <x v="18"/>
    <x v="4"/>
    <n v="1000"/>
  </r>
  <r>
    <n v="320470"/>
    <s v="EHR - Sone Austrått"/>
    <n v="2541"/>
    <s v="HJEMMETJENESTER"/>
    <x v="4"/>
    <s v="Arbeidsgiveravgift"/>
    <x v="0"/>
    <s v="Korona-virus"/>
    <n v="8999"/>
    <n v="8999"/>
    <m/>
    <x v="88"/>
    <x v="18"/>
    <x v="4"/>
    <n v="9000"/>
  </r>
  <r>
    <n v="320472"/>
    <s v="EHR - Sone Sentrum"/>
    <n v="2541"/>
    <s v="HJEMMETJENESTER"/>
    <x v="2"/>
    <s v="Lønn vakttillegg"/>
    <x v="0"/>
    <s v="Korona-virus"/>
    <n v="289"/>
    <n v="289"/>
    <m/>
    <x v="88"/>
    <x v="18"/>
    <x v="4"/>
    <n v="0"/>
  </r>
  <r>
    <n v="320472"/>
    <s v="EHR - Sone Sentrum"/>
    <n v="2541"/>
    <s v="HJEMMETJENESTER"/>
    <x v="41"/>
    <s v="Vikarer ved sykefravær"/>
    <x v="0"/>
    <s v="Korona-virus"/>
    <n v="52874"/>
    <n v="52874"/>
    <m/>
    <x v="88"/>
    <x v="18"/>
    <x v="4"/>
    <n v="53000"/>
  </r>
  <r>
    <n v="320472"/>
    <s v="EHR - Sone Sentrum"/>
    <n v="2541"/>
    <s v="HJEMMETJENESTER"/>
    <x v="40"/>
    <s v="Vakttilegg vikarer"/>
    <x v="0"/>
    <s v="Korona-virus"/>
    <n v="9881"/>
    <n v="9881"/>
    <m/>
    <x v="88"/>
    <x v="18"/>
    <x v="4"/>
    <n v="10000"/>
  </r>
  <r>
    <n v="320472"/>
    <s v="EHR - Sone Sentrum"/>
    <n v="2541"/>
    <s v="HJEMMETJENESTER"/>
    <x v="35"/>
    <s v="Ekstrahjelp"/>
    <x v="0"/>
    <s v="Korona-virus"/>
    <n v="1414"/>
    <n v="1414"/>
    <m/>
    <x v="88"/>
    <x v="18"/>
    <x v="4"/>
    <n v="1000"/>
  </r>
  <r>
    <n v="320472"/>
    <s v="EHR - Sone Sentrum"/>
    <n v="2541"/>
    <s v="HJEMMETJENESTER"/>
    <x v="3"/>
    <s v="Overtid"/>
    <x v="0"/>
    <s v="Korona-virus"/>
    <n v="19624"/>
    <n v="19624"/>
    <m/>
    <x v="88"/>
    <x v="18"/>
    <x v="4"/>
    <n v="20000"/>
  </r>
  <r>
    <n v="320472"/>
    <s v="EHR - Sone Sentrum"/>
    <n v="2541"/>
    <s v="HJEMMETJENESTER"/>
    <x v="12"/>
    <s v="Annen lønn og trekkpl. godtgjørelser"/>
    <x v="0"/>
    <s v="Korona-virus"/>
    <n v="4722"/>
    <n v="4722"/>
    <m/>
    <x v="88"/>
    <x v="18"/>
    <x v="4"/>
    <n v="5000"/>
  </r>
  <r>
    <n v="320472"/>
    <s v="EHR - Sone Sentrum"/>
    <n v="2541"/>
    <s v="HJEMMETJENESTER"/>
    <x v="36"/>
    <s v="Pensjon"/>
    <x v="0"/>
    <s v="Korona-virus"/>
    <n v="2862"/>
    <n v="2862"/>
    <m/>
    <x v="88"/>
    <x v="18"/>
    <x v="4"/>
    <n v="3000"/>
  </r>
  <r>
    <n v="320472"/>
    <s v="EHR - Sone Sentrum"/>
    <n v="2541"/>
    <s v="HJEMMETJENESTER"/>
    <x v="4"/>
    <s v="Arbeidsgiveravgift"/>
    <x v="0"/>
    <s v="Korona-virus"/>
    <n v="13225"/>
    <n v="13225"/>
    <m/>
    <x v="88"/>
    <x v="18"/>
    <x v="4"/>
    <n v="13000"/>
  </r>
  <r>
    <n v="320480"/>
    <s v="EHR - Sone Rovik"/>
    <n v="2321"/>
    <s v="Helsestasjonstjeneste"/>
    <x v="7"/>
    <s v="Vikarer ved ferieavvikling"/>
    <x v="0"/>
    <s v="Korona-virus"/>
    <n v="-1365"/>
    <n v="-1365"/>
    <m/>
    <x v="88"/>
    <x v="18"/>
    <x v="4"/>
    <n v="-1000"/>
  </r>
  <r>
    <n v="320480"/>
    <s v="EHR - Sone Rovik"/>
    <n v="2321"/>
    <s v="Helsestasjonstjeneste"/>
    <x v="36"/>
    <s v="Pensjon"/>
    <x v="0"/>
    <s v="Korona-virus"/>
    <n v="-37"/>
    <n v="-37"/>
    <m/>
    <x v="88"/>
    <x v="18"/>
    <x v="4"/>
    <n v="0"/>
  </r>
  <r>
    <n v="320480"/>
    <s v="EHR - Sone Rovik"/>
    <n v="2321"/>
    <s v="Helsestasjonstjeneste"/>
    <x v="4"/>
    <s v="Arbeidsgiveravgift"/>
    <x v="0"/>
    <s v="Korona-virus"/>
    <n v="-198"/>
    <n v="-198"/>
    <m/>
    <x v="88"/>
    <x v="18"/>
    <x v="4"/>
    <n v="0"/>
  </r>
  <r>
    <n v="320480"/>
    <s v="EHR - Sone Rovik"/>
    <n v="2541"/>
    <s v="HJEMMETJENESTER"/>
    <x v="2"/>
    <s v="Lønn vakttillegg"/>
    <x v="0"/>
    <s v="Korona-virus"/>
    <n v="1170"/>
    <n v="1170"/>
    <m/>
    <x v="88"/>
    <x v="18"/>
    <x v="4"/>
    <n v="1000"/>
  </r>
  <r>
    <n v="320480"/>
    <s v="EHR - Sone Rovik"/>
    <n v="2541"/>
    <s v="HJEMMETJENESTER"/>
    <x v="41"/>
    <s v="Vikarer ved sykefravær"/>
    <x v="0"/>
    <s v="Korona-virus"/>
    <n v="4257"/>
    <n v="4257"/>
    <m/>
    <x v="88"/>
    <x v="18"/>
    <x v="4"/>
    <n v="4000"/>
  </r>
  <r>
    <n v="320480"/>
    <s v="EHR - Sone Rovik"/>
    <n v="2541"/>
    <s v="HJEMMETJENESTER"/>
    <x v="3"/>
    <s v="Overtid"/>
    <x v="0"/>
    <s v="Korona-virus"/>
    <n v="12001"/>
    <n v="12001"/>
    <m/>
    <x v="88"/>
    <x v="18"/>
    <x v="4"/>
    <n v="12000"/>
  </r>
  <r>
    <n v="320480"/>
    <s v="EHR - Sone Rovik"/>
    <n v="2541"/>
    <s v="HJEMMETJENESTER"/>
    <x v="36"/>
    <s v="Pensjon"/>
    <x v="0"/>
    <s v="Korona-virus"/>
    <n v="353"/>
    <n v="353"/>
    <m/>
    <x v="88"/>
    <x v="18"/>
    <x v="4"/>
    <n v="0"/>
  </r>
  <r>
    <n v="320480"/>
    <s v="EHR - Sone Rovik"/>
    <n v="2541"/>
    <s v="HJEMMETJENESTER"/>
    <x v="4"/>
    <s v="Arbeidsgiveravgift"/>
    <x v="0"/>
    <s v="Korona-virus"/>
    <n v="2556"/>
    <n v="2556"/>
    <m/>
    <x v="88"/>
    <x v="18"/>
    <x v="4"/>
    <n v="3000"/>
  </r>
  <r>
    <n v="320485"/>
    <s v="EHR - Nattpatrulje"/>
    <n v="2541"/>
    <s v="HJEMMETJENESTER"/>
    <x v="2"/>
    <s v="Lønn vakttillegg"/>
    <x v="0"/>
    <s v="Korona-virus"/>
    <n v="480"/>
    <n v="480"/>
    <m/>
    <x v="88"/>
    <x v="18"/>
    <x v="4"/>
    <n v="0"/>
  </r>
  <r>
    <n v="320485"/>
    <s v="EHR - Nattpatrulje"/>
    <n v="2541"/>
    <s v="HJEMMETJENESTER"/>
    <x v="41"/>
    <s v="Vikarer ved sykefravær"/>
    <x v="0"/>
    <s v="Korona-virus"/>
    <n v="22573"/>
    <n v="22573"/>
    <m/>
    <x v="88"/>
    <x v="18"/>
    <x v="4"/>
    <n v="23000"/>
  </r>
  <r>
    <n v="320485"/>
    <s v="EHR - Nattpatrulje"/>
    <n v="2541"/>
    <s v="HJEMMETJENESTER"/>
    <x v="40"/>
    <s v="Vakttilegg vikarer"/>
    <x v="0"/>
    <s v="Korona-virus"/>
    <n v="3805"/>
    <n v="3805"/>
    <m/>
    <x v="88"/>
    <x v="18"/>
    <x v="4"/>
    <n v="4000"/>
  </r>
  <r>
    <n v="320485"/>
    <s v="EHR - Nattpatrulje"/>
    <n v="2541"/>
    <s v="HJEMMETJENESTER"/>
    <x v="3"/>
    <s v="Overtid"/>
    <x v="0"/>
    <s v="Korona-virus"/>
    <n v="7137"/>
    <n v="7137"/>
    <m/>
    <x v="88"/>
    <x v="18"/>
    <x v="4"/>
    <n v="7000"/>
  </r>
  <r>
    <n v="320485"/>
    <s v="EHR - Nattpatrulje"/>
    <n v="2541"/>
    <s v="HJEMMETJENESTER"/>
    <x v="12"/>
    <s v="Annen lønn og trekkpl. godtgjørelser"/>
    <x v="0"/>
    <s v="Korona-virus"/>
    <n v="3057"/>
    <n v="3057"/>
    <m/>
    <x v="88"/>
    <x v="18"/>
    <x v="4"/>
    <n v="3000"/>
  </r>
  <r>
    <n v="320485"/>
    <s v="EHR - Nattpatrulje"/>
    <n v="2541"/>
    <s v="HJEMMETJENESTER"/>
    <x v="36"/>
    <s v="Pensjon"/>
    <x v="0"/>
    <s v="Korona-virus"/>
    <n v="1988"/>
    <n v="1988"/>
    <m/>
    <x v="88"/>
    <x v="18"/>
    <x v="4"/>
    <n v="2000"/>
  </r>
  <r>
    <n v="320485"/>
    <s v="EHR - Nattpatrulje"/>
    <n v="2541"/>
    <s v="HJEMMETJENESTER"/>
    <x v="4"/>
    <s v="Arbeidsgiveravgift"/>
    <x v="0"/>
    <s v="Korona-virus"/>
    <n v="5516"/>
    <n v="5516"/>
    <m/>
    <x v="88"/>
    <x v="18"/>
    <x v="4"/>
    <n v="6000"/>
  </r>
  <r>
    <n v="320490"/>
    <s v="EHR - Sandnes helsesenter 1. etg"/>
    <n v="2530"/>
    <s v="DRIFT AV INSTITUSJON"/>
    <x v="2"/>
    <s v="Lønn vakttillegg"/>
    <x v="0"/>
    <s v="Korona-virus"/>
    <n v="386"/>
    <n v="386"/>
    <m/>
    <x v="88"/>
    <x v="18"/>
    <x v="4"/>
    <n v="0"/>
  </r>
  <r>
    <n v="320490"/>
    <s v="EHR - Sandnes helsesenter 1. etg"/>
    <n v="2530"/>
    <s v="DRIFT AV INSTITUSJON"/>
    <x v="41"/>
    <s v="Vikarer ved sykefravær"/>
    <x v="0"/>
    <s v="Korona-virus"/>
    <n v="4166"/>
    <n v="4166"/>
    <m/>
    <x v="88"/>
    <x v="18"/>
    <x v="4"/>
    <n v="4000"/>
  </r>
  <r>
    <n v="320490"/>
    <s v="EHR - Sandnes helsesenter 1. etg"/>
    <n v="2530"/>
    <s v="DRIFT AV INSTITUSJON"/>
    <x v="3"/>
    <s v="Overtid"/>
    <x v="0"/>
    <s v="Korona-virus"/>
    <n v="64294"/>
    <n v="64294"/>
    <m/>
    <x v="88"/>
    <x v="18"/>
    <x v="4"/>
    <n v="64000"/>
  </r>
  <r>
    <n v="320490"/>
    <s v="EHR - Sandnes helsesenter 1. etg"/>
    <n v="2530"/>
    <s v="DRIFT AV INSTITUSJON"/>
    <x v="36"/>
    <s v="Pensjon"/>
    <x v="0"/>
    <s v="Korona-virus"/>
    <n v="384"/>
    <n v="384"/>
    <m/>
    <x v="88"/>
    <x v="18"/>
    <x v="4"/>
    <n v="0"/>
  </r>
  <r>
    <n v="320490"/>
    <s v="EHR - Sandnes helsesenter 1. etg"/>
    <n v="2530"/>
    <s v="DRIFT AV INSTITUSJON"/>
    <x v="4"/>
    <s v="Arbeidsgiveravgift"/>
    <x v="0"/>
    <s v="Korona-virus"/>
    <n v="9846"/>
    <n v="9846"/>
    <m/>
    <x v="88"/>
    <x v="18"/>
    <x v="4"/>
    <n v="10000"/>
  </r>
  <r>
    <n v="320491"/>
    <s v="EHR - Sandnes helsesenter 2. etg"/>
    <n v="2530"/>
    <s v="DRIFT AV INSTITUSJON"/>
    <x v="3"/>
    <s v="Overtid"/>
    <x v="0"/>
    <s v="Korona-virus"/>
    <n v="8702"/>
    <n v="8702"/>
    <m/>
    <x v="88"/>
    <x v="18"/>
    <x v="4"/>
    <n v="9000"/>
  </r>
  <r>
    <n v="320491"/>
    <s v="EHR - Sandnes helsesenter 2. etg"/>
    <n v="2530"/>
    <s v="DRIFT AV INSTITUSJON"/>
    <x v="4"/>
    <s v="Arbeidsgiveravgift"/>
    <x v="0"/>
    <s v="Korona-virus"/>
    <n v="1227"/>
    <n v="1227"/>
    <m/>
    <x v="88"/>
    <x v="18"/>
    <x v="4"/>
    <n v="1000"/>
  </r>
  <r>
    <n v="320491"/>
    <s v="EHR - Sandnes helsesenter 2. etg"/>
    <n v="2530"/>
    <s v="DRIFT AV INSTITUSJON"/>
    <x v="8"/>
    <s v="Medisinsk forbruksmateriell"/>
    <x v="0"/>
    <s v="Korona-virus"/>
    <n v="1154"/>
    <n v="1154"/>
    <m/>
    <x v="88"/>
    <x v="18"/>
    <x v="4"/>
    <n v="1000"/>
  </r>
  <r>
    <n v="320491"/>
    <s v="EHR - Sandnes helsesenter 2. etg"/>
    <n v="2530"/>
    <s v="DRIFT AV INSTITUSJON"/>
    <x v="9"/>
    <s v="Rengjøringsmidler"/>
    <x v="0"/>
    <s v="Korona-virus"/>
    <n v="1469"/>
    <n v="1469"/>
    <m/>
    <x v="88"/>
    <x v="18"/>
    <x v="4"/>
    <n v="1000"/>
  </r>
  <r>
    <n v="320494"/>
    <s v="EHR - Sandnes helsesenter renhold og vaskeri"/>
    <n v="2611"/>
    <s v="HELSEINSTITUSJONER"/>
    <x v="9"/>
    <s v="Rengjøringsmidler"/>
    <x v="0"/>
    <s v="Korona-virus"/>
    <n v="6349"/>
    <n v="6349"/>
    <m/>
    <x v="88"/>
    <x v="18"/>
    <x v="4"/>
    <n v="6000"/>
  </r>
  <r>
    <n v="320500"/>
    <s v="EFF - Administrasjon"/>
    <n v="2542"/>
    <s v="Miljøarbeidertjenesten"/>
    <x v="8"/>
    <s v="Medisinsk forbruksmateriell"/>
    <x v="0"/>
    <s v="Korona-virus"/>
    <n v="333674"/>
    <n v="333674"/>
    <m/>
    <x v="89"/>
    <x v="19"/>
    <x v="4"/>
    <n v="334000"/>
  </r>
  <r>
    <n v="320500"/>
    <s v="EFF - Administrasjon"/>
    <n v="2542"/>
    <s v="Miljøarbeidertjenesten"/>
    <x v="49"/>
    <s v="Medikamenter"/>
    <x v="0"/>
    <s v="Korona-virus"/>
    <n v="5870"/>
    <n v="5870"/>
    <m/>
    <x v="89"/>
    <x v="19"/>
    <x v="4"/>
    <n v="6000"/>
  </r>
  <r>
    <n v="320502"/>
    <s v="EFF - TMT, Miljøtjeneste"/>
    <n v="2542"/>
    <s v="Miljøarbeidertjenesten"/>
    <x v="11"/>
    <s v="Lønn fagstillinger"/>
    <x v="0"/>
    <s v="Korona-virus"/>
    <n v="1378"/>
    <n v="1378"/>
    <m/>
    <x v="89"/>
    <x v="19"/>
    <x v="4"/>
    <n v="1000"/>
  </r>
  <r>
    <n v="320502"/>
    <s v="EFF - TMT, Miljøtjeneste"/>
    <n v="2542"/>
    <s v="Miljøarbeidertjenesten"/>
    <x v="2"/>
    <s v="Lønn vakttillegg"/>
    <x v="0"/>
    <s v="Korona-virus"/>
    <n v="847"/>
    <n v="847"/>
    <m/>
    <x v="89"/>
    <x v="19"/>
    <x v="4"/>
    <n v="1000"/>
  </r>
  <r>
    <n v="320502"/>
    <s v="EFF - TMT, Miljøtjeneste"/>
    <n v="2542"/>
    <s v="Miljøarbeidertjenesten"/>
    <x v="41"/>
    <s v="Vikarer ved sykefravær"/>
    <x v="0"/>
    <s v="Korona-virus"/>
    <n v="3121"/>
    <n v="3121"/>
    <m/>
    <x v="89"/>
    <x v="19"/>
    <x v="4"/>
    <n v="3000"/>
  </r>
  <r>
    <n v="320502"/>
    <s v="EFF - TMT, Miljøtjeneste"/>
    <n v="2542"/>
    <s v="Miljøarbeidertjenesten"/>
    <x v="40"/>
    <s v="Vakttilegg vikarer"/>
    <x v="0"/>
    <s v="Korona-virus"/>
    <n v="282"/>
    <n v="282"/>
    <m/>
    <x v="89"/>
    <x v="19"/>
    <x v="4"/>
    <n v="0"/>
  </r>
  <r>
    <n v="320502"/>
    <s v="EFF - TMT, Miljøtjeneste"/>
    <n v="2542"/>
    <s v="Miljøarbeidertjenesten"/>
    <x v="12"/>
    <s v="Annen lønn og trekkpl. godtgjørelser"/>
    <x v="0"/>
    <s v="Korona-virus"/>
    <n v="674"/>
    <n v="674"/>
    <m/>
    <x v="89"/>
    <x v="19"/>
    <x v="4"/>
    <n v="1000"/>
  </r>
  <r>
    <n v="320502"/>
    <s v="EFF - TMT, Miljøtjeneste"/>
    <n v="2542"/>
    <s v="Miljøarbeidertjenesten"/>
    <x v="36"/>
    <s v="Pensjon"/>
    <x v="0"/>
    <s v="Korona-virus"/>
    <n v="373"/>
    <n v="373"/>
    <m/>
    <x v="89"/>
    <x v="19"/>
    <x v="4"/>
    <n v="0"/>
  </r>
  <r>
    <n v="320502"/>
    <s v="EFF - TMT, Miljøtjeneste"/>
    <n v="2542"/>
    <s v="Miljøarbeidertjenesten"/>
    <x v="4"/>
    <s v="Arbeidsgiveravgift"/>
    <x v="0"/>
    <s v="Korona-virus"/>
    <n v="941"/>
    <n v="941"/>
    <m/>
    <x v="89"/>
    <x v="19"/>
    <x v="4"/>
    <n v="1000"/>
  </r>
  <r>
    <n v="320503"/>
    <s v="EFF - Privat avlastning"/>
    <n v="2543"/>
    <s v="AVLASTNING  HOS PRIVATE FAMILIER"/>
    <x v="12"/>
    <s v="Annen lønn og trekkpl. godtgjørelser"/>
    <x v="0"/>
    <s v="Korona-virus"/>
    <n v="5076"/>
    <n v="5076"/>
    <m/>
    <x v="89"/>
    <x v="19"/>
    <x v="4"/>
    <n v="5000"/>
  </r>
  <r>
    <n v="320503"/>
    <s v="EFF - Privat avlastning"/>
    <n v="2543"/>
    <s v="AVLASTNING  HOS PRIVATE FAMILIER"/>
    <x v="36"/>
    <s v="Pensjon"/>
    <x v="0"/>
    <s v="Korona-virus"/>
    <n v="3257"/>
    <n v="3257"/>
    <m/>
    <x v="89"/>
    <x v="19"/>
    <x v="4"/>
    <n v="3000"/>
  </r>
  <r>
    <n v="320503"/>
    <s v="EFF - Privat avlastning"/>
    <n v="2543"/>
    <s v="AVLASTNING  HOS PRIVATE FAMILIER"/>
    <x v="4"/>
    <s v="Arbeidsgiveravgift"/>
    <x v="0"/>
    <s v="Korona-virus"/>
    <n v="7139"/>
    <n v="7139"/>
    <m/>
    <x v="89"/>
    <x v="19"/>
    <x v="4"/>
    <n v="7000"/>
  </r>
  <r>
    <n v="320509"/>
    <s v="EFF - Skaret tilsynstilbud"/>
    <n v="2348"/>
    <s v="Tilrettelagt aktivitetstilbud til barn og unge"/>
    <x v="41"/>
    <s v="Vikarer ved sykefravær"/>
    <x v="0"/>
    <s v="Korona-virus"/>
    <n v="1844"/>
    <n v="1844"/>
    <m/>
    <x v="89"/>
    <x v="19"/>
    <x v="4"/>
    <n v="2000"/>
  </r>
  <r>
    <n v="320509"/>
    <s v="EFF - Skaret tilsynstilbud"/>
    <n v="2348"/>
    <s v="Tilrettelagt aktivitetstilbud til barn og unge"/>
    <x v="36"/>
    <s v="Pensjon"/>
    <x v="0"/>
    <s v="Korona-virus"/>
    <n v="150"/>
    <n v="150"/>
    <m/>
    <x v="89"/>
    <x v="19"/>
    <x v="4"/>
    <n v="0"/>
  </r>
  <r>
    <n v="320509"/>
    <s v="EFF - Skaret tilsynstilbud"/>
    <n v="2348"/>
    <s v="Tilrettelagt aktivitetstilbud til barn og unge"/>
    <x v="4"/>
    <s v="Arbeidsgiveravgift"/>
    <x v="0"/>
    <s v="Korona-virus"/>
    <n v="281"/>
    <n v="281"/>
    <m/>
    <x v="89"/>
    <x v="19"/>
    <x v="4"/>
    <n v="0"/>
  </r>
  <r>
    <n v="320510"/>
    <s v="EFF - Skaret avlastningssenter"/>
    <n v="2321"/>
    <s v="Helsestasjonstjeneste"/>
    <x v="7"/>
    <s v="Vikarer ved ferieavvikling"/>
    <x v="0"/>
    <s v="Korona-virus"/>
    <n v="-440"/>
    <n v="-440"/>
    <m/>
    <x v="89"/>
    <x v="19"/>
    <x v="4"/>
    <n v="0"/>
  </r>
  <r>
    <n v="320510"/>
    <s v="EFF - Skaret avlastningssenter"/>
    <n v="2321"/>
    <s v="Helsestasjonstjeneste"/>
    <x v="69"/>
    <s v="ANDRE INNTEKTER"/>
    <x v="0"/>
    <s v="Korona-virus"/>
    <n v="-360"/>
    <n v="-360"/>
    <m/>
    <x v="89"/>
    <x v="19"/>
    <x v="4"/>
    <n v="0"/>
  </r>
  <r>
    <n v="320510"/>
    <s v="EFF - Skaret avlastningssenter"/>
    <n v="2533"/>
    <s v="AVLASTNING I BOLIG(OG LEILIGH.)"/>
    <x v="11"/>
    <s v="Lønn fagstillinger"/>
    <x v="0"/>
    <s v="Korona-virus"/>
    <n v="969"/>
    <n v="969"/>
    <m/>
    <x v="89"/>
    <x v="19"/>
    <x v="4"/>
    <n v="1000"/>
  </r>
  <r>
    <n v="320510"/>
    <s v="EFF - Skaret avlastningssenter"/>
    <n v="2533"/>
    <s v="AVLASTNING I BOLIG(OG LEILIGH.)"/>
    <x v="2"/>
    <s v="Lønn vakttillegg"/>
    <x v="0"/>
    <s v="Korona-virus"/>
    <n v="9923"/>
    <n v="9923"/>
    <m/>
    <x v="89"/>
    <x v="19"/>
    <x v="4"/>
    <n v="10000"/>
  </r>
  <r>
    <n v="320510"/>
    <s v="EFF - Skaret avlastningssenter"/>
    <n v="2533"/>
    <s v="AVLASTNING I BOLIG(OG LEILIGH.)"/>
    <x v="41"/>
    <s v="Vikarer ved sykefravær"/>
    <x v="0"/>
    <s v="Korona-virus"/>
    <n v="108701"/>
    <n v="108701"/>
    <m/>
    <x v="89"/>
    <x v="19"/>
    <x v="4"/>
    <n v="109000"/>
  </r>
  <r>
    <n v="320510"/>
    <s v="EFF - Skaret avlastningssenter"/>
    <n v="2533"/>
    <s v="AVLASTNING I BOLIG(OG LEILIGH.)"/>
    <x v="7"/>
    <s v="Vikarer ved ferieavvikling"/>
    <x v="0"/>
    <s v="Korona-virus"/>
    <n v="1802"/>
    <n v="1802"/>
    <m/>
    <x v="89"/>
    <x v="19"/>
    <x v="4"/>
    <n v="2000"/>
  </r>
  <r>
    <n v="320510"/>
    <s v="EFF - Skaret avlastningssenter"/>
    <n v="2533"/>
    <s v="AVLASTNING I BOLIG(OG LEILIGH.)"/>
    <x v="40"/>
    <s v="Vakttilegg vikarer"/>
    <x v="0"/>
    <s v="Korona-virus"/>
    <n v="3523"/>
    <n v="3523"/>
    <m/>
    <x v="89"/>
    <x v="19"/>
    <x v="4"/>
    <n v="4000"/>
  </r>
  <r>
    <n v="320510"/>
    <s v="EFF - Skaret avlastningssenter"/>
    <n v="2533"/>
    <s v="AVLASTNING I BOLIG(OG LEILIGH.)"/>
    <x v="36"/>
    <s v="Pensjon"/>
    <x v="0"/>
    <s v="Korona-virus"/>
    <n v="8674"/>
    <n v="8674"/>
    <m/>
    <x v="89"/>
    <x v="19"/>
    <x v="4"/>
    <n v="9000"/>
  </r>
  <r>
    <n v="320510"/>
    <s v="EFF - Skaret avlastningssenter"/>
    <n v="2533"/>
    <s v="AVLASTNING I BOLIG(OG LEILIGH.)"/>
    <x v="4"/>
    <s v="Arbeidsgiveravgift"/>
    <x v="0"/>
    <s v="Korona-virus"/>
    <n v="21011"/>
    <n v="21011"/>
    <m/>
    <x v="89"/>
    <x v="19"/>
    <x v="4"/>
    <n v="21000"/>
  </r>
  <r>
    <n v="320510"/>
    <s v="EFF - Skaret avlastningssenter"/>
    <n v="2533"/>
    <s v="AVLASTNING I BOLIG(OG LEILIGH.)"/>
    <x v="14"/>
    <s v="Kontormateriell"/>
    <x v="0"/>
    <s v="Korona-virus"/>
    <n v="1901"/>
    <n v="1901"/>
    <m/>
    <x v="89"/>
    <x v="19"/>
    <x v="4"/>
    <n v="2000"/>
  </r>
  <r>
    <n v="320511"/>
    <s v="EFF - Aktivitetsbasert avlastning"/>
    <n v="2533"/>
    <s v="AVLASTNING I BOLIG(OG LEILIGH.)"/>
    <x v="41"/>
    <s v="Vikarer ved sykefravær"/>
    <x v="0"/>
    <s v="Korona-virus"/>
    <n v="30440"/>
    <n v="30440"/>
    <m/>
    <x v="89"/>
    <x v="19"/>
    <x v="4"/>
    <n v="30000"/>
  </r>
  <r>
    <n v="320511"/>
    <s v="EFF - Aktivitetsbasert avlastning"/>
    <n v="2533"/>
    <s v="AVLASTNING I BOLIG(OG LEILIGH.)"/>
    <x v="40"/>
    <s v="Vakttilegg vikarer"/>
    <x v="0"/>
    <s v="Korona-virus"/>
    <n v="4462"/>
    <n v="4462"/>
    <m/>
    <x v="89"/>
    <x v="19"/>
    <x v="4"/>
    <n v="4000"/>
  </r>
  <r>
    <n v="320511"/>
    <s v="EFF - Aktivitetsbasert avlastning"/>
    <n v="2533"/>
    <s v="AVLASTNING I BOLIG(OG LEILIGH.)"/>
    <x v="36"/>
    <s v="Pensjon"/>
    <x v="0"/>
    <s v="Korona-virus"/>
    <n v="2519"/>
    <n v="2519"/>
    <m/>
    <x v="89"/>
    <x v="19"/>
    <x v="4"/>
    <n v="3000"/>
  </r>
  <r>
    <n v="320511"/>
    <s v="EFF - Aktivitetsbasert avlastning"/>
    <n v="2533"/>
    <s v="AVLASTNING I BOLIG(OG LEILIGH.)"/>
    <x v="4"/>
    <s v="Arbeidsgiveravgift"/>
    <x v="0"/>
    <s v="Korona-virus"/>
    <n v="5276"/>
    <n v="5276"/>
    <m/>
    <x v="89"/>
    <x v="19"/>
    <x v="4"/>
    <n v="5000"/>
  </r>
  <r>
    <n v="320512"/>
    <s v="EFF - Brønnabakka"/>
    <n v="2321"/>
    <s v="Helsestasjonstjeneste"/>
    <x v="7"/>
    <s v="Vikarer ved ferieavvikling"/>
    <x v="0"/>
    <s v="Korona-virus"/>
    <n v="-128"/>
    <n v="-128"/>
    <m/>
    <x v="89"/>
    <x v="19"/>
    <x v="4"/>
    <n v="0"/>
  </r>
  <r>
    <n v="320512"/>
    <s v="EFF - Brønnabakka"/>
    <n v="2321"/>
    <s v="Helsestasjonstjeneste"/>
    <x v="36"/>
    <s v="Pensjon"/>
    <x v="0"/>
    <s v="Korona-virus"/>
    <n v="-1"/>
    <n v="-1"/>
    <m/>
    <x v="89"/>
    <x v="19"/>
    <x v="4"/>
    <n v="0"/>
  </r>
  <r>
    <n v="320512"/>
    <s v="EFF - Brønnabakka"/>
    <n v="2321"/>
    <s v="Helsestasjonstjeneste"/>
    <x v="4"/>
    <s v="Arbeidsgiveravgift"/>
    <x v="0"/>
    <s v="Korona-virus"/>
    <n v="-18"/>
    <n v="-18"/>
    <m/>
    <x v="89"/>
    <x v="19"/>
    <x v="4"/>
    <n v="0"/>
  </r>
  <r>
    <n v="320512"/>
    <s v="EFF - Brønnabakka"/>
    <n v="2542"/>
    <s v="Miljøarbeidertjenesten"/>
    <x v="11"/>
    <s v="Lønn fagstillinger"/>
    <x v="0"/>
    <s v="Korona-virus"/>
    <n v="1403"/>
    <n v="1403"/>
    <m/>
    <x v="89"/>
    <x v="19"/>
    <x v="4"/>
    <n v="1000"/>
  </r>
  <r>
    <n v="320512"/>
    <s v="EFF - Brønnabakka"/>
    <n v="2542"/>
    <s v="Miljøarbeidertjenesten"/>
    <x v="2"/>
    <s v="Lønn vakttillegg"/>
    <x v="0"/>
    <s v="Korona-virus"/>
    <n v="670"/>
    <n v="670"/>
    <m/>
    <x v="89"/>
    <x v="19"/>
    <x v="4"/>
    <n v="1000"/>
  </r>
  <r>
    <n v="320512"/>
    <s v="EFF - Brønnabakka"/>
    <n v="2542"/>
    <s v="Miljøarbeidertjenesten"/>
    <x v="41"/>
    <s v="Vikarer ved sykefravær"/>
    <x v="0"/>
    <s v="Korona-virus"/>
    <n v="4453"/>
    <n v="4453"/>
    <m/>
    <x v="89"/>
    <x v="19"/>
    <x v="4"/>
    <n v="4000"/>
  </r>
  <r>
    <n v="320512"/>
    <s v="EFF - Brønnabakka"/>
    <n v="2542"/>
    <s v="Miljøarbeidertjenesten"/>
    <x v="40"/>
    <s v="Vakttilegg vikarer"/>
    <x v="0"/>
    <s v="Korona-virus"/>
    <n v="557"/>
    <n v="557"/>
    <m/>
    <x v="89"/>
    <x v="19"/>
    <x v="4"/>
    <n v="1000"/>
  </r>
  <r>
    <n v="320512"/>
    <s v="EFF - Brønnabakka"/>
    <n v="2542"/>
    <s v="Miljøarbeidertjenesten"/>
    <x v="3"/>
    <s v="Overtid"/>
    <x v="0"/>
    <s v="Korona-virus"/>
    <n v="6808"/>
    <n v="6808"/>
    <m/>
    <x v="89"/>
    <x v="19"/>
    <x v="4"/>
    <n v="7000"/>
  </r>
  <r>
    <n v="320512"/>
    <s v="EFF - Brønnabakka"/>
    <n v="2542"/>
    <s v="Miljøarbeidertjenesten"/>
    <x v="12"/>
    <s v="Annen lønn og trekkpl. godtgjørelser"/>
    <x v="0"/>
    <s v="Korona-virus"/>
    <n v="1962"/>
    <n v="1962"/>
    <m/>
    <x v="89"/>
    <x v="19"/>
    <x v="4"/>
    <n v="2000"/>
  </r>
  <r>
    <n v="320512"/>
    <s v="EFF - Brønnabakka"/>
    <n v="2542"/>
    <s v="Miljøarbeidertjenesten"/>
    <x v="36"/>
    <s v="Pensjon"/>
    <x v="0"/>
    <s v="Korona-virus"/>
    <n v="479"/>
    <n v="479"/>
    <m/>
    <x v="89"/>
    <x v="19"/>
    <x v="4"/>
    <n v="0"/>
  </r>
  <r>
    <n v="320512"/>
    <s v="EFF - Brønnabakka"/>
    <n v="2542"/>
    <s v="Miljøarbeidertjenesten"/>
    <x v="4"/>
    <s v="Arbeidsgiveravgift"/>
    <x v="0"/>
    <s v="Korona-virus"/>
    <n v="2383"/>
    <n v="2383"/>
    <m/>
    <x v="89"/>
    <x v="19"/>
    <x v="4"/>
    <n v="2000"/>
  </r>
  <r>
    <n v="320513"/>
    <s v="EFF - Miljøtjeneste Forsand"/>
    <n v="2321"/>
    <s v="Helsestasjonstjeneste"/>
    <x v="2"/>
    <s v="Lønn vakttillegg"/>
    <x v="0"/>
    <s v="Korona-virus"/>
    <n v="-94"/>
    <n v="-94"/>
    <m/>
    <x v="89"/>
    <x v="19"/>
    <x v="4"/>
    <n v="0"/>
  </r>
  <r>
    <n v="320513"/>
    <s v="EFF - Miljøtjeneste Forsand"/>
    <n v="2321"/>
    <s v="Helsestasjonstjeneste"/>
    <x v="7"/>
    <s v="Vikarer ved ferieavvikling"/>
    <x v="0"/>
    <s v="Korona-virus"/>
    <n v="1017"/>
    <n v="1017"/>
    <m/>
    <x v="89"/>
    <x v="19"/>
    <x v="4"/>
    <n v="1000"/>
  </r>
  <r>
    <n v="320513"/>
    <s v="EFF - Miljøtjeneste Forsand"/>
    <n v="2321"/>
    <s v="Helsestasjonstjeneste"/>
    <x v="12"/>
    <s v="Annen lønn og trekkpl. godtgjørelser"/>
    <x v="0"/>
    <s v="Korona-virus"/>
    <n v="-1011"/>
    <n v="-1011"/>
    <m/>
    <x v="89"/>
    <x v="19"/>
    <x v="4"/>
    <n v="-1000"/>
  </r>
  <r>
    <n v="320513"/>
    <s v="EFF - Miljøtjeneste Forsand"/>
    <n v="2321"/>
    <s v="Helsestasjonstjeneste"/>
    <x v="36"/>
    <s v="Pensjon"/>
    <x v="0"/>
    <s v="Korona-virus"/>
    <n v="-7"/>
    <n v="-7"/>
    <m/>
    <x v="89"/>
    <x v="19"/>
    <x v="4"/>
    <n v="0"/>
  </r>
  <r>
    <n v="320513"/>
    <s v="EFF - Miljøtjeneste Forsand"/>
    <n v="2321"/>
    <s v="Helsestasjonstjeneste"/>
    <x v="4"/>
    <s v="Arbeidsgiveravgift"/>
    <x v="0"/>
    <s v="Korona-virus"/>
    <n v="-13"/>
    <n v="-13"/>
    <m/>
    <x v="89"/>
    <x v="19"/>
    <x v="4"/>
    <n v="0"/>
  </r>
  <r>
    <n v="320513"/>
    <s v="EFF - Miljøtjeneste Forsand"/>
    <n v="2542"/>
    <s v="Miljøarbeidertjenesten"/>
    <x v="2"/>
    <s v="Lønn vakttillegg"/>
    <x v="0"/>
    <s v="Korona-virus"/>
    <n v="300"/>
    <n v="300"/>
    <m/>
    <x v="89"/>
    <x v="19"/>
    <x v="4"/>
    <n v="0"/>
  </r>
  <r>
    <n v="320513"/>
    <s v="EFF - Miljøtjeneste Forsand"/>
    <n v="2542"/>
    <s v="Miljøarbeidertjenesten"/>
    <x v="41"/>
    <s v="Vikarer ved sykefravær"/>
    <x v="0"/>
    <s v="Korona-virus"/>
    <n v="5286"/>
    <n v="5286"/>
    <m/>
    <x v="89"/>
    <x v="19"/>
    <x v="4"/>
    <n v="5000"/>
  </r>
  <r>
    <n v="320513"/>
    <s v="EFF - Miljøtjeneste Forsand"/>
    <n v="2542"/>
    <s v="Miljøarbeidertjenesten"/>
    <x v="42"/>
    <s v="Vikarer ved annet fravær"/>
    <x v="0"/>
    <s v="Korona-virus"/>
    <n v="2142"/>
    <n v="2142"/>
    <m/>
    <x v="89"/>
    <x v="19"/>
    <x v="4"/>
    <n v="2000"/>
  </r>
  <r>
    <n v="320513"/>
    <s v="EFF - Miljøtjeneste Forsand"/>
    <n v="2542"/>
    <s v="Miljøarbeidertjenesten"/>
    <x v="40"/>
    <s v="Vakttilegg vikarer"/>
    <x v="0"/>
    <s v="Korona-virus"/>
    <n v="3172"/>
    <n v="3172"/>
    <m/>
    <x v="89"/>
    <x v="19"/>
    <x v="4"/>
    <n v="3000"/>
  </r>
  <r>
    <n v="320513"/>
    <s v="EFF - Miljøtjeneste Forsand"/>
    <n v="2542"/>
    <s v="Miljøarbeidertjenesten"/>
    <x v="35"/>
    <s v="Ekstrahjelp"/>
    <x v="0"/>
    <s v="Korona-virus"/>
    <n v="1334"/>
    <n v="1334"/>
    <m/>
    <x v="89"/>
    <x v="19"/>
    <x v="4"/>
    <n v="1000"/>
  </r>
  <r>
    <n v="320513"/>
    <s v="EFF - Miljøtjeneste Forsand"/>
    <n v="2542"/>
    <s v="Miljøarbeidertjenesten"/>
    <x v="12"/>
    <s v="Annen lønn og trekkpl. godtgjørelser"/>
    <x v="0"/>
    <s v="Korona-virus"/>
    <n v="692"/>
    <n v="692"/>
    <m/>
    <x v="89"/>
    <x v="19"/>
    <x v="4"/>
    <n v="1000"/>
  </r>
  <r>
    <n v="320513"/>
    <s v="EFF - Miljøtjeneste Forsand"/>
    <n v="2542"/>
    <s v="Miljøarbeidertjenesten"/>
    <x v="36"/>
    <s v="Pensjon"/>
    <x v="0"/>
    <s v="Korona-virus"/>
    <n v="717"/>
    <n v="717"/>
    <m/>
    <x v="89"/>
    <x v="19"/>
    <x v="4"/>
    <n v="1000"/>
  </r>
  <r>
    <n v="320513"/>
    <s v="EFF - Miljøtjeneste Forsand"/>
    <n v="2542"/>
    <s v="Miljøarbeidertjenesten"/>
    <x v="4"/>
    <s v="Arbeidsgiveravgift"/>
    <x v="0"/>
    <s v="Korona-virus"/>
    <n v="2220"/>
    <n v="2220"/>
    <m/>
    <x v="89"/>
    <x v="19"/>
    <x v="4"/>
    <n v="2000"/>
  </r>
  <r>
    <n v="320520"/>
    <s v="EFF - Kvål aktivitetssenter"/>
    <n v="2321"/>
    <s v="Helsestasjonstjeneste"/>
    <x v="4"/>
    <s v="Arbeidsgiveravgift"/>
    <x v="0"/>
    <s v="Korona-virus"/>
    <n v="129"/>
    <n v="129"/>
    <m/>
    <x v="89"/>
    <x v="19"/>
    <x v="4"/>
    <n v="0"/>
  </r>
  <r>
    <n v="320520"/>
    <s v="EFF - Kvål aktivitetssenter"/>
    <n v="2343"/>
    <s v="DAGTILBUD(PÅ DAGSENTER)"/>
    <x v="8"/>
    <s v="Medisinsk forbruksmateriell"/>
    <x v="0"/>
    <s v="Korona-virus"/>
    <n v="1"/>
    <n v="1"/>
    <m/>
    <x v="89"/>
    <x v="19"/>
    <x v="4"/>
    <n v="0"/>
  </r>
  <r>
    <n v="320520"/>
    <s v="EFF - Kvål aktivitetssenter"/>
    <n v="2343"/>
    <s v="DAGTILBUD(PÅ DAGSENTER)"/>
    <x v="9"/>
    <s v="Rengjøringsmidler"/>
    <x v="0"/>
    <s v="Korona-virus"/>
    <n v="2879"/>
    <n v="2879"/>
    <m/>
    <x v="89"/>
    <x v="19"/>
    <x v="4"/>
    <n v="3000"/>
  </r>
  <r>
    <n v="320521"/>
    <s v="EFF - Vågsgjerd aktivitetssenter"/>
    <n v="2542"/>
    <s v="Miljøarbeidertjenesten"/>
    <x v="41"/>
    <s v="Vikarer ved sykefravær"/>
    <x v="0"/>
    <s v="Korona-virus"/>
    <n v="919"/>
    <n v="919"/>
    <m/>
    <x v="89"/>
    <x v="19"/>
    <x v="4"/>
    <n v="1000"/>
  </r>
  <r>
    <n v="320521"/>
    <s v="EFF - Vågsgjerd aktivitetssenter"/>
    <n v="2542"/>
    <s v="Miljøarbeidertjenesten"/>
    <x v="40"/>
    <s v="Vakttilegg vikarer"/>
    <x v="0"/>
    <s v="Korona-virus"/>
    <n v="1226"/>
    <n v="1226"/>
    <m/>
    <x v="89"/>
    <x v="19"/>
    <x v="4"/>
    <n v="1000"/>
  </r>
  <r>
    <n v="320521"/>
    <s v="EFF - Vågsgjerd aktivitetssenter"/>
    <n v="2542"/>
    <s v="Miljøarbeidertjenesten"/>
    <x v="3"/>
    <s v="Overtid"/>
    <x v="0"/>
    <s v="Korona-virus"/>
    <n v="7708"/>
    <n v="7708"/>
    <m/>
    <x v="89"/>
    <x v="19"/>
    <x v="4"/>
    <n v="8000"/>
  </r>
  <r>
    <n v="320521"/>
    <s v="EFF - Vågsgjerd aktivitetssenter"/>
    <n v="2542"/>
    <s v="Miljøarbeidertjenesten"/>
    <x v="36"/>
    <s v="Pensjon"/>
    <x v="0"/>
    <s v="Korona-virus"/>
    <n v="76"/>
    <n v="76"/>
    <m/>
    <x v="89"/>
    <x v="19"/>
    <x v="4"/>
    <n v="0"/>
  </r>
  <r>
    <n v="320521"/>
    <s v="EFF - Vågsgjerd aktivitetssenter"/>
    <n v="2542"/>
    <s v="Miljøarbeidertjenesten"/>
    <x v="4"/>
    <s v="Arbeidsgiveravgift"/>
    <x v="0"/>
    <s v="Korona-virus"/>
    <n v="1400"/>
    <n v="1400"/>
    <m/>
    <x v="89"/>
    <x v="19"/>
    <x v="4"/>
    <n v="1000"/>
  </r>
  <r>
    <n v="320530"/>
    <s v="EFF - Smørbukkveien"/>
    <n v="2321"/>
    <s v="Helsestasjonstjeneste"/>
    <x v="7"/>
    <s v="Vikarer ved ferieavvikling"/>
    <x v="0"/>
    <s v="Korona-virus"/>
    <n v="-198"/>
    <n v="-198"/>
    <m/>
    <x v="89"/>
    <x v="19"/>
    <x v="4"/>
    <n v="0"/>
  </r>
  <r>
    <n v="320530"/>
    <s v="EFF - Smørbukkveien"/>
    <n v="2321"/>
    <s v="Helsestasjonstjeneste"/>
    <x v="4"/>
    <s v="Arbeidsgiveravgift"/>
    <x v="0"/>
    <s v="Korona-virus"/>
    <n v="-28"/>
    <n v="-28"/>
    <m/>
    <x v="89"/>
    <x v="19"/>
    <x v="4"/>
    <n v="0"/>
  </r>
  <r>
    <n v="320530"/>
    <s v="EFF - Smørbukkveien"/>
    <n v="2542"/>
    <s v="Miljøarbeidertjenesten"/>
    <x v="11"/>
    <s v="Lønn fagstillinger"/>
    <x v="0"/>
    <s v="Korona-virus"/>
    <n v="1835"/>
    <n v="1835"/>
    <m/>
    <x v="89"/>
    <x v="19"/>
    <x v="4"/>
    <n v="2000"/>
  </r>
  <r>
    <n v="320530"/>
    <s v="EFF - Smørbukkveien"/>
    <n v="2542"/>
    <s v="Miljøarbeidertjenesten"/>
    <x v="2"/>
    <s v="Lønn vakttillegg"/>
    <x v="0"/>
    <s v="Korona-virus"/>
    <n v="6063"/>
    <n v="6063"/>
    <m/>
    <x v="89"/>
    <x v="19"/>
    <x v="4"/>
    <n v="6000"/>
  </r>
  <r>
    <n v="320530"/>
    <s v="EFF - Smørbukkveien"/>
    <n v="2542"/>
    <s v="Miljøarbeidertjenesten"/>
    <x v="41"/>
    <s v="Vikarer ved sykefravær"/>
    <x v="0"/>
    <s v="Korona-virus"/>
    <n v="1957"/>
    <n v="1957"/>
    <m/>
    <x v="89"/>
    <x v="19"/>
    <x v="4"/>
    <n v="2000"/>
  </r>
  <r>
    <n v="320530"/>
    <s v="EFF - Smørbukkveien"/>
    <n v="2542"/>
    <s v="Miljøarbeidertjenesten"/>
    <x v="7"/>
    <s v="Vikarer ved ferieavvikling"/>
    <x v="0"/>
    <s v="Korona-virus"/>
    <n v="30398"/>
    <n v="30398"/>
    <m/>
    <x v="89"/>
    <x v="19"/>
    <x v="4"/>
    <n v="30000"/>
  </r>
  <r>
    <n v="320530"/>
    <s v="EFF - Smørbukkveien"/>
    <n v="2542"/>
    <s v="Miljøarbeidertjenesten"/>
    <x v="3"/>
    <s v="Overtid"/>
    <x v="0"/>
    <s v="Korona-virus"/>
    <n v="5914"/>
    <n v="5914"/>
    <m/>
    <x v="89"/>
    <x v="19"/>
    <x v="4"/>
    <n v="6000"/>
  </r>
  <r>
    <n v="320530"/>
    <s v="EFF - Smørbukkveien"/>
    <n v="2542"/>
    <s v="Miljøarbeidertjenesten"/>
    <x v="12"/>
    <s v="Annen lønn og trekkpl. godtgjørelser"/>
    <x v="0"/>
    <s v="Korona-virus"/>
    <n v="820"/>
    <n v="820"/>
    <m/>
    <x v="89"/>
    <x v="19"/>
    <x v="4"/>
    <n v="1000"/>
  </r>
  <r>
    <n v="320530"/>
    <s v="EFF - Smørbukkveien"/>
    <n v="2542"/>
    <s v="Miljøarbeidertjenesten"/>
    <x v="36"/>
    <s v="Pensjon"/>
    <x v="0"/>
    <s v="Korona-virus"/>
    <n v="2528"/>
    <n v="2528"/>
    <m/>
    <x v="89"/>
    <x v="19"/>
    <x v="4"/>
    <n v="3000"/>
  </r>
  <r>
    <n v="320530"/>
    <s v="EFF - Smørbukkveien"/>
    <n v="2542"/>
    <s v="Miljøarbeidertjenesten"/>
    <x v="4"/>
    <s v="Arbeidsgiveravgift"/>
    <x v="0"/>
    <s v="Korona-virus"/>
    <n v="7073"/>
    <n v="7073"/>
    <m/>
    <x v="89"/>
    <x v="19"/>
    <x v="4"/>
    <n v="7000"/>
  </r>
  <r>
    <n v="320530"/>
    <s v="EFF - Smørbukkveien"/>
    <n v="2542"/>
    <s v="Miljøarbeidertjenesten"/>
    <x v="8"/>
    <s v="Medisinsk forbruksmateriell"/>
    <x v="0"/>
    <s v="Korona-virus"/>
    <n v="120"/>
    <n v="120"/>
    <m/>
    <x v="89"/>
    <x v="19"/>
    <x v="4"/>
    <n v="0"/>
  </r>
  <r>
    <n v="320531"/>
    <s v="EFF - Håholen &amp; Lindeveien"/>
    <n v="2542"/>
    <s v="Miljøarbeidertjenesten"/>
    <x v="2"/>
    <s v="Lønn vakttillegg"/>
    <x v="0"/>
    <s v="Korona-virus"/>
    <n v="755"/>
    <n v="755"/>
    <m/>
    <x v="89"/>
    <x v="19"/>
    <x v="4"/>
    <n v="1000"/>
  </r>
  <r>
    <n v="320531"/>
    <s v="EFF - Håholen &amp; Lindeveien"/>
    <n v="2542"/>
    <s v="Miljøarbeidertjenesten"/>
    <x v="41"/>
    <s v="Vikarer ved sykefravær"/>
    <x v="0"/>
    <s v="Korona-virus"/>
    <n v="16613"/>
    <n v="16613"/>
    <m/>
    <x v="89"/>
    <x v="19"/>
    <x v="4"/>
    <n v="17000"/>
  </r>
  <r>
    <n v="320531"/>
    <s v="EFF - Håholen &amp; Lindeveien"/>
    <n v="2542"/>
    <s v="Miljøarbeidertjenesten"/>
    <x v="40"/>
    <s v="Vakttilegg vikarer"/>
    <x v="0"/>
    <s v="Korona-virus"/>
    <n v="2316"/>
    <n v="2316"/>
    <m/>
    <x v="89"/>
    <x v="19"/>
    <x v="4"/>
    <n v="2000"/>
  </r>
  <r>
    <n v="320531"/>
    <s v="EFF - Håholen &amp; Lindeveien"/>
    <n v="2542"/>
    <s v="Miljøarbeidertjenesten"/>
    <x v="35"/>
    <s v="Ekstrahjelp"/>
    <x v="0"/>
    <s v="Korona-virus"/>
    <n v="1963"/>
    <n v="1963"/>
    <m/>
    <x v="89"/>
    <x v="19"/>
    <x v="4"/>
    <n v="2000"/>
  </r>
  <r>
    <n v="320531"/>
    <s v="EFF - Håholen &amp; Lindeveien"/>
    <n v="2542"/>
    <s v="Miljøarbeidertjenesten"/>
    <x v="12"/>
    <s v="Annen lønn og trekkpl. godtgjørelser"/>
    <x v="0"/>
    <s v="Korona-virus"/>
    <n v="959"/>
    <n v="959"/>
    <m/>
    <x v="89"/>
    <x v="19"/>
    <x v="4"/>
    <n v="1000"/>
  </r>
  <r>
    <n v="320531"/>
    <s v="EFF - Håholen &amp; Lindeveien"/>
    <n v="2542"/>
    <s v="Miljøarbeidertjenesten"/>
    <x v="36"/>
    <s v="Pensjon"/>
    <x v="0"/>
    <s v="Korona-virus"/>
    <n v="1116"/>
    <n v="1116"/>
    <m/>
    <x v="89"/>
    <x v="19"/>
    <x v="4"/>
    <n v="1000"/>
  </r>
  <r>
    <n v="320531"/>
    <s v="EFF - Håholen &amp; Lindeveien"/>
    <n v="2542"/>
    <s v="Miljøarbeidertjenesten"/>
    <x v="4"/>
    <s v="Arbeidsgiveravgift"/>
    <x v="0"/>
    <s v="Korona-virus"/>
    <n v="3432"/>
    <n v="3432"/>
    <m/>
    <x v="89"/>
    <x v="19"/>
    <x v="4"/>
    <n v="3000"/>
  </r>
  <r>
    <n v="320531"/>
    <s v="EFF - Håholen &amp; Lindeveien"/>
    <n v="2542"/>
    <s v="Miljøarbeidertjenesten"/>
    <x v="15"/>
    <s v="Annet forbruksmateriell"/>
    <x v="0"/>
    <s v="Korona-virus"/>
    <n v="540"/>
    <n v="540"/>
    <m/>
    <x v="89"/>
    <x v="19"/>
    <x v="4"/>
    <n v="1000"/>
  </r>
  <r>
    <n v="320531"/>
    <s v="EFF - Håholen &amp; Lindeveien"/>
    <n v="2542"/>
    <s v="Miljøarbeidertjenesten"/>
    <x v="9"/>
    <s v="Rengjøringsmidler"/>
    <x v="0"/>
    <s v="Korona-virus"/>
    <n v="1031"/>
    <n v="1031"/>
    <m/>
    <x v="89"/>
    <x v="19"/>
    <x v="4"/>
    <n v="1000"/>
  </r>
  <r>
    <n v="320532"/>
    <s v="EFF - Prestholen"/>
    <n v="2321"/>
    <s v="Helsestasjonstjeneste"/>
    <x v="2"/>
    <s v="Lønn vakttillegg"/>
    <x v="0"/>
    <s v="Korona-virus"/>
    <n v="-2077"/>
    <n v="-2077"/>
    <m/>
    <x v="89"/>
    <x v="19"/>
    <x v="4"/>
    <n v="-2000"/>
  </r>
  <r>
    <n v="320532"/>
    <s v="EFF - Prestholen"/>
    <n v="2321"/>
    <s v="Helsestasjonstjeneste"/>
    <x v="7"/>
    <s v="Vikarer ved ferieavvikling"/>
    <x v="0"/>
    <s v="Korona-virus"/>
    <n v="2077"/>
    <n v="2077"/>
    <m/>
    <x v="89"/>
    <x v="19"/>
    <x v="4"/>
    <n v="2000"/>
  </r>
  <r>
    <n v="320532"/>
    <s v="EFF - Prestholen"/>
    <n v="2542"/>
    <s v="Miljøarbeidertjenesten"/>
    <x v="11"/>
    <s v="Lønn fagstillinger"/>
    <x v="0"/>
    <s v="Korona-virus"/>
    <n v="1454"/>
    <n v="1454"/>
    <m/>
    <x v="89"/>
    <x v="19"/>
    <x v="4"/>
    <n v="1000"/>
  </r>
  <r>
    <n v="320532"/>
    <s v="EFF - Prestholen"/>
    <n v="2542"/>
    <s v="Miljøarbeidertjenesten"/>
    <x v="2"/>
    <s v="Lønn vakttillegg"/>
    <x v="0"/>
    <s v="Korona-virus"/>
    <n v="767"/>
    <n v="767"/>
    <m/>
    <x v="89"/>
    <x v="19"/>
    <x v="4"/>
    <n v="1000"/>
  </r>
  <r>
    <n v="320532"/>
    <s v="EFF - Prestholen"/>
    <n v="2542"/>
    <s v="Miljøarbeidertjenesten"/>
    <x v="41"/>
    <s v="Vikarer ved sykefravær"/>
    <x v="0"/>
    <s v="Korona-virus"/>
    <n v="30839"/>
    <n v="30839"/>
    <m/>
    <x v="89"/>
    <x v="19"/>
    <x v="4"/>
    <n v="31000"/>
  </r>
  <r>
    <n v="320532"/>
    <s v="EFF - Prestholen"/>
    <n v="2542"/>
    <s v="Miljøarbeidertjenesten"/>
    <x v="40"/>
    <s v="Vakttilegg vikarer"/>
    <x v="0"/>
    <s v="Korona-virus"/>
    <n v="5655"/>
    <n v="5655"/>
    <m/>
    <x v="89"/>
    <x v="19"/>
    <x v="4"/>
    <n v="6000"/>
  </r>
  <r>
    <n v="320532"/>
    <s v="EFF - Prestholen"/>
    <n v="2542"/>
    <s v="Miljøarbeidertjenesten"/>
    <x v="3"/>
    <s v="Overtid"/>
    <x v="0"/>
    <s v="Korona-virus"/>
    <n v="16347"/>
    <n v="16347"/>
    <m/>
    <x v="89"/>
    <x v="19"/>
    <x v="4"/>
    <n v="16000"/>
  </r>
  <r>
    <n v="320532"/>
    <s v="EFF - Prestholen"/>
    <n v="2542"/>
    <s v="Miljøarbeidertjenesten"/>
    <x v="12"/>
    <s v="Annen lønn og trekkpl. godtgjørelser"/>
    <x v="0"/>
    <s v="Korona-virus"/>
    <n v="2380"/>
    <n v="2380"/>
    <m/>
    <x v="89"/>
    <x v="19"/>
    <x v="4"/>
    <n v="2000"/>
  </r>
  <r>
    <n v="320532"/>
    <s v="EFF - Prestholen"/>
    <n v="2542"/>
    <s v="Miljøarbeidertjenesten"/>
    <x v="36"/>
    <s v="Pensjon"/>
    <x v="0"/>
    <s v="Korona-virus"/>
    <n v="2081"/>
    <n v="2081"/>
    <m/>
    <x v="89"/>
    <x v="19"/>
    <x v="4"/>
    <n v="2000"/>
  </r>
  <r>
    <n v="320532"/>
    <s v="EFF - Prestholen"/>
    <n v="2542"/>
    <s v="Miljøarbeidertjenesten"/>
    <x v="4"/>
    <s v="Arbeidsgiveravgift"/>
    <x v="0"/>
    <s v="Korona-virus"/>
    <n v="8913"/>
    <n v="8913"/>
    <m/>
    <x v="89"/>
    <x v="19"/>
    <x v="4"/>
    <n v="9000"/>
  </r>
  <r>
    <n v="320532"/>
    <s v="EFF - Prestholen"/>
    <n v="2542"/>
    <s v="Miljøarbeidertjenesten"/>
    <x v="8"/>
    <s v="Medisinsk forbruksmateriell"/>
    <x v="0"/>
    <s v="Korona-virus"/>
    <n v="7112"/>
    <n v="7112"/>
    <m/>
    <x v="89"/>
    <x v="19"/>
    <x v="4"/>
    <n v="7000"/>
  </r>
  <r>
    <n v="320532"/>
    <s v="EFF - Prestholen"/>
    <n v="2542"/>
    <s v="Miljøarbeidertjenesten"/>
    <x v="15"/>
    <s v="Annet forbruksmateriell"/>
    <x v="0"/>
    <s v="Korona-virus"/>
    <n v="474"/>
    <n v="474"/>
    <m/>
    <x v="89"/>
    <x v="19"/>
    <x v="4"/>
    <n v="0"/>
  </r>
  <r>
    <n v="320533"/>
    <s v="EFF - Firkanten"/>
    <n v="2541"/>
    <s v="HJEMMETJENESTER"/>
    <x v="2"/>
    <s v="Lønn vakttillegg"/>
    <x v="0"/>
    <s v="Korona-virus"/>
    <n v="1687"/>
    <n v="1687"/>
    <m/>
    <x v="89"/>
    <x v="19"/>
    <x v="4"/>
    <n v="2000"/>
  </r>
  <r>
    <n v="320533"/>
    <s v="EFF - Firkanten"/>
    <n v="2541"/>
    <s v="HJEMMETJENESTER"/>
    <x v="41"/>
    <s v="Vikarer ved sykefravær"/>
    <x v="0"/>
    <s v="Korona-virus"/>
    <n v="35139"/>
    <n v="35139"/>
    <m/>
    <x v="89"/>
    <x v="19"/>
    <x v="4"/>
    <n v="35000"/>
  </r>
  <r>
    <n v="320533"/>
    <s v="EFF - Firkanten"/>
    <n v="2541"/>
    <s v="HJEMMETJENESTER"/>
    <x v="42"/>
    <s v="Vikarer ved annet fravær"/>
    <x v="0"/>
    <s v="Korona-virus"/>
    <n v="1453"/>
    <n v="1453"/>
    <m/>
    <x v="89"/>
    <x v="19"/>
    <x v="4"/>
    <n v="1000"/>
  </r>
  <r>
    <n v="320533"/>
    <s v="EFF - Firkanten"/>
    <n v="2541"/>
    <s v="HJEMMETJENESTER"/>
    <x v="40"/>
    <s v="Vakttilegg vikarer"/>
    <x v="0"/>
    <s v="Korona-virus"/>
    <n v="5049"/>
    <n v="5049"/>
    <m/>
    <x v="89"/>
    <x v="19"/>
    <x v="4"/>
    <n v="5000"/>
  </r>
  <r>
    <n v="320533"/>
    <s v="EFF - Firkanten"/>
    <n v="2541"/>
    <s v="HJEMMETJENESTER"/>
    <x v="35"/>
    <s v="Ekstrahjelp"/>
    <x v="0"/>
    <s v="Korona-virus"/>
    <n v="1549"/>
    <n v="1549"/>
    <m/>
    <x v="89"/>
    <x v="19"/>
    <x v="4"/>
    <n v="2000"/>
  </r>
  <r>
    <n v="320533"/>
    <s v="EFF - Firkanten"/>
    <n v="2541"/>
    <s v="HJEMMETJENESTER"/>
    <x v="3"/>
    <s v="Overtid"/>
    <x v="0"/>
    <s v="Korona-virus"/>
    <n v="1754"/>
    <n v="1754"/>
    <m/>
    <x v="89"/>
    <x v="19"/>
    <x v="4"/>
    <n v="2000"/>
  </r>
  <r>
    <n v="320533"/>
    <s v="EFF - Firkanten"/>
    <n v="2541"/>
    <s v="HJEMMETJENESTER"/>
    <x v="36"/>
    <s v="Pensjon"/>
    <x v="0"/>
    <s v="Korona-virus"/>
    <n v="2003"/>
    <n v="2003"/>
    <m/>
    <x v="89"/>
    <x v="19"/>
    <x v="4"/>
    <n v="2000"/>
  </r>
  <r>
    <n v="320533"/>
    <s v="EFF - Firkanten"/>
    <n v="2541"/>
    <s v="HJEMMETJENESTER"/>
    <x v="4"/>
    <s v="Arbeidsgiveravgift"/>
    <x v="0"/>
    <s v="Korona-virus"/>
    <n v="7008"/>
    <n v="7008"/>
    <m/>
    <x v="89"/>
    <x v="19"/>
    <x v="4"/>
    <n v="7000"/>
  </r>
  <r>
    <n v="320533"/>
    <s v="EFF - Firkanten"/>
    <n v="2541"/>
    <s v="HJEMMETJENESTER"/>
    <x v="14"/>
    <s v="Kontormateriell"/>
    <x v="0"/>
    <s v="Korona-virus"/>
    <n v="127"/>
    <n v="127"/>
    <m/>
    <x v="89"/>
    <x v="19"/>
    <x v="4"/>
    <n v="0"/>
  </r>
  <r>
    <n v="320533"/>
    <s v="EFF - Firkanten"/>
    <n v="2541"/>
    <s v="HJEMMETJENESTER"/>
    <x v="15"/>
    <s v="Annet forbruksmateriell"/>
    <x v="0"/>
    <s v="Korona-virus"/>
    <n v="904"/>
    <n v="904"/>
    <m/>
    <x v="89"/>
    <x v="19"/>
    <x v="4"/>
    <n v="1000"/>
  </r>
  <r>
    <n v="320540"/>
    <s v="EFF - Haugen"/>
    <n v="2542"/>
    <s v="Miljøarbeidertjenesten"/>
    <x v="11"/>
    <s v="Lønn fagstillinger"/>
    <x v="0"/>
    <s v="Korona-virus"/>
    <n v="3964"/>
    <n v="3964"/>
    <m/>
    <x v="89"/>
    <x v="19"/>
    <x v="4"/>
    <n v="4000"/>
  </r>
  <r>
    <n v="320540"/>
    <s v="EFF - Haugen"/>
    <n v="2542"/>
    <s v="Miljøarbeidertjenesten"/>
    <x v="2"/>
    <s v="Lønn vakttillegg"/>
    <x v="0"/>
    <s v="Korona-virus"/>
    <n v="3064"/>
    <n v="3064"/>
    <m/>
    <x v="89"/>
    <x v="19"/>
    <x v="4"/>
    <n v="3000"/>
  </r>
  <r>
    <n v="320540"/>
    <s v="EFF - Haugen"/>
    <n v="2542"/>
    <s v="Miljøarbeidertjenesten"/>
    <x v="41"/>
    <s v="Vikarer ved sykefravær"/>
    <x v="0"/>
    <s v="Korona-virus"/>
    <n v="23757"/>
    <n v="23757"/>
    <m/>
    <x v="89"/>
    <x v="19"/>
    <x v="4"/>
    <n v="24000"/>
  </r>
  <r>
    <n v="320540"/>
    <s v="EFF - Haugen"/>
    <n v="2542"/>
    <s v="Miljøarbeidertjenesten"/>
    <x v="40"/>
    <s v="Vakttilegg vikarer"/>
    <x v="0"/>
    <s v="Korona-virus"/>
    <n v="1695"/>
    <n v="1695"/>
    <m/>
    <x v="89"/>
    <x v="19"/>
    <x v="4"/>
    <n v="2000"/>
  </r>
  <r>
    <n v="320540"/>
    <s v="EFF - Haugen"/>
    <n v="2542"/>
    <s v="Miljøarbeidertjenesten"/>
    <x v="35"/>
    <s v="Ekstrahjelp"/>
    <x v="0"/>
    <s v="Korona-virus"/>
    <n v="2677"/>
    <n v="2677"/>
    <m/>
    <x v="89"/>
    <x v="19"/>
    <x v="4"/>
    <n v="3000"/>
  </r>
  <r>
    <n v="320540"/>
    <s v="EFF - Haugen"/>
    <n v="2542"/>
    <s v="Miljøarbeidertjenesten"/>
    <x v="3"/>
    <s v="Overtid"/>
    <x v="0"/>
    <s v="Korona-virus"/>
    <n v="394"/>
    <n v="394"/>
    <m/>
    <x v="89"/>
    <x v="19"/>
    <x v="4"/>
    <n v="0"/>
  </r>
  <r>
    <n v="320540"/>
    <s v="EFF - Haugen"/>
    <n v="2542"/>
    <s v="Miljøarbeidertjenesten"/>
    <x v="36"/>
    <s v="Pensjon"/>
    <x v="0"/>
    <s v="Korona-virus"/>
    <n v="1629"/>
    <n v="1629"/>
    <m/>
    <x v="89"/>
    <x v="19"/>
    <x v="4"/>
    <n v="2000"/>
  </r>
  <r>
    <n v="320540"/>
    <s v="EFF - Haugen"/>
    <n v="2542"/>
    <s v="Miljøarbeidertjenesten"/>
    <x v="4"/>
    <s v="Arbeidsgiveravgift"/>
    <x v="0"/>
    <s v="Korona-virus"/>
    <n v="5827"/>
    <n v="5827"/>
    <m/>
    <x v="89"/>
    <x v="19"/>
    <x v="4"/>
    <n v="6000"/>
  </r>
  <r>
    <n v="320541"/>
    <s v="EFF - Tømmerveien"/>
    <n v="2542"/>
    <s v="Miljøarbeidertjenesten"/>
    <x v="2"/>
    <s v="Lønn vakttillegg"/>
    <x v="0"/>
    <s v="Korona-virus"/>
    <n v="1562"/>
    <n v="1562"/>
    <m/>
    <x v="89"/>
    <x v="19"/>
    <x v="4"/>
    <n v="2000"/>
  </r>
  <r>
    <n v="320541"/>
    <s v="EFF - Tømmerveien"/>
    <n v="2542"/>
    <s v="Miljøarbeidertjenesten"/>
    <x v="41"/>
    <s v="Vikarer ved sykefravær"/>
    <x v="0"/>
    <s v="Korona-virus"/>
    <n v="25584"/>
    <n v="25584"/>
    <m/>
    <x v="89"/>
    <x v="19"/>
    <x v="4"/>
    <n v="26000"/>
  </r>
  <r>
    <n v="320541"/>
    <s v="EFF - Tømmerveien"/>
    <n v="2542"/>
    <s v="Miljøarbeidertjenesten"/>
    <x v="40"/>
    <s v="Vakttilegg vikarer"/>
    <x v="0"/>
    <s v="Korona-virus"/>
    <n v="2752"/>
    <n v="2752"/>
    <m/>
    <x v="89"/>
    <x v="19"/>
    <x v="4"/>
    <n v="3000"/>
  </r>
  <r>
    <n v="320541"/>
    <s v="EFF - Tømmerveien"/>
    <n v="2542"/>
    <s v="Miljøarbeidertjenesten"/>
    <x v="35"/>
    <s v="Ekstrahjelp"/>
    <x v="0"/>
    <s v="Korona-virus"/>
    <n v="5812"/>
    <n v="5812"/>
    <m/>
    <x v="89"/>
    <x v="19"/>
    <x v="4"/>
    <n v="6000"/>
  </r>
  <r>
    <n v="320541"/>
    <s v="EFF - Tømmerveien"/>
    <n v="2542"/>
    <s v="Miljøarbeidertjenesten"/>
    <x v="3"/>
    <s v="Overtid"/>
    <x v="0"/>
    <s v="Korona-virus"/>
    <n v="30662"/>
    <n v="30662"/>
    <m/>
    <x v="89"/>
    <x v="19"/>
    <x v="4"/>
    <n v="31000"/>
  </r>
  <r>
    <n v="320541"/>
    <s v="EFF - Tømmerveien"/>
    <n v="2542"/>
    <s v="Miljøarbeidertjenesten"/>
    <x v="12"/>
    <s v="Annen lønn og trekkpl. godtgjørelser"/>
    <x v="0"/>
    <s v="Korona-virus"/>
    <n v="2130"/>
    <n v="2130"/>
    <m/>
    <x v="89"/>
    <x v="19"/>
    <x v="4"/>
    <n v="2000"/>
  </r>
  <r>
    <n v="320541"/>
    <s v="EFF - Tømmerveien"/>
    <n v="2542"/>
    <s v="Miljøarbeidertjenesten"/>
    <x v="36"/>
    <s v="Pensjon"/>
    <x v="0"/>
    <s v="Korona-virus"/>
    <n v="2593"/>
    <n v="2593"/>
    <m/>
    <x v="89"/>
    <x v="19"/>
    <x v="4"/>
    <n v="3000"/>
  </r>
  <r>
    <n v="320541"/>
    <s v="EFF - Tømmerveien"/>
    <n v="2542"/>
    <s v="Miljøarbeidertjenesten"/>
    <x v="4"/>
    <s v="Arbeidsgiveravgift"/>
    <x v="0"/>
    <s v="Korona-virus"/>
    <n v="10306"/>
    <n v="10306"/>
    <m/>
    <x v="89"/>
    <x v="19"/>
    <x v="4"/>
    <n v="10000"/>
  </r>
  <r>
    <n v="320541"/>
    <s v="EFF - Tømmerveien"/>
    <n v="2542"/>
    <s v="Miljøarbeidertjenesten"/>
    <x v="15"/>
    <s v="Annet forbruksmateriell"/>
    <x v="0"/>
    <s v="Korona-virus"/>
    <n v="52"/>
    <n v="52"/>
    <m/>
    <x v="89"/>
    <x v="19"/>
    <x v="4"/>
    <n v="0"/>
  </r>
  <r>
    <n v="320541"/>
    <s v="EFF - Tømmerveien"/>
    <n v="2653"/>
    <s v="Omsorgsboliger"/>
    <x v="63"/>
    <s v="Kommunale avgifter og næringsavfall"/>
    <x v="0"/>
    <s v="Korona-virus"/>
    <n v="5046"/>
    <n v="5046"/>
    <m/>
    <x v="89"/>
    <x v="19"/>
    <x v="4"/>
    <n v="5000"/>
  </r>
  <r>
    <n v="320542"/>
    <s v="EFF - Krunemyr"/>
    <n v="2321"/>
    <s v="Helsestasjonstjeneste"/>
    <x v="7"/>
    <s v="Vikarer ved ferieavvikling"/>
    <x v="0"/>
    <s v="Korona-virus"/>
    <n v="15"/>
    <n v="15"/>
    <m/>
    <x v="89"/>
    <x v="19"/>
    <x v="4"/>
    <n v="0"/>
  </r>
  <r>
    <n v="320542"/>
    <s v="EFF - Krunemyr"/>
    <n v="2321"/>
    <s v="Helsestasjonstjeneste"/>
    <x v="36"/>
    <s v="Pensjon"/>
    <x v="0"/>
    <s v="Korona-virus"/>
    <n v="1"/>
    <n v="1"/>
    <m/>
    <x v="89"/>
    <x v="19"/>
    <x v="4"/>
    <n v="0"/>
  </r>
  <r>
    <n v="320542"/>
    <s v="EFF - Krunemyr"/>
    <n v="2321"/>
    <s v="Helsestasjonstjeneste"/>
    <x v="4"/>
    <s v="Arbeidsgiveravgift"/>
    <x v="0"/>
    <s v="Korona-virus"/>
    <n v="2"/>
    <n v="2"/>
    <m/>
    <x v="89"/>
    <x v="19"/>
    <x v="4"/>
    <n v="0"/>
  </r>
  <r>
    <n v="320542"/>
    <s v="EFF - Krunemyr"/>
    <n v="2542"/>
    <s v="Miljøarbeidertjenesten"/>
    <x v="2"/>
    <s v="Lønn vakttillegg"/>
    <x v="0"/>
    <s v="Korona-virus"/>
    <n v="444"/>
    <n v="444"/>
    <m/>
    <x v="89"/>
    <x v="19"/>
    <x v="4"/>
    <n v="0"/>
  </r>
  <r>
    <n v="320542"/>
    <s v="EFF - Krunemyr"/>
    <n v="2542"/>
    <s v="Miljøarbeidertjenesten"/>
    <x v="41"/>
    <s v="Vikarer ved sykefravær"/>
    <x v="0"/>
    <s v="Korona-virus"/>
    <n v="14463"/>
    <n v="14463"/>
    <m/>
    <x v="89"/>
    <x v="19"/>
    <x v="4"/>
    <n v="14000"/>
  </r>
  <r>
    <n v="320542"/>
    <s v="EFF - Krunemyr"/>
    <n v="2542"/>
    <s v="Miljøarbeidertjenesten"/>
    <x v="7"/>
    <s v="Vikarer ved ferieavvikling"/>
    <x v="0"/>
    <s v="Korona-virus"/>
    <n v="2124"/>
    <n v="2124"/>
    <m/>
    <x v="89"/>
    <x v="19"/>
    <x v="4"/>
    <n v="2000"/>
  </r>
  <r>
    <n v="320542"/>
    <s v="EFF - Krunemyr"/>
    <n v="2542"/>
    <s v="Miljøarbeidertjenesten"/>
    <x v="42"/>
    <s v="Vikarer ved annet fravær"/>
    <x v="0"/>
    <s v="Korona-virus"/>
    <n v="382"/>
    <n v="382"/>
    <m/>
    <x v="89"/>
    <x v="19"/>
    <x v="4"/>
    <n v="0"/>
  </r>
  <r>
    <n v="320542"/>
    <s v="EFF - Krunemyr"/>
    <n v="2542"/>
    <s v="Miljøarbeidertjenesten"/>
    <x v="40"/>
    <s v="Vakttilegg vikarer"/>
    <x v="0"/>
    <s v="Korona-virus"/>
    <n v="3105"/>
    <n v="3105"/>
    <m/>
    <x v="89"/>
    <x v="19"/>
    <x v="4"/>
    <n v="3000"/>
  </r>
  <r>
    <n v="320542"/>
    <s v="EFF - Krunemyr"/>
    <n v="2542"/>
    <s v="Miljøarbeidertjenesten"/>
    <x v="3"/>
    <s v="Overtid"/>
    <x v="0"/>
    <s v="Korona-virus"/>
    <n v="4827"/>
    <n v="4827"/>
    <m/>
    <x v="89"/>
    <x v="19"/>
    <x v="4"/>
    <n v="5000"/>
  </r>
  <r>
    <n v="320542"/>
    <s v="EFF - Krunemyr"/>
    <n v="2542"/>
    <s v="Miljøarbeidertjenesten"/>
    <x v="36"/>
    <s v="Pensjon"/>
    <x v="0"/>
    <s v="Korona-virus"/>
    <n v="1086"/>
    <n v="1086"/>
    <m/>
    <x v="89"/>
    <x v="19"/>
    <x v="4"/>
    <n v="1000"/>
  </r>
  <r>
    <n v="320542"/>
    <s v="EFF - Krunemyr"/>
    <n v="2542"/>
    <s v="Miljøarbeidertjenesten"/>
    <x v="4"/>
    <s v="Arbeidsgiveravgift"/>
    <x v="0"/>
    <s v="Korona-virus"/>
    <n v="3900"/>
    <n v="3900"/>
    <m/>
    <x v="89"/>
    <x v="19"/>
    <x v="4"/>
    <n v="4000"/>
  </r>
  <r>
    <n v="320542"/>
    <s v="EFF - Krunemyr"/>
    <n v="2542"/>
    <s v="Miljøarbeidertjenesten"/>
    <x v="14"/>
    <s v="Kontormateriell"/>
    <x v="0"/>
    <s v="Korona-virus"/>
    <n v="47"/>
    <n v="47"/>
    <m/>
    <x v="89"/>
    <x v="19"/>
    <x v="4"/>
    <n v="0"/>
  </r>
  <r>
    <n v="320543"/>
    <s v="EFF - Moldberget"/>
    <n v="2542"/>
    <s v="Miljøarbeidertjenesten"/>
    <x v="2"/>
    <s v="Lønn vakttillegg"/>
    <x v="0"/>
    <s v="Korona-virus"/>
    <n v="647"/>
    <n v="647"/>
    <m/>
    <x v="89"/>
    <x v="19"/>
    <x v="4"/>
    <n v="1000"/>
  </r>
  <r>
    <n v="320543"/>
    <s v="EFF - Moldberget"/>
    <n v="2542"/>
    <s v="Miljøarbeidertjenesten"/>
    <x v="41"/>
    <s v="Vikarer ved sykefravær"/>
    <x v="0"/>
    <s v="Korona-virus"/>
    <n v="9256"/>
    <n v="9256"/>
    <m/>
    <x v="89"/>
    <x v="19"/>
    <x v="4"/>
    <n v="9000"/>
  </r>
  <r>
    <n v="320543"/>
    <s v="EFF - Moldberget"/>
    <n v="2542"/>
    <s v="Miljøarbeidertjenesten"/>
    <x v="40"/>
    <s v="Vakttilegg vikarer"/>
    <x v="0"/>
    <s v="Korona-virus"/>
    <n v="1846"/>
    <n v="1846"/>
    <m/>
    <x v="89"/>
    <x v="19"/>
    <x v="4"/>
    <n v="2000"/>
  </r>
  <r>
    <n v="320543"/>
    <s v="EFF - Moldberget"/>
    <n v="2542"/>
    <s v="Miljøarbeidertjenesten"/>
    <x v="3"/>
    <s v="Overtid"/>
    <x v="0"/>
    <s v="Korona-virus"/>
    <n v="30757"/>
    <n v="30757"/>
    <m/>
    <x v="89"/>
    <x v="19"/>
    <x v="4"/>
    <n v="31000"/>
  </r>
  <r>
    <n v="320543"/>
    <s v="EFF - Moldberget"/>
    <n v="2542"/>
    <s v="Miljøarbeidertjenesten"/>
    <x v="12"/>
    <s v="Annen lønn og trekkpl. godtgjørelser"/>
    <x v="0"/>
    <s v="Korona-virus"/>
    <n v="1967"/>
    <n v="1967"/>
    <m/>
    <x v="89"/>
    <x v="19"/>
    <x v="4"/>
    <n v="2000"/>
  </r>
  <r>
    <n v="320543"/>
    <s v="EFF - Moldberget"/>
    <n v="2542"/>
    <s v="Miljøarbeidertjenesten"/>
    <x v="36"/>
    <s v="Pensjon"/>
    <x v="0"/>
    <s v="Korona-virus"/>
    <n v="767"/>
    <n v="767"/>
    <m/>
    <x v="89"/>
    <x v="19"/>
    <x v="4"/>
    <n v="1000"/>
  </r>
  <r>
    <n v="320543"/>
    <s v="EFF - Moldberget"/>
    <n v="2542"/>
    <s v="Miljøarbeidertjenesten"/>
    <x v="4"/>
    <s v="Arbeidsgiveravgift"/>
    <x v="0"/>
    <s v="Korona-virus"/>
    <n v="6420"/>
    <n v="6420"/>
    <m/>
    <x v="89"/>
    <x v="19"/>
    <x v="4"/>
    <n v="6000"/>
  </r>
  <r>
    <n v="320543"/>
    <s v="EFF - Moldberget"/>
    <n v="2542"/>
    <s v="Miljøarbeidertjenesten"/>
    <x v="14"/>
    <s v="Kontormateriell"/>
    <x v="0"/>
    <s v="Korona-virus"/>
    <n v="176"/>
    <n v="176"/>
    <m/>
    <x v="89"/>
    <x v="19"/>
    <x v="4"/>
    <n v="0"/>
  </r>
  <r>
    <n v="320544"/>
    <s v="EFF - Lunde 2"/>
    <n v="2541"/>
    <s v="HJEMMETJENESTER"/>
    <x v="2"/>
    <s v="Lønn vakttillegg"/>
    <x v="0"/>
    <s v="Korona-virus"/>
    <n v="9507"/>
    <n v="9507"/>
    <m/>
    <x v="89"/>
    <x v="19"/>
    <x v="4"/>
    <n v="10000"/>
  </r>
  <r>
    <n v="320544"/>
    <s v="EFF - Lunde 2"/>
    <n v="2541"/>
    <s v="HJEMMETJENESTER"/>
    <x v="41"/>
    <s v="Vikarer ved sykefravær"/>
    <x v="0"/>
    <s v="Korona-virus"/>
    <n v="106898"/>
    <n v="106898"/>
    <m/>
    <x v="89"/>
    <x v="19"/>
    <x v="4"/>
    <n v="107000"/>
  </r>
  <r>
    <n v="320544"/>
    <s v="EFF - Lunde 2"/>
    <n v="2541"/>
    <s v="HJEMMETJENESTER"/>
    <x v="42"/>
    <s v="Vikarer ved annet fravær"/>
    <x v="0"/>
    <s v="Korona-virus"/>
    <n v="1424"/>
    <n v="1424"/>
    <m/>
    <x v="89"/>
    <x v="19"/>
    <x v="4"/>
    <n v="1000"/>
  </r>
  <r>
    <n v="320544"/>
    <s v="EFF - Lunde 2"/>
    <n v="2541"/>
    <s v="HJEMMETJENESTER"/>
    <x v="40"/>
    <s v="Vakttilegg vikarer"/>
    <x v="0"/>
    <s v="Korona-virus"/>
    <n v="19737"/>
    <n v="19737"/>
    <m/>
    <x v="89"/>
    <x v="19"/>
    <x v="4"/>
    <n v="20000"/>
  </r>
  <r>
    <n v="320544"/>
    <s v="EFF - Lunde 2"/>
    <n v="2541"/>
    <s v="HJEMMETJENESTER"/>
    <x v="3"/>
    <s v="Overtid"/>
    <x v="0"/>
    <s v="Korona-virus"/>
    <n v="12273"/>
    <n v="12273"/>
    <m/>
    <x v="89"/>
    <x v="19"/>
    <x v="4"/>
    <n v="12000"/>
  </r>
  <r>
    <n v="320544"/>
    <s v="EFF - Lunde 2"/>
    <n v="2541"/>
    <s v="HJEMMETJENESTER"/>
    <x v="12"/>
    <s v="Annen lønn og trekkpl. godtgjørelser"/>
    <x v="0"/>
    <s v="Korona-virus"/>
    <n v="3589"/>
    <n v="3589"/>
    <m/>
    <x v="89"/>
    <x v="19"/>
    <x v="4"/>
    <n v="4000"/>
  </r>
  <r>
    <n v="320544"/>
    <s v="EFF - Lunde 2"/>
    <n v="2541"/>
    <s v="HJEMMETJENESTER"/>
    <x v="36"/>
    <s v="Pensjon"/>
    <x v="0"/>
    <s v="Korona-virus"/>
    <n v="7923"/>
    <n v="7923"/>
    <m/>
    <x v="89"/>
    <x v="19"/>
    <x v="4"/>
    <n v="8000"/>
  </r>
  <r>
    <n v="320544"/>
    <s v="EFF - Lunde 2"/>
    <n v="2541"/>
    <s v="HJEMMETJENESTER"/>
    <x v="4"/>
    <s v="Arbeidsgiveravgift"/>
    <x v="0"/>
    <s v="Korona-virus"/>
    <n v="23772"/>
    <n v="23772"/>
    <m/>
    <x v="89"/>
    <x v="19"/>
    <x v="4"/>
    <n v="24000"/>
  </r>
  <r>
    <n v="320545"/>
    <s v="EFF - Sørbøveien"/>
    <n v="2321"/>
    <s v="Helsestasjonstjeneste"/>
    <x v="7"/>
    <s v="Vikarer ved ferieavvikling"/>
    <x v="0"/>
    <s v="Korona-virus"/>
    <n v="24"/>
    <n v="24"/>
    <m/>
    <x v="89"/>
    <x v="19"/>
    <x v="4"/>
    <n v="0"/>
  </r>
  <r>
    <n v="320545"/>
    <s v="EFF - Sørbøveien"/>
    <n v="2321"/>
    <s v="Helsestasjonstjeneste"/>
    <x v="4"/>
    <s v="Arbeidsgiveravgift"/>
    <x v="0"/>
    <s v="Korona-virus"/>
    <n v="3"/>
    <n v="3"/>
    <m/>
    <x v="89"/>
    <x v="19"/>
    <x v="4"/>
    <n v="0"/>
  </r>
  <r>
    <n v="320545"/>
    <s v="EFF - Sørbøveien"/>
    <n v="2542"/>
    <s v="Miljøarbeidertjenesten"/>
    <x v="2"/>
    <s v="Lønn vakttillegg"/>
    <x v="0"/>
    <s v="Korona-virus"/>
    <n v="220"/>
    <n v="220"/>
    <m/>
    <x v="89"/>
    <x v="19"/>
    <x v="4"/>
    <n v="0"/>
  </r>
  <r>
    <n v="320545"/>
    <s v="EFF - Sørbøveien"/>
    <n v="2542"/>
    <s v="Miljøarbeidertjenesten"/>
    <x v="41"/>
    <s v="Vikarer ved sykefravær"/>
    <x v="0"/>
    <s v="Korona-virus"/>
    <n v="33106"/>
    <n v="33106"/>
    <m/>
    <x v="89"/>
    <x v="19"/>
    <x v="4"/>
    <n v="33000"/>
  </r>
  <r>
    <n v="320545"/>
    <s v="EFF - Sørbøveien"/>
    <n v="2542"/>
    <s v="Miljøarbeidertjenesten"/>
    <x v="42"/>
    <s v="Vikarer ved annet fravær"/>
    <x v="0"/>
    <s v="Korona-virus"/>
    <n v="6538"/>
    <n v="6538"/>
    <m/>
    <x v="89"/>
    <x v="19"/>
    <x v="4"/>
    <n v="7000"/>
  </r>
  <r>
    <n v="320545"/>
    <s v="EFF - Sørbøveien"/>
    <n v="2542"/>
    <s v="Miljøarbeidertjenesten"/>
    <x v="68"/>
    <s v="Vikarer ved svangerskapspermisjon"/>
    <x v="0"/>
    <s v="Korona-virus"/>
    <n v="1695"/>
    <n v="1695"/>
    <m/>
    <x v="89"/>
    <x v="19"/>
    <x v="4"/>
    <n v="2000"/>
  </r>
  <r>
    <n v="320545"/>
    <s v="EFF - Sørbøveien"/>
    <n v="2542"/>
    <s v="Miljøarbeidertjenesten"/>
    <x v="40"/>
    <s v="Vakttilegg vikarer"/>
    <x v="0"/>
    <s v="Korona-virus"/>
    <n v="7055"/>
    <n v="7055"/>
    <m/>
    <x v="89"/>
    <x v="19"/>
    <x v="4"/>
    <n v="7000"/>
  </r>
  <r>
    <n v="320545"/>
    <s v="EFF - Sørbøveien"/>
    <n v="2542"/>
    <s v="Miljøarbeidertjenesten"/>
    <x v="3"/>
    <s v="Overtid"/>
    <x v="0"/>
    <s v="Korona-virus"/>
    <n v="9252"/>
    <n v="9252"/>
    <m/>
    <x v="89"/>
    <x v="19"/>
    <x v="4"/>
    <n v="9000"/>
  </r>
  <r>
    <n v="320545"/>
    <s v="EFF - Sørbøveien"/>
    <n v="2542"/>
    <s v="Miljøarbeidertjenesten"/>
    <x v="36"/>
    <s v="Pensjon"/>
    <x v="0"/>
    <s v="Korona-virus"/>
    <n v="3422"/>
    <n v="3422"/>
    <m/>
    <x v="89"/>
    <x v="19"/>
    <x v="4"/>
    <n v="3000"/>
  </r>
  <r>
    <n v="320545"/>
    <s v="EFF - Sørbøveien"/>
    <n v="2542"/>
    <s v="Miljøarbeidertjenesten"/>
    <x v="4"/>
    <s v="Arbeidsgiveravgift"/>
    <x v="0"/>
    <s v="Korona-virus"/>
    <n v="8900"/>
    <n v="8900"/>
    <m/>
    <x v="89"/>
    <x v="19"/>
    <x v="4"/>
    <n v="9000"/>
  </r>
  <r>
    <n v="320550"/>
    <s v="EFF - Åsveien"/>
    <n v="2542"/>
    <s v="Miljøarbeidertjenesten"/>
    <x v="2"/>
    <s v="Lønn vakttillegg"/>
    <x v="0"/>
    <s v="Korona-virus"/>
    <n v="2214"/>
    <n v="2214"/>
    <m/>
    <x v="89"/>
    <x v="19"/>
    <x v="4"/>
    <n v="2000"/>
  </r>
  <r>
    <n v="320550"/>
    <s v="EFF - Åsveien"/>
    <n v="2542"/>
    <s v="Miljøarbeidertjenesten"/>
    <x v="41"/>
    <s v="Vikarer ved sykefravær"/>
    <x v="0"/>
    <s v="Korona-virus"/>
    <n v="30374"/>
    <n v="30374"/>
    <m/>
    <x v="89"/>
    <x v="19"/>
    <x v="4"/>
    <n v="30000"/>
  </r>
  <r>
    <n v="320550"/>
    <s v="EFF - Åsveien"/>
    <n v="2542"/>
    <s v="Miljøarbeidertjenesten"/>
    <x v="7"/>
    <s v="Vikarer ved ferieavvikling"/>
    <x v="0"/>
    <s v="Korona-virus"/>
    <n v="1677"/>
    <n v="1677"/>
    <m/>
    <x v="89"/>
    <x v="19"/>
    <x v="4"/>
    <n v="2000"/>
  </r>
  <r>
    <n v="320550"/>
    <s v="EFF - Åsveien"/>
    <n v="2542"/>
    <s v="Miljøarbeidertjenesten"/>
    <x v="40"/>
    <s v="Vakttilegg vikarer"/>
    <x v="0"/>
    <s v="Korona-virus"/>
    <n v="1642"/>
    <n v="1642"/>
    <m/>
    <x v="89"/>
    <x v="19"/>
    <x v="4"/>
    <n v="2000"/>
  </r>
  <r>
    <n v="320550"/>
    <s v="EFF - Åsveien"/>
    <n v="2542"/>
    <s v="Miljøarbeidertjenesten"/>
    <x v="3"/>
    <s v="Overtid"/>
    <x v="0"/>
    <s v="Korona-virus"/>
    <n v="15608"/>
    <n v="15608"/>
    <m/>
    <x v="89"/>
    <x v="19"/>
    <x v="4"/>
    <n v="16000"/>
  </r>
  <r>
    <n v="320550"/>
    <s v="EFF - Åsveien"/>
    <n v="2542"/>
    <s v="Miljøarbeidertjenesten"/>
    <x v="36"/>
    <s v="Pensjon"/>
    <x v="0"/>
    <s v="Korona-virus"/>
    <n v="2517"/>
    <n v="2517"/>
    <m/>
    <x v="89"/>
    <x v="19"/>
    <x v="4"/>
    <n v="3000"/>
  </r>
  <r>
    <n v="320550"/>
    <s v="EFF - Åsveien"/>
    <n v="2542"/>
    <s v="Miljøarbeidertjenesten"/>
    <x v="4"/>
    <s v="Arbeidsgiveravgift"/>
    <x v="0"/>
    <s v="Korona-virus"/>
    <n v="7903"/>
    <n v="7903"/>
    <m/>
    <x v="89"/>
    <x v="19"/>
    <x v="4"/>
    <n v="8000"/>
  </r>
  <r>
    <n v="320551"/>
    <s v="EFF - Mikkelsbærstien"/>
    <n v="2542"/>
    <s v="Miljøarbeidertjenesten"/>
    <x v="2"/>
    <s v="Lønn vakttillegg"/>
    <x v="0"/>
    <s v="Korona-virus"/>
    <n v="906"/>
    <n v="906"/>
    <m/>
    <x v="89"/>
    <x v="19"/>
    <x v="4"/>
    <n v="1000"/>
  </r>
  <r>
    <n v="320551"/>
    <s v="EFF - Mikkelsbærstien"/>
    <n v="2542"/>
    <s v="Miljøarbeidertjenesten"/>
    <x v="41"/>
    <s v="Vikarer ved sykefravær"/>
    <x v="0"/>
    <s v="Korona-virus"/>
    <n v="11651"/>
    <n v="11651"/>
    <m/>
    <x v="89"/>
    <x v="19"/>
    <x v="4"/>
    <n v="12000"/>
  </r>
  <r>
    <n v="320551"/>
    <s v="EFF - Mikkelsbærstien"/>
    <n v="2542"/>
    <s v="Miljøarbeidertjenesten"/>
    <x v="3"/>
    <s v="Overtid"/>
    <x v="0"/>
    <s v="Korona-virus"/>
    <n v="6230"/>
    <n v="6230"/>
    <m/>
    <x v="89"/>
    <x v="19"/>
    <x v="4"/>
    <n v="6000"/>
  </r>
  <r>
    <n v="320551"/>
    <s v="EFF - Mikkelsbærstien"/>
    <n v="2542"/>
    <s v="Miljøarbeidertjenesten"/>
    <x v="12"/>
    <s v="Annen lønn og trekkpl. godtgjørelser"/>
    <x v="0"/>
    <s v="Korona-virus"/>
    <n v="969"/>
    <n v="969"/>
    <m/>
    <x v="89"/>
    <x v="19"/>
    <x v="4"/>
    <n v="1000"/>
  </r>
  <r>
    <n v="320551"/>
    <s v="EFF - Mikkelsbærstien"/>
    <n v="2542"/>
    <s v="Miljøarbeidertjenesten"/>
    <x v="36"/>
    <s v="Pensjon"/>
    <x v="0"/>
    <s v="Korona-virus"/>
    <n v="965"/>
    <n v="965"/>
    <m/>
    <x v="89"/>
    <x v="19"/>
    <x v="4"/>
    <n v="1000"/>
  </r>
  <r>
    <n v="320551"/>
    <s v="EFF - Mikkelsbærstien"/>
    <n v="2542"/>
    <s v="Miljøarbeidertjenesten"/>
    <x v="4"/>
    <s v="Arbeidsgiveravgift"/>
    <x v="0"/>
    <s v="Korona-virus"/>
    <n v="3322"/>
    <n v="3322"/>
    <m/>
    <x v="89"/>
    <x v="19"/>
    <x v="4"/>
    <n v="3000"/>
  </r>
  <r>
    <n v="320551"/>
    <s v="EFF - Mikkelsbærstien"/>
    <n v="2542"/>
    <s v="Miljøarbeidertjenesten"/>
    <x v="8"/>
    <s v="Medisinsk forbruksmateriell"/>
    <x v="0"/>
    <s v="Korona-virus"/>
    <n v="2"/>
    <n v="2"/>
    <m/>
    <x v="89"/>
    <x v="19"/>
    <x v="4"/>
    <n v="0"/>
  </r>
  <r>
    <n v="320551"/>
    <s v="EFF - Mikkelsbærstien"/>
    <n v="2542"/>
    <s v="Miljøarbeidertjenesten"/>
    <x v="15"/>
    <s v="Annet forbruksmateriell"/>
    <x v="0"/>
    <s v="Korona-virus"/>
    <n v="13463"/>
    <n v="13463"/>
    <m/>
    <x v="89"/>
    <x v="19"/>
    <x v="4"/>
    <n v="13000"/>
  </r>
  <r>
    <n v="320552"/>
    <s v="EFF - Øygardsveien"/>
    <n v="2542"/>
    <s v="Miljøarbeidertjenesten"/>
    <x v="11"/>
    <s v="Lønn fagstillinger"/>
    <x v="0"/>
    <s v="Korona-virus"/>
    <n v="96"/>
    <n v="96"/>
    <m/>
    <x v="89"/>
    <x v="19"/>
    <x v="4"/>
    <n v="0"/>
  </r>
  <r>
    <n v="320552"/>
    <s v="EFF - Øygardsveien"/>
    <n v="2542"/>
    <s v="Miljøarbeidertjenesten"/>
    <x v="2"/>
    <s v="Lønn vakttillegg"/>
    <x v="0"/>
    <s v="Korona-virus"/>
    <n v="377"/>
    <n v="377"/>
    <m/>
    <x v="89"/>
    <x v="19"/>
    <x v="4"/>
    <n v="0"/>
  </r>
  <r>
    <n v="320552"/>
    <s v="EFF - Øygardsveien"/>
    <n v="2542"/>
    <s v="Miljøarbeidertjenesten"/>
    <x v="41"/>
    <s v="Vikarer ved sykefravær"/>
    <x v="0"/>
    <s v="Korona-virus"/>
    <n v="9887"/>
    <n v="9887"/>
    <m/>
    <x v="89"/>
    <x v="19"/>
    <x v="4"/>
    <n v="10000"/>
  </r>
  <r>
    <n v="320552"/>
    <s v="EFF - Øygardsveien"/>
    <n v="2542"/>
    <s v="Miljøarbeidertjenesten"/>
    <x v="68"/>
    <s v="Vikarer ved svangerskapspermisjon"/>
    <x v="0"/>
    <s v="Korona-virus"/>
    <n v="21"/>
    <n v="21"/>
    <m/>
    <x v="89"/>
    <x v="19"/>
    <x v="4"/>
    <n v="0"/>
  </r>
  <r>
    <n v="320552"/>
    <s v="EFF - Øygardsveien"/>
    <n v="2542"/>
    <s v="Miljøarbeidertjenesten"/>
    <x v="40"/>
    <s v="Vakttilegg vikarer"/>
    <x v="0"/>
    <s v="Korona-virus"/>
    <n v="1915"/>
    <n v="1915"/>
    <m/>
    <x v="89"/>
    <x v="19"/>
    <x v="4"/>
    <n v="2000"/>
  </r>
  <r>
    <n v="320552"/>
    <s v="EFF - Øygardsveien"/>
    <n v="2542"/>
    <s v="Miljøarbeidertjenesten"/>
    <x v="3"/>
    <s v="Overtid"/>
    <x v="0"/>
    <s v="Korona-virus"/>
    <n v="3829"/>
    <n v="3829"/>
    <m/>
    <x v="89"/>
    <x v="19"/>
    <x v="4"/>
    <n v="4000"/>
  </r>
  <r>
    <n v="320552"/>
    <s v="EFF - Øygardsveien"/>
    <n v="2542"/>
    <s v="Miljøarbeidertjenesten"/>
    <x v="36"/>
    <s v="Pensjon"/>
    <x v="0"/>
    <s v="Korona-virus"/>
    <n v="806"/>
    <n v="806"/>
    <m/>
    <x v="89"/>
    <x v="19"/>
    <x v="4"/>
    <n v="1000"/>
  </r>
  <r>
    <n v="320552"/>
    <s v="EFF - Øygardsveien"/>
    <n v="2542"/>
    <s v="Miljøarbeidertjenesten"/>
    <x v="4"/>
    <s v="Arbeidsgiveravgift"/>
    <x v="0"/>
    <s v="Korona-virus"/>
    <n v="2443"/>
    <n v="2443"/>
    <m/>
    <x v="89"/>
    <x v="19"/>
    <x v="4"/>
    <n v="2000"/>
  </r>
  <r>
    <n v="320552"/>
    <s v="EFF - Øygardsveien"/>
    <n v="2542"/>
    <s v="Miljøarbeidertjenesten"/>
    <x v="15"/>
    <s v="Annet forbruksmateriell"/>
    <x v="0"/>
    <s v="Korona-virus"/>
    <n v="358"/>
    <n v="358"/>
    <m/>
    <x v="89"/>
    <x v="19"/>
    <x v="4"/>
    <n v="0"/>
  </r>
  <r>
    <n v="320553"/>
    <s v="EFF - Maudlandsveien"/>
    <n v="2542"/>
    <s v="Miljøarbeidertjenesten"/>
    <x v="2"/>
    <s v="Lønn vakttillegg"/>
    <x v="0"/>
    <s v="Korona-virus"/>
    <n v="6077"/>
    <n v="6077"/>
    <m/>
    <x v="89"/>
    <x v="19"/>
    <x v="4"/>
    <n v="6000"/>
  </r>
  <r>
    <n v="320553"/>
    <s v="EFF - Maudlandsveien"/>
    <n v="2542"/>
    <s v="Miljøarbeidertjenesten"/>
    <x v="41"/>
    <s v="Vikarer ved sykefravær"/>
    <x v="0"/>
    <s v="Korona-virus"/>
    <n v="58644"/>
    <n v="58644"/>
    <m/>
    <x v="89"/>
    <x v="19"/>
    <x v="4"/>
    <n v="59000"/>
  </r>
  <r>
    <n v="320553"/>
    <s v="EFF - Maudlandsveien"/>
    <n v="2542"/>
    <s v="Miljøarbeidertjenesten"/>
    <x v="40"/>
    <s v="Vakttilegg vikarer"/>
    <x v="0"/>
    <s v="Korona-virus"/>
    <n v="8684"/>
    <n v="8684"/>
    <m/>
    <x v="89"/>
    <x v="19"/>
    <x v="4"/>
    <n v="9000"/>
  </r>
  <r>
    <n v="320553"/>
    <s v="EFF - Maudlandsveien"/>
    <n v="2542"/>
    <s v="Miljøarbeidertjenesten"/>
    <x v="35"/>
    <s v="Ekstrahjelp"/>
    <x v="0"/>
    <s v="Korona-virus"/>
    <n v="2291"/>
    <n v="2291"/>
    <m/>
    <x v="89"/>
    <x v="19"/>
    <x v="4"/>
    <n v="2000"/>
  </r>
  <r>
    <n v="320553"/>
    <s v="EFF - Maudlandsveien"/>
    <n v="2542"/>
    <s v="Miljøarbeidertjenesten"/>
    <x v="3"/>
    <s v="Overtid"/>
    <x v="0"/>
    <s v="Korona-virus"/>
    <n v="18401"/>
    <n v="18401"/>
    <m/>
    <x v="89"/>
    <x v="19"/>
    <x v="4"/>
    <n v="18000"/>
  </r>
  <r>
    <n v="320553"/>
    <s v="EFF - Maudlandsveien"/>
    <n v="2542"/>
    <s v="Miljøarbeidertjenesten"/>
    <x v="12"/>
    <s v="Annen lønn og trekkpl. godtgjørelser"/>
    <x v="0"/>
    <s v="Korona-virus"/>
    <n v="3201"/>
    <n v="3201"/>
    <m/>
    <x v="89"/>
    <x v="19"/>
    <x v="4"/>
    <n v="3000"/>
  </r>
  <r>
    <n v="320553"/>
    <s v="EFF - Maudlandsveien"/>
    <n v="2542"/>
    <s v="Miljøarbeidertjenesten"/>
    <x v="36"/>
    <s v="Pensjon"/>
    <x v="0"/>
    <s v="Korona-virus"/>
    <n v="5027"/>
    <n v="5027"/>
    <m/>
    <x v="89"/>
    <x v="19"/>
    <x v="4"/>
    <n v="5000"/>
  </r>
  <r>
    <n v="320553"/>
    <s v="EFF - Maudlandsveien"/>
    <n v="2542"/>
    <s v="Miljøarbeidertjenesten"/>
    <x v="4"/>
    <s v="Arbeidsgiveravgift"/>
    <x v="0"/>
    <s v="Korona-virus"/>
    <n v="15259"/>
    <n v="15259"/>
    <m/>
    <x v="89"/>
    <x v="19"/>
    <x v="4"/>
    <n v="15000"/>
  </r>
  <r>
    <n v="320560"/>
    <s v="EFF - Rugdeveien"/>
    <n v="2542"/>
    <s v="Miljøarbeidertjenesten"/>
    <x v="2"/>
    <s v="Lønn vakttillegg"/>
    <x v="0"/>
    <s v="Korona-virus"/>
    <n v="1381"/>
    <n v="1381"/>
    <m/>
    <x v="89"/>
    <x v="19"/>
    <x v="4"/>
    <n v="1000"/>
  </r>
  <r>
    <n v="320560"/>
    <s v="EFF - Rugdeveien"/>
    <n v="2542"/>
    <s v="Miljøarbeidertjenesten"/>
    <x v="41"/>
    <s v="Vikarer ved sykefravær"/>
    <x v="0"/>
    <s v="Korona-virus"/>
    <n v="33377"/>
    <n v="33377"/>
    <m/>
    <x v="89"/>
    <x v="19"/>
    <x v="4"/>
    <n v="33000"/>
  </r>
  <r>
    <n v="320560"/>
    <s v="EFF - Rugdeveien"/>
    <n v="2542"/>
    <s v="Miljøarbeidertjenesten"/>
    <x v="40"/>
    <s v="Vakttilegg vikarer"/>
    <x v="0"/>
    <s v="Korona-virus"/>
    <n v="9793"/>
    <n v="9793"/>
    <m/>
    <x v="89"/>
    <x v="19"/>
    <x v="4"/>
    <n v="10000"/>
  </r>
  <r>
    <n v="320560"/>
    <s v="EFF - Rugdeveien"/>
    <n v="2542"/>
    <s v="Miljøarbeidertjenesten"/>
    <x v="35"/>
    <s v="Ekstrahjelp"/>
    <x v="0"/>
    <s v="Korona-virus"/>
    <n v="2930"/>
    <n v="2930"/>
    <m/>
    <x v="89"/>
    <x v="19"/>
    <x v="4"/>
    <n v="3000"/>
  </r>
  <r>
    <n v="320560"/>
    <s v="EFF - Rugdeveien"/>
    <n v="2542"/>
    <s v="Miljøarbeidertjenesten"/>
    <x v="3"/>
    <s v="Overtid"/>
    <x v="0"/>
    <s v="Korona-virus"/>
    <n v="16344"/>
    <n v="16344"/>
    <m/>
    <x v="89"/>
    <x v="19"/>
    <x v="4"/>
    <n v="16000"/>
  </r>
  <r>
    <n v="320560"/>
    <s v="EFF - Rugdeveien"/>
    <n v="2542"/>
    <s v="Miljøarbeidertjenesten"/>
    <x v="12"/>
    <s v="Annen lønn og trekkpl. godtgjørelser"/>
    <x v="0"/>
    <s v="Korona-virus"/>
    <n v="1009"/>
    <n v="1009"/>
    <m/>
    <x v="89"/>
    <x v="19"/>
    <x v="4"/>
    <n v="1000"/>
  </r>
  <r>
    <n v="320560"/>
    <s v="EFF - Rugdeveien"/>
    <n v="2542"/>
    <s v="Miljøarbeidertjenesten"/>
    <x v="36"/>
    <s v="Pensjon"/>
    <x v="0"/>
    <s v="Korona-virus"/>
    <n v="2979"/>
    <n v="2979"/>
    <m/>
    <x v="89"/>
    <x v="19"/>
    <x v="4"/>
    <n v="3000"/>
  </r>
  <r>
    <n v="320560"/>
    <s v="EFF - Rugdeveien"/>
    <n v="2542"/>
    <s v="Miljøarbeidertjenesten"/>
    <x v="4"/>
    <s v="Arbeidsgiveravgift"/>
    <x v="0"/>
    <s v="Korona-virus"/>
    <n v="10319"/>
    <n v="10319"/>
    <m/>
    <x v="89"/>
    <x v="19"/>
    <x v="4"/>
    <n v="10000"/>
  </r>
  <r>
    <n v="320560"/>
    <s v="EFF - Rugdeveien"/>
    <n v="2542"/>
    <s v="Miljøarbeidertjenesten"/>
    <x v="8"/>
    <s v="Medisinsk forbruksmateriell"/>
    <x v="0"/>
    <s v="Korona-virus"/>
    <n v="258"/>
    <n v="258"/>
    <m/>
    <x v="89"/>
    <x v="19"/>
    <x v="4"/>
    <n v="0"/>
  </r>
  <r>
    <n v="320561"/>
    <s v="EFF - Lunden"/>
    <n v="2321"/>
    <s v="Helsestasjonstjeneste"/>
    <x v="7"/>
    <s v="Vikarer ved ferieavvikling"/>
    <x v="0"/>
    <s v="Korona-virus"/>
    <n v="211"/>
    <n v="211"/>
    <m/>
    <x v="89"/>
    <x v="19"/>
    <x v="4"/>
    <n v="0"/>
  </r>
  <r>
    <n v="320561"/>
    <s v="EFF - Lunden"/>
    <n v="2321"/>
    <s v="Helsestasjonstjeneste"/>
    <x v="36"/>
    <s v="Pensjon"/>
    <x v="0"/>
    <s v="Korona-virus"/>
    <n v="14"/>
    <n v="14"/>
    <m/>
    <x v="89"/>
    <x v="19"/>
    <x v="4"/>
    <n v="0"/>
  </r>
  <r>
    <n v="320561"/>
    <s v="EFF - Lunden"/>
    <n v="2321"/>
    <s v="Helsestasjonstjeneste"/>
    <x v="4"/>
    <s v="Arbeidsgiveravgift"/>
    <x v="0"/>
    <s v="Korona-virus"/>
    <n v="32"/>
    <n v="32"/>
    <m/>
    <x v="89"/>
    <x v="19"/>
    <x v="4"/>
    <n v="0"/>
  </r>
  <r>
    <n v="320561"/>
    <s v="EFF - Lunden"/>
    <n v="2542"/>
    <s v="Miljøarbeidertjenesten"/>
    <x v="2"/>
    <s v="Lønn vakttillegg"/>
    <x v="0"/>
    <s v="Korona-virus"/>
    <n v="1456"/>
    <n v="1456"/>
    <m/>
    <x v="89"/>
    <x v="19"/>
    <x v="4"/>
    <n v="1000"/>
  </r>
  <r>
    <n v="320561"/>
    <s v="EFF - Lunden"/>
    <n v="2542"/>
    <s v="Miljøarbeidertjenesten"/>
    <x v="41"/>
    <s v="Vikarer ved sykefravær"/>
    <x v="0"/>
    <s v="Korona-virus"/>
    <n v="22432"/>
    <n v="22432"/>
    <m/>
    <x v="89"/>
    <x v="19"/>
    <x v="4"/>
    <n v="22000"/>
  </r>
  <r>
    <n v="320561"/>
    <s v="EFF - Lunden"/>
    <n v="2542"/>
    <s v="Miljøarbeidertjenesten"/>
    <x v="40"/>
    <s v="Vakttilegg vikarer"/>
    <x v="0"/>
    <s v="Korona-virus"/>
    <n v="10620"/>
    <n v="10620"/>
    <m/>
    <x v="89"/>
    <x v="19"/>
    <x v="4"/>
    <n v="11000"/>
  </r>
  <r>
    <n v="320561"/>
    <s v="EFF - Lunden"/>
    <n v="2542"/>
    <s v="Miljøarbeidertjenesten"/>
    <x v="3"/>
    <s v="Overtid"/>
    <x v="0"/>
    <s v="Korona-virus"/>
    <n v="13774"/>
    <n v="13774"/>
    <m/>
    <x v="89"/>
    <x v="19"/>
    <x v="4"/>
    <n v="14000"/>
  </r>
  <r>
    <n v="320561"/>
    <s v="EFF - Lunden"/>
    <n v="2542"/>
    <s v="Miljøarbeidertjenesten"/>
    <x v="36"/>
    <s v="Pensjon"/>
    <x v="0"/>
    <s v="Korona-virus"/>
    <n v="1844"/>
    <n v="1844"/>
    <m/>
    <x v="89"/>
    <x v="19"/>
    <x v="4"/>
    <n v="2000"/>
  </r>
  <r>
    <n v="320561"/>
    <s v="EFF - Lunden"/>
    <n v="2542"/>
    <s v="Miljøarbeidertjenesten"/>
    <x v="4"/>
    <s v="Arbeidsgiveravgift"/>
    <x v="0"/>
    <s v="Korona-virus"/>
    <n v="7236"/>
    <n v="7236"/>
    <m/>
    <x v="89"/>
    <x v="19"/>
    <x v="4"/>
    <n v="7000"/>
  </r>
  <r>
    <n v="320561"/>
    <s v="EFF - Lunden"/>
    <n v="2542"/>
    <s v="Miljøarbeidertjenesten"/>
    <x v="14"/>
    <s v="Kontormateriell"/>
    <x v="0"/>
    <s v="Korona-virus"/>
    <n v="346"/>
    <n v="346"/>
    <m/>
    <x v="89"/>
    <x v="19"/>
    <x v="4"/>
    <n v="0"/>
  </r>
  <r>
    <n v="320561"/>
    <s v="EFF - Lunden"/>
    <n v="2542"/>
    <s v="Miljøarbeidertjenesten"/>
    <x v="8"/>
    <s v="Medisinsk forbruksmateriell"/>
    <x v="0"/>
    <s v="Korona-virus"/>
    <n v="2"/>
    <n v="2"/>
    <m/>
    <x v="89"/>
    <x v="19"/>
    <x v="4"/>
    <n v="0"/>
  </r>
  <r>
    <n v="320561"/>
    <s v="EFF - Lunden"/>
    <n v="2542"/>
    <s v="Miljøarbeidertjenesten"/>
    <x v="15"/>
    <s v="Annet forbruksmateriell"/>
    <x v="0"/>
    <s v="Korona-virus"/>
    <n v="662"/>
    <n v="662"/>
    <m/>
    <x v="89"/>
    <x v="19"/>
    <x v="4"/>
    <n v="1000"/>
  </r>
  <r>
    <n v="320562"/>
    <s v="EFF - Edvard Griegsvei"/>
    <n v="2542"/>
    <s v="Miljøarbeidertjenesten"/>
    <x v="2"/>
    <s v="Lønn vakttillegg"/>
    <x v="0"/>
    <s v="Korona-virus"/>
    <n v="1228"/>
    <n v="1228"/>
    <m/>
    <x v="89"/>
    <x v="19"/>
    <x v="4"/>
    <n v="1000"/>
  </r>
  <r>
    <n v="320562"/>
    <s v="EFF - Edvard Griegsvei"/>
    <n v="2542"/>
    <s v="Miljøarbeidertjenesten"/>
    <x v="41"/>
    <s v="Vikarer ved sykefravær"/>
    <x v="0"/>
    <s v="Korona-virus"/>
    <n v="23594"/>
    <n v="23594"/>
    <m/>
    <x v="89"/>
    <x v="19"/>
    <x v="4"/>
    <n v="24000"/>
  </r>
  <r>
    <n v="320562"/>
    <s v="EFF - Edvard Griegsvei"/>
    <n v="2542"/>
    <s v="Miljøarbeidertjenesten"/>
    <x v="40"/>
    <s v="Vakttilegg vikarer"/>
    <x v="0"/>
    <s v="Korona-virus"/>
    <n v="4521"/>
    <n v="4521"/>
    <m/>
    <x v="89"/>
    <x v="19"/>
    <x v="4"/>
    <n v="5000"/>
  </r>
  <r>
    <n v="320562"/>
    <s v="EFF - Edvard Griegsvei"/>
    <n v="2542"/>
    <s v="Miljøarbeidertjenesten"/>
    <x v="35"/>
    <s v="Ekstrahjelp"/>
    <x v="0"/>
    <s v="Korona-virus"/>
    <n v="1182"/>
    <n v="1182"/>
    <m/>
    <x v="89"/>
    <x v="19"/>
    <x v="4"/>
    <n v="1000"/>
  </r>
  <r>
    <n v="320562"/>
    <s v="EFF - Edvard Griegsvei"/>
    <n v="2542"/>
    <s v="Miljøarbeidertjenesten"/>
    <x v="3"/>
    <s v="Overtid"/>
    <x v="0"/>
    <s v="Korona-virus"/>
    <n v="9822"/>
    <n v="9822"/>
    <m/>
    <x v="89"/>
    <x v="19"/>
    <x v="4"/>
    <n v="10000"/>
  </r>
  <r>
    <n v="320562"/>
    <s v="EFF - Edvard Griegsvei"/>
    <n v="2542"/>
    <s v="Miljøarbeidertjenesten"/>
    <x v="12"/>
    <s v="Annen lønn og trekkpl. godtgjørelser"/>
    <x v="0"/>
    <s v="Korona-virus"/>
    <n v="1251"/>
    <n v="1251"/>
    <m/>
    <x v="89"/>
    <x v="19"/>
    <x v="4"/>
    <n v="1000"/>
  </r>
  <r>
    <n v="320562"/>
    <s v="EFF - Edvard Griegsvei"/>
    <n v="2542"/>
    <s v="Miljøarbeidertjenesten"/>
    <x v="36"/>
    <s v="Pensjon"/>
    <x v="0"/>
    <s v="Korona-virus"/>
    <n v="2050"/>
    <n v="2050"/>
    <m/>
    <x v="89"/>
    <x v="19"/>
    <x v="4"/>
    <n v="2000"/>
  </r>
  <r>
    <n v="320562"/>
    <s v="EFF - Edvard Griegsvei"/>
    <n v="2542"/>
    <s v="Miljøarbeidertjenesten"/>
    <x v="4"/>
    <s v="Arbeidsgiveravgift"/>
    <x v="0"/>
    <s v="Korona-virus"/>
    <n v="6154"/>
    <n v="6154"/>
    <m/>
    <x v="89"/>
    <x v="19"/>
    <x v="4"/>
    <n v="6000"/>
  </r>
  <r>
    <n v="320563"/>
    <s v="EFF - Sandskaret"/>
    <n v="2321"/>
    <s v="Helsestasjonstjeneste"/>
    <x v="7"/>
    <s v="Vikarer ved ferieavvikling"/>
    <x v="0"/>
    <s v="Korona-virus"/>
    <n v="-211"/>
    <n v="-211"/>
    <m/>
    <x v="89"/>
    <x v="19"/>
    <x v="4"/>
    <n v="0"/>
  </r>
  <r>
    <n v="320563"/>
    <s v="EFF - Sandskaret"/>
    <n v="2321"/>
    <s v="Helsestasjonstjeneste"/>
    <x v="36"/>
    <s v="Pensjon"/>
    <x v="0"/>
    <s v="Korona-virus"/>
    <n v="-14"/>
    <n v="-14"/>
    <m/>
    <x v="89"/>
    <x v="19"/>
    <x v="4"/>
    <n v="0"/>
  </r>
  <r>
    <n v="320563"/>
    <s v="EFF - Sandskaret"/>
    <n v="2321"/>
    <s v="Helsestasjonstjeneste"/>
    <x v="4"/>
    <s v="Arbeidsgiveravgift"/>
    <x v="0"/>
    <s v="Korona-virus"/>
    <n v="-32"/>
    <n v="-32"/>
    <m/>
    <x v="89"/>
    <x v="19"/>
    <x v="4"/>
    <n v="0"/>
  </r>
  <r>
    <n v="320563"/>
    <s v="EFF - Sandskaret"/>
    <n v="2542"/>
    <s v="Miljøarbeidertjenesten"/>
    <x v="11"/>
    <s v="Lønn fagstillinger"/>
    <x v="0"/>
    <s v="Korona-virus"/>
    <n v="4929"/>
    <n v="4929"/>
    <m/>
    <x v="89"/>
    <x v="19"/>
    <x v="4"/>
    <n v="5000"/>
  </r>
  <r>
    <n v="320563"/>
    <s v="EFF - Sandskaret"/>
    <n v="2542"/>
    <s v="Miljøarbeidertjenesten"/>
    <x v="2"/>
    <s v="Lønn vakttillegg"/>
    <x v="0"/>
    <s v="Korona-virus"/>
    <n v="1963"/>
    <n v="1963"/>
    <m/>
    <x v="89"/>
    <x v="19"/>
    <x v="4"/>
    <n v="2000"/>
  </r>
  <r>
    <n v="320563"/>
    <s v="EFF - Sandskaret"/>
    <n v="2542"/>
    <s v="Miljøarbeidertjenesten"/>
    <x v="41"/>
    <s v="Vikarer ved sykefravær"/>
    <x v="0"/>
    <s v="Korona-virus"/>
    <n v="23279"/>
    <n v="23279"/>
    <m/>
    <x v="89"/>
    <x v="19"/>
    <x v="4"/>
    <n v="23000"/>
  </r>
  <r>
    <n v="320563"/>
    <s v="EFF - Sandskaret"/>
    <n v="2542"/>
    <s v="Miljøarbeidertjenesten"/>
    <x v="40"/>
    <s v="Vakttilegg vikarer"/>
    <x v="0"/>
    <s v="Korona-virus"/>
    <n v="6105"/>
    <n v="6105"/>
    <m/>
    <x v="89"/>
    <x v="19"/>
    <x v="4"/>
    <n v="6000"/>
  </r>
  <r>
    <n v="320563"/>
    <s v="EFF - Sandskaret"/>
    <n v="2542"/>
    <s v="Miljøarbeidertjenesten"/>
    <x v="35"/>
    <s v="Ekstrahjelp"/>
    <x v="0"/>
    <s v="Korona-virus"/>
    <n v="2111"/>
    <n v="2111"/>
    <m/>
    <x v="89"/>
    <x v="19"/>
    <x v="4"/>
    <n v="2000"/>
  </r>
  <r>
    <n v="320563"/>
    <s v="EFF - Sandskaret"/>
    <n v="2542"/>
    <s v="Miljøarbeidertjenesten"/>
    <x v="3"/>
    <s v="Overtid"/>
    <x v="0"/>
    <s v="Korona-virus"/>
    <n v="19352"/>
    <n v="19352"/>
    <m/>
    <x v="89"/>
    <x v="19"/>
    <x v="4"/>
    <n v="19000"/>
  </r>
  <r>
    <n v="320563"/>
    <s v="EFF - Sandskaret"/>
    <n v="2542"/>
    <s v="Miljøarbeidertjenesten"/>
    <x v="36"/>
    <s v="Pensjon"/>
    <x v="0"/>
    <s v="Korona-virus"/>
    <n v="2451"/>
    <n v="2451"/>
    <m/>
    <x v="89"/>
    <x v="19"/>
    <x v="4"/>
    <n v="2000"/>
  </r>
  <r>
    <n v="320563"/>
    <s v="EFF - Sandskaret"/>
    <n v="2542"/>
    <s v="Miljøarbeidertjenesten"/>
    <x v="4"/>
    <s v="Arbeidsgiveravgift"/>
    <x v="0"/>
    <s v="Korona-virus"/>
    <n v="9165"/>
    <n v="9165"/>
    <m/>
    <x v="89"/>
    <x v="19"/>
    <x v="4"/>
    <n v="9000"/>
  </r>
  <r>
    <n v="320563"/>
    <s v="EFF - Sandskaret"/>
    <n v="2542"/>
    <s v="Miljøarbeidertjenesten"/>
    <x v="8"/>
    <s v="Medisinsk forbruksmateriell"/>
    <x v="0"/>
    <s v="Korona-virus"/>
    <n v="695"/>
    <n v="695"/>
    <m/>
    <x v="89"/>
    <x v="19"/>
    <x v="4"/>
    <n v="1000"/>
  </r>
  <r>
    <n v="320563"/>
    <s v="EFF - Sandskaret"/>
    <n v="2542"/>
    <s v="Miljøarbeidertjenesten"/>
    <x v="34"/>
    <s v="Kjøp av tjenester, kommuner"/>
    <x v="0"/>
    <s v="Korona-virus"/>
    <n v="160"/>
    <n v="160"/>
    <m/>
    <x v="89"/>
    <x v="19"/>
    <x v="4"/>
    <n v="0"/>
  </r>
  <r>
    <n v="320564"/>
    <s v="EFF - Rindahagen"/>
    <n v="2321"/>
    <s v="Helsestasjonstjeneste"/>
    <x v="7"/>
    <s v="Vikarer ved ferieavvikling"/>
    <x v="0"/>
    <s v="Korona-virus"/>
    <n v="-12765"/>
    <n v="-12765"/>
    <m/>
    <x v="89"/>
    <x v="19"/>
    <x v="4"/>
    <n v="-13000"/>
  </r>
  <r>
    <n v="320564"/>
    <s v="EFF - Rindahagen"/>
    <n v="2321"/>
    <s v="Helsestasjonstjeneste"/>
    <x v="4"/>
    <s v="Arbeidsgiveravgift"/>
    <x v="0"/>
    <s v="Korona-virus"/>
    <n v="-1800"/>
    <n v="-1800"/>
    <m/>
    <x v="89"/>
    <x v="19"/>
    <x v="4"/>
    <n v="-2000"/>
  </r>
  <r>
    <n v="320564"/>
    <s v="EFF - Rindahagen"/>
    <n v="2542"/>
    <s v="Miljøarbeidertjenesten"/>
    <x v="11"/>
    <s v="Lønn fagstillinger"/>
    <x v="0"/>
    <s v="Korona-virus"/>
    <n v="3644"/>
    <n v="3644"/>
    <m/>
    <x v="89"/>
    <x v="19"/>
    <x v="4"/>
    <n v="4000"/>
  </r>
  <r>
    <n v="320564"/>
    <s v="EFF - Rindahagen"/>
    <n v="2542"/>
    <s v="Miljøarbeidertjenesten"/>
    <x v="2"/>
    <s v="Lønn vakttillegg"/>
    <x v="0"/>
    <s v="Korona-virus"/>
    <n v="1354"/>
    <n v="1354"/>
    <m/>
    <x v="89"/>
    <x v="19"/>
    <x v="4"/>
    <n v="1000"/>
  </r>
  <r>
    <n v="320564"/>
    <s v="EFF - Rindahagen"/>
    <n v="2542"/>
    <s v="Miljøarbeidertjenesten"/>
    <x v="41"/>
    <s v="Vikarer ved sykefravær"/>
    <x v="0"/>
    <s v="Korona-virus"/>
    <n v="48324"/>
    <n v="48324"/>
    <m/>
    <x v="89"/>
    <x v="19"/>
    <x v="4"/>
    <n v="48000"/>
  </r>
  <r>
    <n v="320564"/>
    <s v="EFF - Rindahagen"/>
    <n v="2542"/>
    <s v="Miljøarbeidertjenesten"/>
    <x v="7"/>
    <s v="Vikarer ved ferieavvikling"/>
    <x v="0"/>
    <s v="Korona-virus"/>
    <n v="-943"/>
    <n v="-943"/>
    <m/>
    <x v="89"/>
    <x v="19"/>
    <x v="4"/>
    <n v="-1000"/>
  </r>
  <r>
    <n v="320564"/>
    <s v="EFF - Rindahagen"/>
    <n v="2542"/>
    <s v="Miljøarbeidertjenesten"/>
    <x v="42"/>
    <s v="Vikarer ved annet fravær"/>
    <x v="0"/>
    <s v="Korona-virus"/>
    <n v="1918"/>
    <n v="1918"/>
    <m/>
    <x v="89"/>
    <x v="19"/>
    <x v="4"/>
    <n v="2000"/>
  </r>
  <r>
    <n v="320564"/>
    <s v="EFF - Rindahagen"/>
    <n v="2542"/>
    <s v="Miljøarbeidertjenesten"/>
    <x v="40"/>
    <s v="Vakttilegg vikarer"/>
    <x v="0"/>
    <s v="Korona-virus"/>
    <n v="6323"/>
    <n v="6323"/>
    <m/>
    <x v="89"/>
    <x v="19"/>
    <x v="4"/>
    <n v="6000"/>
  </r>
  <r>
    <n v="320564"/>
    <s v="EFF - Rindahagen"/>
    <n v="2542"/>
    <s v="Miljøarbeidertjenesten"/>
    <x v="3"/>
    <s v="Overtid"/>
    <x v="0"/>
    <s v="Korona-virus"/>
    <n v="27459"/>
    <n v="27459"/>
    <m/>
    <x v="89"/>
    <x v="19"/>
    <x v="4"/>
    <n v="27000"/>
  </r>
  <r>
    <n v="320564"/>
    <s v="EFF - Rindahagen"/>
    <n v="2542"/>
    <s v="Miljøarbeidertjenesten"/>
    <x v="36"/>
    <s v="Pensjon"/>
    <x v="0"/>
    <s v="Korona-virus"/>
    <n v="4215"/>
    <n v="4215"/>
    <m/>
    <x v="89"/>
    <x v="19"/>
    <x v="4"/>
    <n v="4000"/>
  </r>
  <r>
    <n v="320564"/>
    <s v="EFF - Rindahagen"/>
    <n v="2542"/>
    <s v="Miljøarbeidertjenesten"/>
    <x v="4"/>
    <s v="Arbeidsgiveravgift"/>
    <x v="0"/>
    <s v="Korona-virus"/>
    <n v="13592"/>
    <n v="13592"/>
    <m/>
    <x v="89"/>
    <x v="19"/>
    <x v="4"/>
    <n v="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B4D621-939C-4D89-A79D-5BD17030C21C}" name="Pivottabell7" cacheId="1" applyNumberFormats="0" applyBorderFormats="0" applyFontFormats="0" applyPatternFormats="0" applyAlignmentFormats="0" applyWidthHeightFormats="1" dataCaption="Verdier" updatedVersion="7" minRefreshableVersion="3" useAutoFormatting="1" itemPrintTitles="1" createdVersion="7" indent="0" outline="1" outlineData="1" multipleFieldFilters="0">
  <location ref="A3:B6" firstHeaderRow="1" firstDataRow="1" firstDataCol="1"/>
  <pivotFields count="15"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64" showAll="0"/>
    <pivotField numFmtId="164" showAll="0"/>
    <pivotField showAll="0"/>
    <pivotField showAll="0"/>
    <pivotField showAll="0"/>
    <pivotField showAll="0"/>
    <pivotField dataField="1" numFmtId="164" showAll="0"/>
  </pivotFields>
  <rowFields count="1">
    <field x="6"/>
  </rowFields>
  <rowItems count="3">
    <i>
      <x/>
    </i>
    <i>
      <x v="1"/>
    </i>
    <i t="grand">
      <x/>
    </i>
  </rowItems>
  <colItems count="1">
    <i/>
  </colItems>
  <dataFields count="1">
    <dataField name="Summer av Avrundet beløp" fld="14" baseField="0" baseItem="0"/>
  </dataFields>
  <formats count="2">
    <format dxfId="23">
      <pivotArea outline="0" collapsedLevelsAreSubtotals="1" fieldPosition="0"/>
    </format>
    <format dxfId="2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48DC0C-456F-4100-990E-38BB3F563CD1}" name="Pivottabell8" cacheId="1" applyNumberFormats="0" applyBorderFormats="0" applyFontFormats="0" applyPatternFormats="0" applyAlignmentFormats="0" applyWidthHeightFormats="1" dataCaption="Verdier" updatedVersion="7" minRefreshableVersion="3" useAutoFormatting="1" itemPrintTitles="1" createdVersion="7" indent="0" compact="0" compactData="0" gridDropZones="1" multipleFieldFilters="0">
  <location ref="A9:E141" firstHeaderRow="2" firstDataRow="2" firstDataCol="4" rowPageCount="1" colPageCount="1"/>
  <pivotFields count="15"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71">
        <item x="27"/>
        <item x="11"/>
        <item x="2"/>
        <item x="50"/>
        <item x="44"/>
        <item x="41"/>
        <item x="7"/>
        <item x="42"/>
        <item x="68"/>
        <item x="40"/>
        <item x="35"/>
        <item x="3"/>
        <item x="12"/>
        <item x="36"/>
        <item x="37"/>
        <item x="4"/>
        <item x="14"/>
        <item x="24"/>
        <item x="48"/>
        <item x="43"/>
        <item x="8"/>
        <item x="49"/>
        <item x="5"/>
        <item x="46"/>
        <item x="15"/>
        <item x="9"/>
        <item x="0"/>
        <item x="39"/>
        <item x="67"/>
        <item x="16"/>
        <item x="17"/>
        <item x="60"/>
        <item x="51"/>
        <item x="28"/>
        <item x="53"/>
        <item x="29"/>
        <item x="58"/>
        <item x="65"/>
        <item x="6"/>
        <item x="54"/>
        <item x="18"/>
        <item x="25"/>
        <item x="55"/>
        <item x="62"/>
        <item x="19"/>
        <item x="23"/>
        <item x="30"/>
        <item x="31"/>
        <item x="63"/>
        <item x="20"/>
        <item x="10"/>
        <item x="32"/>
        <item x="47"/>
        <item x="52"/>
        <item x="33"/>
        <item x="66"/>
        <item x="21"/>
        <item x="59"/>
        <item x="64"/>
        <item x="61"/>
        <item x="38"/>
        <item x="1"/>
        <item x="56"/>
        <item x="34"/>
        <item x="26"/>
        <item x="57"/>
        <item x="13"/>
        <item x="22"/>
        <item x="69"/>
        <item x="45"/>
        <item t="default"/>
      </items>
    </pivotField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numFmtId="164" outline="0" showAll="0"/>
    <pivotField compact="0" numFmtId="164" outline="0" showAll="0"/>
    <pivotField compact="0" outline="0" showAll="0"/>
    <pivotField axis="axisRow" compact="0" outline="0" showAll="0" defaultSubtotal="0">
      <items count="90">
        <item x="58"/>
        <item x="40"/>
        <item x="19"/>
        <item x="20"/>
        <item x="73"/>
        <item x="57"/>
        <item x="21"/>
        <item x="51"/>
        <item x="59"/>
        <item x="80"/>
        <item x="48"/>
        <item x="67"/>
        <item x="7"/>
        <item x="6"/>
        <item x="10"/>
        <item x="89"/>
        <item x="88"/>
        <item x="71"/>
        <item x="4"/>
        <item x="3"/>
        <item x="22"/>
        <item x="9"/>
        <item x="84"/>
        <item x="50"/>
        <item x="55"/>
        <item x="35"/>
        <item x="79"/>
        <item x="76"/>
        <item x="36"/>
        <item x="5"/>
        <item x="23"/>
        <item x="54"/>
        <item x="24"/>
        <item x="11"/>
        <item x="25"/>
        <item x="81"/>
        <item x="26"/>
        <item x="27"/>
        <item x="15"/>
        <item x="62"/>
        <item x="64"/>
        <item x="69"/>
        <item x="28"/>
        <item x="56"/>
        <item x="53"/>
        <item x="49"/>
        <item x="37"/>
        <item x="38"/>
        <item x="39"/>
        <item x="29"/>
        <item x="85"/>
        <item x="61"/>
        <item x="66"/>
        <item x="1"/>
        <item x="2"/>
        <item x="41"/>
        <item x="60"/>
        <item x="30"/>
        <item x="78"/>
        <item x="0"/>
        <item x="63"/>
        <item x="8"/>
        <item x="68"/>
        <item x="70"/>
        <item x="33"/>
        <item x="46"/>
        <item x="17"/>
        <item x="42"/>
        <item x="82"/>
        <item x="18"/>
        <item x="75"/>
        <item x="16"/>
        <item x="72"/>
        <item x="43"/>
        <item x="77"/>
        <item x="47"/>
        <item x="44"/>
        <item x="52"/>
        <item x="31"/>
        <item x="86"/>
        <item x="87"/>
        <item x="34"/>
        <item x="74"/>
        <item x="65"/>
        <item x="45"/>
        <item x="83"/>
        <item x="13"/>
        <item x="12"/>
        <item x="14"/>
        <item x="32"/>
      </items>
    </pivotField>
    <pivotField axis="axisRow" compact="0" outline="0" showAll="0">
      <items count="21">
        <item x="4"/>
        <item x="17"/>
        <item x="19"/>
        <item x="18"/>
        <item x="5"/>
        <item x="12"/>
        <item x="14"/>
        <item x="16"/>
        <item x="6"/>
        <item x="10"/>
        <item x="3"/>
        <item x="1"/>
        <item x="2"/>
        <item x="13"/>
        <item x="0"/>
        <item x="15"/>
        <item x="7"/>
        <item x="9"/>
        <item x="11"/>
        <item x="8"/>
        <item t="default"/>
      </items>
    </pivotField>
    <pivotField axis="axisRow" compact="0" outline="0" showAll="0">
      <items count="9">
        <item x="5"/>
        <item x="4"/>
        <item x="7"/>
        <item x="3"/>
        <item x="2"/>
        <item x="1"/>
        <item x="0"/>
        <item x="6"/>
        <item t="default"/>
      </items>
    </pivotField>
    <pivotField dataField="1" compact="0" numFmtId="164" outline="0" showAll="0"/>
  </pivotFields>
  <rowFields count="4">
    <field x="13"/>
    <field x="12"/>
    <field x="11"/>
    <field x="6"/>
  </rowFields>
  <rowItems count="131">
    <i>
      <x/>
      <x v="6"/>
      <x v="39"/>
      <x/>
    </i>
    <i r="2">
      <x v="83"/>
      <x/>
    </i>
    <i t="default" r="1">
      <x v="6"/>
    </i>
    <i r="1">
      <x v="7"/>
      <x v="40"/>
      <x/>
    </i>
    <i t="default" r="1">
      <x v="7"/>
    </i>
    <i r="1">
      <x v="8"/>
      <x v="11"/>
      <x/>
    </i>
    <i r="2">
      <x v="12"/>
      <x/>
    </i>
    <i r="3">
      <x v="1"/>
    </i>
    <i r="2">
      <x v="52"/>
      <x/>
    </i>
    <i t="default" r="1">
      <x v="8"/>
    </i>
    <i r="1">
      <x v="15"/>
      <x v="60"/>
      <x/>
    </i>
    <i t="default" r="1">
      <x v="15"/>
    </i>
    <i t="default">
      <x/>
    </i>
    <i>
      <x v="1"/>
      <x v="2"/>
      <x v="15"/>
      <x/>
    </i>
    <i t="default" r="1">
      <x v="2"/>
    </i>
    <i r="1">
      <x v="3"/>
      <x v="16"/>
      <x/>
    </i>
    <i t="default" r="1">
      <x v="3"/>
    </i>
    <i r="1">
      <x v="4"/>
      <x v="29"/>
      <x/>
    </i>
    <i r="3">
      <x v="1"/>
    </i>
    <i r="2">
      <x v="61"/>
      <x/>
    </i>
    <i t="default" r="1">
      <x v="4"/>
    </i>
    <i r="1">
      <x v="5"/>
      <x v="24"/>
      <x/>
    </i>
    <i r="2">
      <x v="43"/>
      <x/>
    </i>
    <i r="3">
      <x v="1"/>
    </i>
    <i r="2">
      <x v="44"/>
      <x/>
    </i>
    <i r="3">
      <x v="1"/>
    </i>
    <i r="2">
      <x v="50"/>
      <x/>
    </i>
    <i t="default" r="1">
      <x v="5"/>
    </i>
    <i r="1">
      <x v="16"/>
      <x/>
      <x/>
    </i>
    <i r="3">
      <x v="1"/>
    </i>
    <i r="2">
      <x v="8"/>
      <x/>
    </i>
    <i r="2">
      <x v="21"/>
      <x/>
    </i>
    <i r="2">
      <x v="51"/>
      <x/>
    </i>
    <i t="default" r="1">
      <x v="16"/>
    </i>
    <i r="1">
      <x v="17"/>
      <x v="66"/>
      <x/>
    </i>
    <i r="2">
      <x v="79"/>
      <x/>
    </i>
    <i r="2">
      <x v="80"/>
      <x/>
    </i>
    <i t="default" r="1">
      <x v="17"/>
    </i>
    <i t="default">
      <x v="1"/>
    </i>
    <i>
      <x v="2"/>
      <x v="9"/>
      <x v="41"/>
      <x/>
    </i>
    <i r="2">
      <x v="62"/>
      <x/>
    </i>
    <i r="3">
      <x v="1"/>
    </i>
    <i r="2">
      <x v="63"/>
      <x/>
    </i>
    <i r="2">
      <x v="64"/>
      <x/>
    </i>
    <i t="default" r="1">
      <x v="9"/>
    </i>
    <i t="default">
      <x v="2"/>
    </i>
    <i>
      <x v="3"/>
      <x/>
      <x v="4"/>
      <x/>
    </i>
    <i r="2">
      <x v="9"/>
      <x/>
    </i>
    <i r="2">
      <x v="18"/>
      <x/>
    </i>
    <i r="2">
      <x v="22"/>
      <x/>
    </i>
    <i r="2">
      <x v="26"/>
      <x/>
    </i>
    <i r="2">
      <x v="27"/>
      <x/>
    </i>
    <i r="2">
      <x v="35"/>
      <x/>
    </i>
    <i r="2">
      <x v="58"/>
      <x/>
    </i>
    <i r="2">
      <x v="68"/>
      <x/>
    </i>
    <i r="2">
      <x v="70"/>
      <x/>
    </i>
    <i r="2">
      <x v="72"/>
      <x/>
    </i>
    <i r="2">
      <x v="74"/>
      <x/>
    </i>
    <i r="2">
      <x v="77"/>
      <x/>
    </i>
    <i r="2">
      <x v="82"/>
      <x/>
    </i>
    <i r="2">
      <x v="85"/>
      <x/>
    </i>
    <i t="default" r="1">
      <x/>
    </i>
    <i r="1">
      <x v="13"/>
      <x v="5"/>
      <x/>
    </i>
    <i r="2">
      <x v="31"/>
      <x/>
    </i>
    <i r="3">
      <x v="1"/>
    </i>
    <i r="2">
      <x v="56"/>
      <x/>
    </i>
    <i t="default" r="1">
      <x v="13"/>
    </i>
    <i t="default">
      <x v="3"/>
    </i>
    <i>
      <x v="4"/>
      <x v="10"/>
      <x v="1"/>
      <x/>
    </i>
    <i r="2">
      <x v="2"/>
      <x/>
    </i>
    <i r="2">
      <x v="3"/>
      <x/>
    </i>
    <i r="2">
      <x v="6"/>
      <x/>
    </i>
    <i r="2">
      <x v="7"/>
      <x/>
    </i>
    <i r="2">
      <x v="10"/>
      <x/>
    </i>
    <i r="2">
      <x v="19"/>
      <x/>
    </i>
    <i r="2">
      <x v="20"/>
      <x/>
    </i>
    <i r="2">
      <x v="23"/>
      <x/>
    </i>
    <i r="2">
      <x v="25"/>
      <x/>
    </i>
    <i r="2">
      <x v="28"/>
      <x/>
    </i>
    <i r="2">
      <x v="30"/>
      <x/>
    </i>
    <i r="2">
      <x v="32"/>
      <x/>
    </i>
    <i r="2">
      <x v="34"/>
      <x/>
    </i>
    <i r="2">
      <x v="36"/>
      <x/>
    </i>
    <i r="2">
      <x v="37"/>
      <x/>
    </i>
    <i r="2">
      <x v="42"/>
      <x/>
    </i>
    <i r="2">
      <x v="45"/>
      <x/>
    </i>
    <i r="2">
      <x v="46"/>
      <x/>
    </i>
    <i r="2">
      <x v="47"/>
      <x/>
    </i>
    <i r="2">
      <x v="48"/>
      <x/>
    </i>
    <i r="2">
      <x v="49"/>
      <x/>
    </i>
    <i r="2">
      <x v="55"/>
      <x/>
    </i>
    <i r="2">
      <x v="57"/>
      <x/>
    </i>
    <i r="2">
      <x v="67"/>
      <x/>
    </i>
    <i r="2">
      <x v="69"/>
      <x/>
    </i>
    <i r="2">
      <x v="73"/>
      <x/>
    </i>
    <i r="2">
      <x v="75"/>
      <x/>
    </i>
    <i r="2">
      <x v="76"/>
      <x/>
    </i>
    <i r="2">
      <x v="78"/>
      <x/>
    </i>
    <i r="2">
      <x v="81"/>
      <x/>
    </i>
    <i r="2">
      <x v="84"/>
      <x/>
    </i>
    <i r="2">
      <x v="89"/>
      <x/>
    </i>
    <i t="default" r="1">
      <x v="10"/>
    </i>
    <i r="1">
      <x v="18"/>
      <x v="65"/>
      <x/>
    </i>
    <i t="default" r="1">
      <x v="18"/>
    </i>
    <i t="default">
      <x v="4"/>
    </i>
    <i>
      <x v="5"/>
      <x v="11"/>
      <x v="13"/>
      <x/>
    </i>
    <i r="3">
      <x v="1"/>
    </i>
    <i r="2">
      <x v="14"/>
      <x/>
    </i>
    <i r="2">
      <x v="33"/>
      <x/>
    </i>
    <i r="3">
      <x v="1"/>
    </i>
    <i r="2">
      <x v="38"/>
      <x/>
    </i>
    <i r="3">
      <x v="1"/>
    </i>
    <i r="2">
      <x v="53"/>
      <x/>
    </i>
    <i r="2">
      <x v="71"/>
      <x/>
    </i>
    <i t="default" r="1">
      <x v="11"/>
    </i>
    <i t="default">
      <x v="5"/>
    </i>
    <i>
      <x v="6"/>
      <x v="1"/>
      <x v="17"/>
      <x/>
    </i>
    <i r="3">
      <x v="1"/>
    </i>
    <i t="default" r="1">
      <x v="1"/>
    </i>
    <i r="1">
      <x v="12"/>
      <x v="54"/>
      <x/>
    </i>
    <i t="default" r="1">
      <x v="12"/>
    </i>
    <i r="1">
      <x v="14"/>
      <x v="59"/>
      <x/>
    </i>
    <i r="3">
      <x v="1"/>
    </i>
    <i t="default" r="1">
      <x v="14"/>
    </i>
    <i t="default">
      <x v="6"/>
    </i>
    <i>
      <x v="7"/>
      <x v="19"/>
      <x v="86"/>
      <x/>
    </i>
    <i r="2">
      <x v="87"/>
      <x/>
    </i>
    <i r="2">
      <x v="88"/>
      <x/>
    </i>
    <i t="default" r="1">
      <x v="19"/>
    </i>
    <i t="default">
      <x v="7"/>
    </i>
    <i t="grand">
      <x/>
    </i>
  </rowItems>
  <colItems count="1">
    <i/>
  </colItems>
  <pageFields count="1">
    <pageField fld="4" hier="-1"/>
  </pageFields>
  <dataFields count="1">
    <dataField name="Summer av Avrundet beløp" fld="14" baseField="0" baseItem="0"/>
  </dataFields>
  <formats count="2">
    <format dxfId="25">
      <pivotArea outline="0" collapsedLevelsAreSubtotals="1" fieldPosition="0"/>
    </format>
    <format dxfId="2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B8BDDB-14F4-4D07-9B06-51CCCCAC570F}" name="Tabell1" displayName="Tabell1" ref="A3:O1763" totalsRowShown="0">
  <autoFilter ref="A3:O1763" xr:uid="{89B8BDDB-14F4-4D07-9B06-51CCCCAC570F}"/>
  <tableColumns count="15">
    <tableColumn id="1" xr3:uid="{4F3C29E4-AC1B-44E1-AAE2-43D924461441}" name="Ansvar"/>
    <tableColumn id="2" xr3:uid="{04D1C112-7539-4E01-94B5-24B0B3791FFF}" name="Ansvar navn"/>
    <tableColumn id="3" xr3:uid="{4F2A63DA-46D2-4213-B364-F8DCC598A58D}" name="Tjeneste"/>
    <tableColumn id="4" xr3:uid="{29184D51-8D56-4BC4-A773-B13C3018AFD8}" name="Tjeneste navn"/>
    <tableColumn id="5" xr3:uid="{E69EC807-E51D-4E61-97DC-416C7864FE3F}" name="Art"/>
    <tableColumn id="6" xr3:uid="{EE77130E-9203-48A1-97BA-BC6119D726A2}" name="Art navn"/>
    <tableColumn id="7" xr3:uid="{4F63AAB9-418E-4F83-88C5-91A7FA8129B0}" name="Prosjekt"/>
    <tableColumn id="8" xr3:uid="{9AE3E6EC-ADDD-442A-A403-CAB49436F745}" name="Prosjekt navn"/>
    <tableColumn id="9" xr3:uid="{379BB452-92A0-4D69-9BAD-7995F5E412C9}" name="Regnskap" dataDxfId="21" dataCellStyle="Komma"/>
    <tableColumn id="13" xr3:uid="{4BC024E7-E751-4A5C-9B8A-E490AA003886}" name="Justert beløp" dataDxfId="20" dataCellStyle="Komma">
      <calculatedColumnFormula>+Tabell1[[#This Row],[Regnskap]]</calculatedColumnFormula>
    </tableColumn>
    <tableColumn id="14" xr3:uid="{AE2F1B05-59E4-4BCC-B218-6AC0443B0794}" name="Kommentarer" dataDxfId="19"/>
    <tableColumn id="10" xr3:uid="{21B7EBEF-9C01-4EB7-806D-00D6BC72174E}" name="Virksomhet " dataDxfId="18">
      <calculatedColumnFormula>_xlfn.XLOOKUP(Tabell1[[#This Row],[Ansvar]],Fleksi[Ansvar],Fleksi[Virksomhet])</calculatedColumnFormula>
    </tableColumn>
    <tableColumn id="11" xr3:uid="{BB0B2A45-D4B7-45C7-89ED-F539CB5DC286}" name="1B" dataDxfId="17">
      <calculatedColumnFormula>_xlfn.XLOOKUP(Tabell1[[#This Row],[Ansvar]],Fleksi[Ansvar],Fleksi[1B])</calculatedColumnFormula>
    </tableColumn>
    <tableColumn id="12" xr3:uid="{084D2CE6-403E-408B-A79E-049A3E74C4A8}" name="Tjenesteområde" dataDxfId="16">
      <calculatedColumnFormula>_xlfn.XLOOKUP(Tabell1[[#This Row],[Ansvar]],Fleksi[Ansvar],Fleksi[Tjenesteområde])</calculatedColumnFormula>
    </tableColumn>
    <tableColumn id="15" xr3:uid="{E02931BD-140A-4B3D-923B-F2E40ECDF67A}" name="Avrundet beløp" dataDxfId="15" dataCellStyle="Komma">
      <calculatedColumnFormula>+ROUND(Tabell1[[#This Row],[Justert beløp]],-3)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2739CE-9CDF-48C1-8416-821440AB286A}" name="Tabell3" displayName="Tabell3" ref="A1:N83" totalsRowShown="0">
  <autoFilter ref="A1:N83" xr:uid="{C72739CE-9CDF-48C1-8416-821440AB286A}"/>
  <tableColumns count="14">
    <tableColumn id="1" xr3:uid="{A2C6A696-1A5F-404E-B05D-2C8378B9620E}" name="Ansvar"/>
    <tableColumn id="2" xr3:uid="{817EF935-24C9-46F2-9A24-63FDF2F6B703}" name="Ansvar navn"/>
    <tableColumn id="3" xr3:uid="{02F0DDA5-BEDF-40DD-8656-B8643ED5BAEE}" name="Tjeneste"/>
    <tableColumn id="4" xr3:uid="{56E8072D-2492-450D-95DE-C9756FAF2401}" name="Tjeneste navn"/>
    <tableColumn id="5" xr3:uid="{E1B430ED-4094-4757-8EAD-64FBA77DA080}" name="Art"/>
    <tableColumn id="6" xr3:uid="{8BE874A4-B343-46AC-A863-97BB18AC6711}" name="Art navn"/>
    <tableColumn id="7" xr3:uid="{686235F6-B681-4437-8D29-17C306DE6DDF}" name="Prosjekt"/>
    <tableColumn id="8" xr3:uid="{7940B623-744B-4019-9F87-F8AB162F7208}" name="Prosjekt navn"/>
    <tableColumn id="9" xr3:uid="{8E046781-2F68-40E4-B5CA-9530EB327D66}" name="Regnskap"/>
    <tableColumn id="10" xr3:uid="{19CCCDE7-D434-49D1-95E5-C009BDFA0C09}" name="Justert beløp"/>
    <tableColumn id="11" xr3:uid="{066BE01B-C966-4A54-8A0E-462173AA7F46}" name="Kommentarer"/>
    <tableColumn id="12" xr3:uid="{29D8552F-05DD-4A9E-8059-594B32FBF8B6}" name="Virksomhet "/>
    <tableColumn id="13" xr3:uid="{297C33F1-7C91-49C8-9837-718516E2A97F}" name="1B"/>
    <tableColumn id="14" xr3:uid="{F14EDFBB-CAA8-4080-9CCA-CC715AA6A1C9}" name="Tjenesteområd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2A6D355-5C3B-4849-A880-05BA81EBF386}" name="Fleksi" displayName="Fleksi" ref="A1:F330" totalsRowShown="0" headerRowDxfId="14" headerRowBorderDxfId="13" tableBorderDxfId="12">
  <autoFilter ref="A1:F330" xr:uid="{92A6D355-5C3B-4849-A880-05BA81EBF386}"/>
  <tableColumns count="6">
    <tableColumn id="1" xr3:uid="{2DCFE75F-CD43-4399-8FFC-C3EFE62C5040}" name="Ansvar"/>
    <tableColumn id="2" xr3:uid="{9F3E6CF9-C0AF-46B4-A113-AFEC461DDC9C}" name="Virksomhet"/>
    <tableColumn id="3" xr3:uid="{F227709D-2F7B-426D-A969-4E91F92990C1}" name="1B"/>
    <tableColumn id="4" xr3:uid="{3BFAC484-17F1-47F1-814D-4AF514EB7122}" name="Tjenesteområde"/>
    <tableColumn id="5" xr3:uid="{D36E90AF-834E-4866-BA18-9A4B97B4DF15}" name="Sykefravær"/>
    <tableColumn id="6" xr3:uid="{B3DB1A74-1C18-4B28-9F6A-8AA2B2917441}" name="Ansvarsnav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6648E-4DBD-44BB-A517-200BF21D66E5}">
  <dimension ref="A3:E465"/>
  <sheetViews>
    <sheetView workbookViewId="0">
      <selection activeCell="C33" sqref="C33"/>
    </sheetView>
  </sheetViews>
  <sheetFormatPr baseColWidth="10" defaultColWidth="11.42578125" defaultRowHeight="15" x14ac:dyDescent="0.25"/>
  <cols>
    <col min="1" max="1" width="15.42578125" bestFit="1" customWidth="1"/>
    <col min="2" max="2" width="27" style="1" bestFit="1" customWidth="1"/>
    <col min="3" max="3" width="26" bestFit="1" customWidth="1"/>
    <col min="4" max="4" width="10.5703125" bestFit="1" customWidth="1"/>
    <col min="5" max="5" width="11.28515625" bestFit="1" customWidth="1"/>
  </cols>
  <sheetData>
    <row r="3" spans="1:5" x14ac:dyDescent="0.25">
      <c r="A3" s="3" t="s">
        <v>75</v>
      </c>
      <c r="B3" s="5" t="s">
        <v>76</v>
      </c>
    </row>
    <row r="4" spans="1:5" x14ac:dyDescent="0.25">
      <c r="A4" s="4" t="s">
        <v>17</v>
      </c>
      <c r="B4" s="5">
        <v>34882000</v>
      </c>
    </row>
    <row r="5" spans="1:5" x14ac:dyDescent="0.25">
      <c r="A5" s="4" t="s">
        <v>72</v>
      </c>
      <c r="B5" s="5">
        <v>5288000</v>
      </c>
    </row>
    <row r="6" spans="1:5" x14ac:dyDescent="0.25">
      <c r="A6" s="4" t="s">
        <v>77</v>
      </c>
      <c r="B6" s="5">
        <v>40170000</v>
      </c>
    </row>
    <row r="7" spans="1:5" x14ac:dyDescent="0.25">
      <c r="A7" s="3" t="s">
        <v>4</v>
      </c>
      <c r="B7" t="s">
        <v>78</v>
      </c>
    </row>
    <row r="9" spans="1:5" x14ac:dyDescent="0.25">
      <c r="A9" s="3" t="s">
        <v>76</v>
      </c>
      <c r="B9"/>
    </row>
    <row r="10" spans="1:5" x14ac:dyDescent="0.25">
      <c r="A10" s="3" t="s">
        <v>13</v>
      </c>
      <c r="B10" s="3" t="s">
        <v>12</v>
      </c>
      <c r="C10" s="3" t="s">
        <v>11</v>
      </c>
      <c r="D10" s="3" t="s">
        <v>6</v>
      </c>
      <c r="E10" t="s">
        <v>79</v>
      </c>
    </row>
    <row r="11" spans="1:5" x14ac:dyDescent="0.25">
      <c r="A11" t="s">
        <v>21</v>
      </c>
      <c r="B11" t="s">
        <v>42</v>
      </c>
      <c r="C11" t="s">
        <v>39</v>
      </c>
      <c r="D11" t="s">
        <v>17</v>
      </c>
      <c r="E11" s="5">
        <v>574000</v>
      </c>
    </row>
    <row r="12" spans="1:5" x14ac:dyDescent="0.25">
      <c r="B12"/>
      <c r="C12" t="s">
        <v>69</v>
      </c>
      <c r="D12" t="s">
        <v>17</v>
      </c>
      <c r="E12" s="5">
        <v>16000</v>
      </c>
    </row>
    <row r="13" spans="1:5" x14ac:dyDescent="0.25">
      <c r="B13" t="s">
        <v>80</v>
      </c>
      <c r="E13" s="5">
        <v>590000</v>
      </c>
    </row>
    <row r="14" spans="1:5" x14ac:dyDescent="0.25">
      <c r="B14" t="s">
        <v>54</v>
      </c>
      <c r="C14" t="s">
        <v>53</v>
      </c>
      <c r="D14" t="s">
        <v>17</v>
      </c>
      <c r="E14" s="5">
        <v>551000</v>
      </c>
    </row>
    <row r="15" spans="1:5" x14ac:dyDescent="0.25">
      <c r="B15" t="s">
        <v>81</v>
      </c>
      <c r="E15" s="5">
        <v>551000</v>
      </c>
    </row>
    <row r="16" spans="1:5" x14ac:dyDescent="0.25">
      <c r="B16" t="s">
        <v>20</v>
      </c>
      <c r="C16" t="s">
        <v>19</v>
      </c>
      <c r="D16" t="s">
        <v>17</v>
      </c>
      <c r="E16" s="5">
        <v>6000</v>
      </c>
    </row>
    <row r="17" spans="1:5" x14ac:dyDescent="0.25">
      <c r="B17"/>
      <c r="C17" t="s">
        <v>31</v>
      </c>
      <c r="D17" t="s">
        <v>17</v>
      </c>
      <c r="E17" s="5">
        <v>112000</v>
      </c>
    </row>
    <row r="18" spans="1:5" x14ac:dyDescent="0.25">
      <c r="B18"/>
      <c r="D18" t="s">
        <v>72</v>
      </c>
      <c r="E18" s="5">
        <v>0</v>
      </c>
    </row>
    <row r="19" spans="1:5" x14ac:dyDescent="0.25">
      <c r="B19"/>
      <c r="C19" t="s">
        <v>65</v>
      </c>
      <c r="D19" t="s">
        <v>17</v>
      </c>
      <c r="E19" s="5">
        <v>12000</v>
      </c>
    </row>
    <row r="20" spans="1:5" x14ac:dyDescent="0.25">
      <c r="B20" t="s">
        <v>82</v>
      </c>
      <c r="E20" s="5">
        <v>130000</v>
      </c>
    </row>
    <row r="21" spans="1:5" x14ac:dyDescent="0.25">
      <c r="B21" t="s">
        <v>68</v>
      </c>
      <c r="C21" t="s">
        <v>68</v>
      </c>
      <c r="D21" t="s">
        <v>17</v>
      </c>
      <c r="E21" s="5">
        <v>125000</v>
      </c>
    </row>
    <row r="22" spans="1:5" x14ac:dyDescent="0.25">
      <c r="B22" t="s">
        <v>83</v>
      </c>
      <c r="E22" s="5">
        <v>125000</v>
      </c>
    </row>
    <row r="23" spans="1:5" x14ac:dyDescent="0.25">
      <c r="A23" t="s">
        <v>84</v>
      </c>
      <c r="B23"/>
      <c r="E23" s="5">
        <v>1396000</v>
      </c>
    </row>
    <row r="24" spans="1:5" x14ac:dyDescent="0.25">
      <c r="A24" t="s">
        <v>85</v>
      </c>
      <c r="B24" t="s">
        <v>86</v>
      </c>
      <c r="C24" t="s">
        <v>87</v>
      </c>
      <c r="D24" t="s">
        <v>17</v>
      </c>
      <c r="E24" s="5">
        <v>1878000</v>
      </c>
    </row>
    <row r="25" spans="1:5" x14ac:dyDescent="0.25">
      <c r="B25" t="s">
        <v>88</v>
      </c>
      <c r="E25" s="5">
        <v>1878000</v>
      </c>
    </row>
    <row r="26" spans="1:5" x14ac:dyDescent="0.25">
      <c r="B26" t="s">
        <v>89</v>
      </c>
      <c r="C26" t="s">
        <v>90</v>
      </c>
      <c r="D26" t="s">
        <v>17</v>
      </c>
      <c r="E26" s="5">
        <v>505000</v>
      </c>
    </row>
    <row r="27" spans="1:5" x14ac:dyDescent="0.25">
      <c r="B27" t="s">
        <v>91</v>
      </c>
      <c r="E27" s="5">
        <v>505000</v>
      </c>
    </row>
    <row r="28" spans="1:5" x14ac:dyDescent="0.25">
      <c r="B28" t="s">
        <v>92</v>
      </c>
      <c r="C28" t="s">
        <v>93</v>
      </c>
      <c r="D28" t="s">
        <v>17</v>
      </c>
      <c r="E28" s="5">
        <v>3261000</v>
      </c>
    </row>
    <row r="29" spans="1:5" x14ac:dyDescent="0.25">
      <c r="B29"/>
      <c r="D29" t="s">
        <v>72</v>
      </c>
      <c r="E29" s="5">
        <v>273000</v>
      </c>
    </row>
    <row r="30" spans="1:5" x14ac:dyDescent="0.25">
      <c r="B30"/>
      <c r="C30" t="s">
        <v>94</v>
      </c>
      <c r="D30" t="s">
        <v>17</v>
      </c>
      <c r="E30" s="5">
        <v>396000</v>
      </c>
    </row>
    <row r="31" spans="1:5" x14ac:dyDescent="0.25">
      <c r="B31" t="s">
        <v>95</v>
      </c>
      <c r="E31" s="5">
        <v>3930000</v>
      </c>
    </row>
    <row r="32" spans="1:5" x14ac:dyDescent="0.25">
      <c r="B32" t="s">
        <v>96</v>
      </c>
      <c r="C32" t="s">
        <v>97</v>
      </c>
      <c r="D32" t="s">
        <v>17</v>
      </c>
      <c r="E32" s="5">
        <v>0</v>
      </c>
    </row>
    <row r="33" spans="2:5" x14ac:dyDescent="0.25">
      <c r="B33"/>
      <c r="C33" t="s">
        <v>98</v>
      </c>
      <c r="D33" t="s">
        <v>17</v>
      </c>
      <c r="E33" s="5">
        <v>1555000</v>
      </c>
    </row>
    <row r="34" spans="2:5" x14ac:dyDescent="0.25">
      <c r="B34"/>
      <c r="D34" t="s">
        <v>72</v>
      </c>
      <c r="E34" s="5">
        <v>1922000</v>
      </c>
    </row>
    <row r="35" spans="2:5" x14ac:dyDescent="0.25">
      <c r="B35"/>
      <c r="C35" t="s">
        <v>99</v>
      </c>
      <c r="D35" t="s">
        <v>17</v>
      </c>
      <c r="E35" s="5">
        <v>4567000</v>
      </c>
    </row>
    <row r="36" spans="2:5" x14ac:dyDescent="0.25">
      <c r="B36"/>
      <c r="D36" t="s">
        <v>72</v>
      </c>
      <c r="E36" s="5">
        <v>113000</v>
      </c>
    </row>
    <row r="37" spans="2:5" x14ac:dyDescent="0.25">
      <c r="B37"/>
      <c r="C37" t="s">
        <v>100</v>
      </c>
      <c r="D37" t="s">
        <v>17</v>
      </c>
      <c r="E37" s="5">
        <v>155000</v>
      </c>
    </row>
    <row r="38" spans="2:5" x14ac:dyDescent="0.25">
      <c r="B38" t="s">
        <v>101</v>
      </c>
      <c r="E38" s="5">
        <v>8312000</v>
      </c>
    </row>
    <row r="39" spans="2:5" x14ac:dyDescent="0.25">
      <c r="B39" t="s">
        <v>102</v>
      </c>
      <c r="C39" t="s">
        <v>103</v>
      </c>
      <c r="D39" t="s">
        <v>17</v>
      </c>
      <c r="E39" s="5">
        <v>16000</v>
      </c>
    </row>
    <row r="40" spans="2:5" x14ac:dyDescent="0.25">
      <c r="B40"/>
      <c r="D40" t="s">
        <v>72</v>
      </c>
      <c r="E40" s="5">
        <v>1000</v>
      </c>
    </row>
    <row r="41" spans="2:5" x14ac:dyDescent="0.25">
      <c r="B41"/>
      <c r="C41" t="s">
        <v>104</v>
      </c>
      <c r="D41" t="s">
        <v>17</v>
      </c>
      <c r="E41" s="5">
        <v>10000</v>
      </c>
    </row>
    <row r="42" spans="2:5" x14ac:dyDescent="0.25">
      <c r="B42"/>
      <c r="C42" t="s">
        <v>105</v>
      </c>
      <c r="D42" t="s">
        <v>17</v>
      </c>
      <c r="E42" s="5">
        <v>7000</v>
      </c>
    </row>
    <row r="43" spans="2:5" x14ac:dyDescent="0.25">
      <c r="B43"/>
      <c r="C43" t="s">
        <v>106</v>
      </c>
      <c r="D43" t="s">
        <v>17</v>
      </c>
      <c r="E43" s="5">
        <v>834000</v>
      </c>
    </row>
    <row r="44" spans="2:5" x14ac:dyDescent="0.25">
      <c r="B44" t="s">
        <v>107</v>
      </c>
      <c r="E44" s="5">
        <v>868000</v>
      </c>
    </row>
    <row r="45" spans="2:5" x14ac:dyDescent="0.25">
      <c r="B45" t="s">
        <v>108</v>
      </c>
      <c r="C45" t="s">
        <v>109</v>
      </c>
      <c r="D45" t="s">
        <v>17</v>
      </c>
      <c r="E45" s="5">
        <v>0</v>
      </c>
    </row>
    <row r="46" spans="2:5" x14ac:dyDescent="0.25">
      <c r="B46"/>
      <c r="C46" t="s">
        <v>110</v>
      </c>
      <c r="D46" t="s">
        <v>17</v>
      </c>
      <c r="E46" s="5">
        <v>1456000</v>
      </c>
    </row>
    <row r="47" spans="2:5" x14ac:dyDescent="0.25">
      <c r="B47"/>
      <c r="C47" t="s">
        <v>111</v>
      </c>
      <c r="D47" t="s">
        <v>17</v>
      </c>
      <c r="E47" s="5">
        <v>2608000</v>
      </c>
    </row>
    <row r="48" spans="2:5" x14ac:dyDescent="0.25">
      <c r="B48" t="s">
        <v>112</v>
      </c>
      <c r="E48" s="5">
        <v>4064000</v>
      </c>
    </row>
    <row r="49" spans="1:5" x14ac:dyDescent="0.25">
      <c r="A49" t="s">
        <v>113</v>
      </c>
      <c r="B49"/>
      <c r="E49" s="5">
        <v>19557000</v>
      </c>
    </row>
    <row r="50" spans="1:5" x14ac:dyDescent="0.25">
      <c r="A50" t="s">
        <v>114</v>
      </c>
      <c r="B50" t="s">
        <v>114</v>
      </c>
      <c r="C50" t="s">
        <v>115</v>
      </c>
      <c r="D50" t="s">
        <v>17</v>
      </c>
      <c r="E50" s="5">
        <v>225000</v>
      </c>
    </row>
    <row r="51" spans="1:5" x14ac:dyDescent="0.25">
      <c r="B51"/>
      <c r="C51" t="s">
        <v>116</v>
      </c>
      <c r="D51" t="s">
        <v>17</v>
      </c>
      <c r="E51" s="5">
        <v>9000</v>
      </c>
    </row>
    <row r="52" spans="1:5" x14ac:dyDescent="0.25">
      <c r="B52"/>
      <c r="D52" t="s">
        <v>72</v>
      </c>
      <c r="E52" s="5">
        <v>659000</v>
      </c>
    </row>
    <row r="53" spans="1:5" x14ac:dyDescent="0.25">
      <c r="B53"/>
      <c r="C53" t="s">
        <v>117</v>
      </c>
      <c r="D53" t="s">
        <v>17</v>
      </c>
      <c r="E53" s="5">
        <v>80000</v>
      </c>
    </row>
    <row r="54" spans="1:5" x14ac:dyDescent="0.25">
      <c r="B54"/>
      <c r="C54" t="s">
        <v>118</v>
      </c>
      <c r="D54" t="s">
        <v>17</v>
      </c>
      <c r="E54" s="5">
        <v>42000</v>
      </c>
    </row>
    <row r="55" spans="1:5" x14ac:dyDescent="0.25">
      <c r="B55" t="s">
        <v>119</v>
      </c>
      <c r="E55" s="5">
        <v>1015000</v>
      </c>
    </row>
    <row r="56" spans="1:5" x14ac:dyDescent="0.25">
      <c r="A56" t="s">
        <v>119</v>
      </c>
      <c r="B56"/>
      <c r="E56" s="5">
        <v>1015000</v>
      </c>
    </row>
    <row r="57" spans="1:5" x14ac:dyDescent="0.25">
      <c r="A57" t="s">
        <v>120</v>
      </c>
      <c r="B57" t="s">
        <v>121</v>
      </c>
      <c r="C57" t="s">
        <v>122</v>
      </c>
      <c r="D57" t="s">
        <v>17</v>
      </c>
      <c r="E57" s="5">
        <v>212000</v>
      </c>
    </row>
    <row r="58" spans="1:5" x14ac:dyDescent="0.25">
      <c r="B58"/>
      <c r="C58" t="s">
        <v>123</v>
      </c>
      <c r="D58" t="s">
        <v>17</v>
      </c>
      <c r="E58" s="5">
        <v>447000</v>
      </c>
    </row>
    <row r="59" spans="1:5" x14ac:dyDescent="0.25">
      <c r="B59"/>
      <c r="C59" t="s">
        <v>124</v>
      </c>
      <c r="D59" t="s">
        <v>17</v>
      </c>
      <c r="E59" s="5">
        <v>698000</v>
      </c>
    </row>
    <row r="60" spans="1:5" x14ac:dyDescent="0.25">
      <c r="B60"/>
      <c r="C60" t="s">
        <v>125</v>
      </c>
      <c r="D60" t="s">
        <v>17</v>
      </c>
      <c r="E60" s="5">
        <v>10000</v>
      </c>
    </row>
    <row r="61" spans="1:5" x14ac:dyDescent="0.25">
      <c r="B61"/>
      <c r="C61" t="s">
        <v>126</v>
      </c>
      <c r="D61" t="s">
        <v>17</v>
      </c>
      <c r="E61" s="5">
        <v>585000</v>
      </c>
    </row>
    <row r="62" spans="1:5" x14ac:dyDescent="0.25">
      <c r="B62"/>
      <c r="C62" t="s">
        <v>127</v>
      </c>
      <c r="D62" t="s">
        <v>17</v>
      </c>
      <c r="E62" s="5">
        <v>415000</v>
      </c>
    </row>
    <row r="63" spans="1:5" x14ac:dyDescent="0.25">
      <c r="B63"/>
      <c r="C63" t="s">
        <v>128</v>
      </c>
      <c r="D63" t="s">
        <v>17</v>
      </c>
      <c r="E63" s="5">
        <v>40000</v>
      </c>
    </row>
    <row r="64" spans="1:5" x14ac:dyDescent="0.25">
      <c r="B64"/>
      <c r="C64" t="s">
        <v>129</v>
      </c>
      <c r="D64" t="s">
        <v>17</v>
      </c>
      <c r="E64" s="5">
        <v>41000</v>
      </c>
    </row>
    <row r="65" spans="1:5" x14ac:dyDescent="0.25">
      <c r="B65"/>
      <c r="C65" t="s">
        <v>130</v>
      </c>
      <c r="D65" t="s">
        <v>17</v>
      </c>
      <c r="E65" s="5">
        <v>343000</v>
      </c>
    </row>
    <row r="66" spans="1:5" x14ac:dyDescent="0.25">
      <c r="B66"/>
      <c r="C66" t="s">
        <v>131</v>
      </c>
      <c r="D66" t="s">
        <v>17</v>
      </c>
      <c r="E66" s="5">
        <v>347000</v>
      </c>
    </row>
    <row r="67" spans="1:5" x14ac:dyDescent="0.25">
      <c r="B67"/>
      <c r="C67" t="s">
        <v>132</v>
      </c>
      <c r="D67" t="s">
        <v>17</v>
      </c>
      <c r="E67" s="5">
        <v>170000</v>
      </c>
    </row>
    <row r="68" spans="1:5" x14ac:dyDescent="0.25">
      <c r="B68"/>
      <c r="C68" t="s">
        <v>133</v>
      </c>
      <c r="D68" t="s">
        <v>17</v>
      </c>
      <c r="E68" s="5">
        <v>323000</v>
      </c>
    </row>
    <row r="69" spans="1:5" x14ac:dyDescent="0.25">
      <c r="B69"/>
      <c r="C69" t="s">
        <v>134</v>
      </c>
      <c r="D69" t="s">
        <v>17</v>
      </c>
      <c r="E69" s="5">
        <v>1000</v>
      </c>
    </row>
    <row r="70" spans="1:5" x14ac:dyDescent="0.25">
      <c r="B70"/>
      <c r="C70" t="s">
        <v>135</v>
      </c>
      <c r="D70" t="s">
        <v>17</v>
      </c>
      <c r="E70" s="5">
        <v>365000</v>
      </c>
    </row>
    <row r="71" spans="1:5" x14ac:dyDescent="0.25">
      <c r="B71"/>
      <c r="C71" t="s">
        <v>136</v>
      </c>
      <c r="D71" t="s">
        <v>17</v>
      </c>
      <c r="E71" s="5">
        <v>835000</v>
      </c>
    </row>
    <row r="72" spans="1:5" x14ac:dyDescent="0.25">
      <c r="B72" t="s">
        <v>137</v>
      </c>
      <c r="E72" s="5">
        <v>4832000</v>
      </c>
    </row>
    <row r="73" spans="1:5" x14ac:dyDescent="0.25">
      <c r="B73" t="s">
        <v>138</v>
      </c>
      <c r="C73" t="s">
        <v>139</v>
      </c>
      <c r="D73" t="s">
        <v>17</v>
      </c>
      <c r="E73" s="5">
        <v>613000</v>
      </c>
    </row>
    <row r="74" spans="1:5" x14ac:dyDescent="0.25">
      <c r="B74"/>
      <c r="C74" t="s">
        <v>140</v>
      </c>
      <c r="D74" t="s">
        <v>17</v>
      </c>
      <c r="E74" s="5">
        <v>63000</v>
      </c>
    </row>
    <row r="75" spans="1:5" x14ac:dyDescent="0.25">
      <c r="B75"/>
      <c r="D75" t="s">
        <v>72</v>
      </c>
      <c r="E75" s="5">
        <v>437000</v>
      </c>
    </row>
    <row r="76" spans="1:5" x14ac:dyDescent="0.25">
      <c r="B76"/>
      <c r="C76" t="s">
        <v>141</v>
      </c>
      <c r="D76" t="s">
        <v>17</v>
      </c>
      <c r="E76" s="5">
        <v>1000</v>
      </c>
    </row>
    <row r="77" spans="1:5" x14ac:dyDescent="0.25">
      <c r="B77" t="s">
        <v>142</v>
      </c>
      <c r="E77" s="5">
        <v>1114000</v>
      </c>
    </row>
    <row r="78" spans="1:5" x14ac:dyDescent="0.25">
      <c r="A78" t="s">
        <v>143</v>
      </c>
      <c r="B78"/>
      <c r="E78" s="5">
        <v>5946000</v>
      </c>
    </row>
    <row r="79" spans="1:5" x14ac:dyDescent="0.25">
      <c r="A79" t="s">
        <v>144</v>
      </c>
      <c r="B79" t="s">
        <v>145</v>
      </c>
      <c r="C79" t="s">
        <v>146</v>
      </c>
      <c r="D79" t="s">
        <v>17</v>
      </c>
      <c r="E79" s="5">
        <v>1000</v>
      </c>
    </row>
    <row r="80" spans="1:5" x14ac:dyDescent="0.25">
      <c r="B80"/>
      <c r="C80" t="s">
        <v>147</v>
      </c>
      <c r="D80" t="s">
        <v>17</v>
      </c>
      <c r="E80" s="5">
        <v>143000</v>
      </c>
    </row>
    <row r="81" spans="2:5" x14ac:dyDescent="0.25">
      <c r="B81"/>
      <c r="C81" t="s">
        <v>148</v>
      </c>
      <c r="D81" t="s">
        <v>17</v>
      </c>
      <c r="E81" s="5">
        <v>288000</v>
      </c>
    </row>
    <row r="82" spans="2:5" x14ac:dyDescent="0.25">
      <c r="B82"/>
      <c r="C82" t="s">
        <v>149</v>
      </c>
      <c r="D82" t="s">
        <v>17</v>
      </c>
      <c r="E82" s="5">
        <v>668000</v>
      </c>
    </row>
    <row r="83" spans="2:5" x14ac:dyDescent="0.25">
      <c r="B83"/>
      <c r="C83" t="s">
        <v>150</v>
      </c>
      <c r="D83" t="s">
        <v>17</v>
      </c>
      <c r="E83" s="5">
        <v>42000</v>
      </c>
    </row>
    <row r="84" spans="2:5" x14ac:dyDescent="0.25">
      <c r="B84"/>
      <c r="C84" t="s">
        <v>151</v>
      </c>
      <c r="D84" t="s">
        <v>17</v>
      </c>
      <c r="E84" s="5">
        <v>43000</v>
      </c>
    </row>
    <row r="85" spans="2:5" x14ac:dyDescent="0.25">
      <c r="B85"/>
      <c r="C85" t="s">
        <v>152</v>
      </c>
      <c r="D85" t="s">
        <v>17</v>
      </c>
      <c r="E85" s="5">
        <v>21000</v>
      </c>
    </row>
    <row r="86" spans="2:5" x14ac:dyDescent="0.25">
      <c r="B86"/>
      <c r="C86" t="s">
        <v>153</v>
      </c>
      <c r="D86" t="s">
        <v>17</v>
      </c>
      <c r="E86" s="5">
        <v>84000</v>
      </c>
    </row>
    <row r="87" spans="2:5" x14ac:dyDescent="0.25">
      <c r="B87"/>
      <c r="C87" t="s">
        <v>154</v>
      </c>
      <c r="D87" t="s">
        <v>17</v>
      </c>
      <c r="E87" s="5">
        <v>126000</v>
      </c>
    </row>
    <row r="88" spans="2:5" x14ac:dyDescent="0.25">
      <c r="B88"/>
      <c r="C88" t="s">
        <v>155</v>
      </c>
      <c r="D88" t="s">
        <v>17</v>
      </c>
      <c r="E88" s="5">
        <v>66000</v>
      </c>
    </row>
    <row r="89" spans="2:5" x14ac:dyDescent="0.25">
      <c r="B89"/>
      <c r="C89" t="s">
        <v>156</v>
      </c>
      <c r="D89" t="s">
        <v>17</v>
      </c>
      <c r="E89" s="5">
        <v>156000</v>
      </c>
    </row>
    <row r="90" spans="2:5" x14ac:dyDescent="0.25">
      <c r="B90"/>
      <c r="C90" t="s">
        <v>157</v>
      </c>
      <c r="D90" t="s">
        <v>17</v>
      </c>
      <c r="E90" s="5">
        <v>134000</v>
      </c>
    </row>
    <row r="91" spans="2:5" x14ac:dyDescent="0.25">
      <c r="B91"/>
      <c r="C91" t="s">
        <v>158</v>
      </c>
      <c r="D91" t="s">
        <v>17</v>
      </c>
      <c r="E91" s="5">
        <v>132000</v>
      </c>
    </row>
    <row r="92" spans="2:5" x14ac:dyDescent="0.25">
      <c r="B92"/>
      <c r="C92" t="s">
        <v>159</v>
      </c>
      <c r="D92" t="s">
        <v>17</v>
      </c>
      <c r="E92" s="5">
        <v>55000</v>
      </c>
    </row>
    <row r="93" spans="2:5" x14ac:dyDescent="0.25">
      <c r="B93"/>
      <c r="C93" t="s">
        <v>160</v>
      </c>
      <c r="D93" t="s">
        <v>17</v>
      </c>
      <c r="E93" s="5">
        <v>225000</v>
      </c>
    </row>
    <row r="94" spans="2:5" x14ac:dyDescent="0.25">
      <c r="B94"/>
      <c r="C94" t="s">
        <v>161</v>
      </c>
      <c r="D94" t="s">
        <v>17</v>
      </c>
      <c r="E94" s="5">
        <v>189000</v>
      </c>
    </row>
    <row r="95" spans="2:5" x14ac:dyDescent="0.25">
      <c r="B95"/>
      <c r="C95" t="s">
        <v>162</v>
      </c>
      <c r="D95" t="s">
        <v>17</v>
      </c>
      <c r="E95" s="5">
        <v>435000</v>
      </c>
    </row>
    <row r="96" spans="2:5" x14ac:dyDescent="0.25">
      <c r="B96"/>
      <c r="C96" t="s">
        <v>163</v>
      </c>
      <c r="D96" t="s">
        <v>17</v>
      </c>
      <c r="E96" s="5">
        <v>188000</v>
      </c>
    </row>
    <row r="97" spans="2:5" x14ac:dyDescent="0.25">
      <c r="B97"/>
      <c r="C97" t="s">
        <v>164</v>
      </c>
      <c r="D97" t="s">
        <v>17</v>
      </c>
      <c r="E97" s="5">
        <v>252000</v>
      </c>
    </row>
    <row r="98" spans="2:5" x14ac:dyDescent="0.25">
      <c r="B98"/>
      <c r="C98" t="s">
        <v>165</v>
      </c>
      <c r="D98" t="s">
        <v>17</v>
      </c>
      <c r="E98" s="5">
        <v>90000</v>
      </c>
    </row>
    <row r="99" spans="2:5" x14ac:dyDescent="0.25">
      <c r="B99"/>
      <c r="C99" t="s">
        <v>166</v>
      </c>
      <c r="D99" t="s">
        <v>17</v>
      </c>
      <c r="E99" s="5">
        <v>18000</v>
      </c>
    </row>
    <row r="100" spans="2:5" x14ac:dyDescent="0.25">
      <c r="B100"/>
      <c r="C100" t="s">
        <v>167</v>
      </c>
      <c r="D100" t="s">
        <v>17</v>
      </c>
      <c r="E100" s="5">
        <v>700000</v>
      </c>
    </row>
    <row r="101" spans="2:5" x14ac:dyDescent="0.25">
      <c r="B101"/>
      <c r="C101" t="s">
        <v>168</v>
      </c>
      <c r="D101" t="s">
        <v>17</v>
      </c>
      <c r="E101" s="5">
        <v>287000</v>
      </c>
    </row>
    <row r="102" spans="2:5" x14ac:dyDescent="0.25">
      <c r="B102"/>
      <c r="C102" t="s">
        <v>169</v>
      </c>
      <c r="D102" t="s">
        <v>17</v>
      </c>
      <c r="E102" s="5">
        <v>119000</v>
      </c>
    </row>
    <row r="103" spans="2:5" x14ac:dyDescent="0.25">
      <c r="B103"/>
      <c r="C103" t="s">
        <v>170</v>
      </c>
      <c r="D103" t="s">
        <v>17</v>
      </c>
      <c r="E103" s="5">
        <v>536000</v>
      </c>
    </row>
    <row r="104" spans="2:5" x14ac:dyDescent="0.25">
      <c r="B104"/>
      <c r="C104" t="s">
        <v>171</v>
      </c>
      <c r="D104" t="s">
        <v>17</v>
      </c>
      <c r="E104" s="5">
        <v>2000</v>
      </c>
    </row>
    <row r="105" spans="2:5" x14ac:dyDescent="0.25">
      <c r="B105"/>
      <c r="C105" t="s">
        <v>172</v>
      </c>
      <c r="D105" t="s">
        <v>17</v>
      </c>
      <c r="E105" s="5">
        <v>108000</v>
      </c>
    </row>
    <row r="106" spans="2:5" x14ac:dyDescent="0.25">
      <c r="B106"/>
      <c r="C106" t="s">
        <v>173</v>
      </c>
      <c r="D106" t="s">
        <v>17</v>
      </c>
      <c r="E106" s="5">
        <v>103000</v>
      </c>
    </row>
    <row r="107" spans="2:5" x14ac:dyDescent="0.25">
      <c r="B107"/>
      <c r="C107" t="s">
        <v>174</v>
      </c>
      <c r="D107" t="s">
        <v>17</v>
      </c>
      <c r="E107" s="5">
        <v>5000</v>
      </c>
    </row>
    <row r="108" spans="2:5" x14ac:dyDescent="0.25">
      <c r="B108"/>
      <c r="C108" t="s">
        <v>175</v>
      </c>
      <c r="D108" t="s">
        <v>17</v>
      </c>
      <c r="E108" s="5">
        <v>14000</v>
      </c>
    </row>
    <row r="109" spans="2:5" x14ac:dyDescent="0.25">
      <c r="B109"/>
      <c r="C109" t="s">
        <v>176</v>
      </c>
      <c r="D109" t="s">
        <v>17</v>
      </c>
      <c r="E109" s="5">
        <v>320000</v>
      </c>
    </row>
    <row r="110" spans="2:5" x14ac:dyDescent="0.25">
      <c r="B110"/>
      <c r="C110" t="s">
        <v>177</v>
      </c>
      <c r="D110" t="s">
        <v>17</v>
      </c>
      <c r="E110" s="5">
        <v>694000</v>
      </c>
    </row>
    <row r="111" spans="2:5" x14ac:dyDescent="0.25">
      <c r="B111"/>
      <c r="C111" t="s">
        <v>178</v>
      </c>
      <c r="D111" t="s">
        <v>17</v>
      </c>
      <c r="E111" s="5">
        <v>902000</v>
      </c>
    </row>
    <row r="112" spans="2:5" x14ac:dyDescent="0.25">
      <c r="B112" t="s">
        <v>179</v>
      </c>
      <c r="E112" s="5">
        <v>7146000</v>
      </c>
    </row>
    <row r="113" spans="1:5" x14ac:dyDescent="0.25">
      <c r="B113" t="s">
        <v>180</v>
      </c>
      <c r="C113" t="s">
        <v>181</v>
      </c>
      <c r="D113" t="s">
        <v>17</v>
      </c>
      <c r="E113" s="5">
        <v>134000</v>
      </c>
    </row>
    <row r="114" spans="1:5" x14ac:dyDescent="0.25">
      <c r="B114" t="s">
        <v>182</v>
      </c>
      <c r="E114" s="5">
        <v>134000</v>
      </c>
    </row>
    <row r="115" spans="1:5" x14ac:dyDescent="0.25">
      <c r="A115" t="s">
        <v>183</v>
      </c>
      <c r="B115"/>
      <c r="E115" s="5">
        <v>7280000</v>
      </c>
    </row>
    <row r="116" spans="1:5" x14ac:dyDescent="0.25">
      <c r="A116" t="s">
        <v>184</v>
      </c>
      <c r="B116" t="s">
        <v>184</v>
      </c>
      <c r="C116" t="s">
        <v>185</v>
      </c>
      <c r="D116" t="s">
        <v>17</v>
      </c>
      <c r="E116" s="5">
        <v>62000</v>
      </c>
    </row>
    <row r="117" spans="1:5" x14ac:dyDescent="0.25">
      <c r="B117"/>
      <c r="D117" t="s">
        <v>72</v>
      </c>
      <c r="E117" s="5">
        <v>628000</v>
      </c>
    </row>
    <row r="118" spans="1:5" x14ac:dyDescent="0.25">
      <c r="B118"/>
      <c r="C118" t="s">
        <v>186</v>
      </c>
      <c r="D118" t="s">
        <v>17</v>
      </c>
      <c r="E118" s="5">
        <v>260000</v>
      </c>
    </row>
    <row r="119" spans="1:5" x14ac:dyDescent="0.25">
      <c r="B119"/>
      <c r="C119" t="s">
        <v>187</v>
      </c>
      <c r="D119" t="s">
        <v>17</v>
      </c>
      <c r="E119" s="5">
        <v>1581000</v>
      </c>
    </row>
    <row r="120" spans="1:5" x14ac:dyDescent="0.25">
      <c r="B120"/>
      <c r="D120" t="s">
        <v>72</v>
      </c>
      <c r="E120" s="5">
        <v>1134000</v>
      </c>
    </row>
    <row r="121" spans="1:5" x14ac:dyDescent="0.25">
      <c r="B121"/>
      <c r="C121" t="s">
        <v>188</v>
      </c>
      <c r="D121" t="s">
        <v>17</v>
      </c>
      <c r="E121" s="5">
        <v>50000</v>
      </c>
    </row>
    <row r="122" spans="1:5" x14ac:dyDescent="0.25">
      <c r="B122"/>
      <c r="D122" t="s">
        <v>72</v>
      </c>
      <c r="E122" s="5">
        <v>1000</v>
      </c>
    </row>
    <row r="123" spans="1:5" x14ac:dyDescent="0.25">
      <c r="B123"/>
      <c r="C123" t="s">
        <v>189</v>
      </c>
      <c r="D123" t="s">
        <v>17</v>
      </c>
      <c r="E123" s="5">
        <v>196000</v>
      </c>
    </row>
    <row r="124" spans="1:5" x14ac:dyDescent="0.25">
      <c r="B124"/>
      <c r="C124" t="s">
        <v>190</v>
      </c>
      <c r="D124" t="s">
        <v>17</v>
      </c>
      <c r="E124" s="5">
        <v>197000</v>
      </c>
    </row>
    <row r="125" spans="1:5" x14ac:dyDescent="0.25">
      <c r="B125" t="s">
        <v>191</v>
      </c>
      <c r="E125" s="5">
        <v>4109000</v>
      </c>
    </row>
    <row r="126" spans="1:5" x14ac:dyDescent="0.25">
      <c r="A126" t="s">
        <v>191</v>
      </c>
      <c r="B126"/>
      <c r="E126" s="5">
        <v>4109000</v>
      </c>
    </row>
    <row r="127" spans="1:5" x14ac:dyDescent="0.25">
      <c r="A127" t="s">
        <v>192</v>
      </c>
      <c r="B127" t="s">
        <v>193</v>
      </c>
      <c r="C127" t="s">
        <v>193</v>
      </c>
      <c r="D127" t="s">
        <v>17</v>
      </c>
      <c r="E127" s="5">
        <v>84000</v>
      </c>
    </row>
    <row r="128" spans="1:5" x14ac:dyDescent="0.25">
      <c r="B128"/>
      <c r="D128" t="s">
        <v>72</v>
      </c>
      <c r="E128" s="5">
        <v>93000</v>
      </c>
    </row>
    <row r="129" spans="1:5" x14ac:dyDescent="0.25">
      <c r="B129" t="s">
        <v>194</v>
      </c>
      <c r="E129" s="5">
        <v>177000</v>
      </c>
    </row>
    <row r="130" spans="1:5" x14ac:dyDescent="0.25">
      <c r="B130" t="s">
        <v>195</v>
      </c>
      <c r="C130" t="s">
        <v>195</v>
      </c>
      <c r="D130" t="s">
        <v>17</v>
      </c>
      <c r="E130" s="5">
        <v>22000</v>
      </c>
    </row>
    <row r="131" spans="1:5" x14ac:dyDescent="0.25">
      <c r="B131" t="s">
        <v>196</v>
      </c>
      <c r="E131" s="5">
        <v>22000</v>
      </c>
    </row>
    <row r="132" spans="1:5" x14ac:dyDescent="0.25">
      <c r="B132" t="s">
        <v>197</v>
      </c>
      <c r="C132" t="s">
        <v>198</v>
      </c>
      <c r="D132" t="s">
        <v>17</v>
      </c>
      <c r="E132" s="5">
        <v>5000</v>
      </c>
    </row>
    <row r="133" spans="1:5" x14ac:dyDescent="0.25">
      <c r="B133"/>
      <c r="D133" t="s">
        <v>72</v>
      </c>
      <c r="E133" s="5">
        <v>27000</v>
      </c>
    </row>
    <row r="134" spans="1:5" x14ac:dyDescent="0.25">
      <c r="B134" t="s">
        <v>199</v>
      </c>
      <c r="E134" s="5">
        <v>32000</v>
      </c>
    </row>
    <row r="135" spans="1:5" x14ac:dyDescent="0.25">
      <c r="A135" t="s">
        <v>200</v>
      </c>
      <c r="B135"/>
      <c r="E135" s="5">
        <v>231000</v>
      </c>
    </row>
    <row r="136" spans="1:5" x14ac:dyDescent="0.25">
      <c r="A136" t="s">
        <v>201</v>
      </c>
      <c r="B136" t="s">
        <v>201</v>
      </c>
      <c r="C136" t="s">
        <v>202</v>
      </c>
      <c r="D136" t="s">
        <v>17</v>
      </c>
      <c r="E136" s="5">
        <v>402000</v>
      </c>
    </row>
    <row r="137" spans="1:5" x14ac:dyDescent="0.25">
      <c r="B137"/>
      <c r="C137" t="s">
        <v>203</v>
      </c>
      <c r="D137" t="s">
        <v>17</v>
      </c>
      <c r="E137" s="5">
        <v>208000</v>
      </c>
    </row>
    <row r="138" spans="1:5" x14ac:dyDescent="0.25">
      <c r="B138"/>
      <c r="C138" t="s">
        <v>204</v>
      </c>
      <c r="D138" t="s">
        <v>17</v>
      </c>
      <c r="E138" s="5">
        <v>26000</v>
      </c>
    </row>
    <row r="139" spans="1:5" x14ac:dyDescent="0.25">
      <c r="B139" t="s">
        <v>205</v>
      </c>
      <c r="E139" s="5">
        <v>636000</v>
      </c>
    </row>
    <row r="140" spans="1:5" x14ac:dyDescent="0.25">
      <c r="A140" t="s">
        <v>205</v>
      </c>
      <c r="B140"/>
      <c r="E140" s="5">
        <v>636000</v>
      </c>
    </row>
    <row r="141" spans="1:5" x14ac:dyDescent="0.25">
      <c r="A141" t="s">
        <v>77</v>
      </c>
      <c r="B141"/>
      <c r="E141" s="5">
        <v>40170000</v>
      </c>
    </row>
    <row r="142" spans="1:5" x14ac:dyDescent="0.25">
      <c r="B142"/>
    </row>
    <row r="143" spans="1:5" x14ac:dyDescent="0.25">
      <c r="B143"/>
    </row>
    <row r="144" spans="1:5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2:2" x14ac:dyDescent="0.25">
      <c r="B321"/>
    </row>
    <row r="322" spans="2:2" x14ac:dyDescent="0.25">
      <c r="B322"/>
    </row>
    <row r="323" spans="2:2" x14ac:dyDescent="0.25">
      <c r="B323"/>
    </row>
    <row r="324" spans="2:2" x14ac:dyDescent="0.25">
      <c r="B324"/>
    </row>
    <row r="325" spans="2:2" x14ac:dyDescent="0.25">
      <c r="B325"/>
    </row>
    <row r="326" spans="2:2" x14ac:dyDescent="0.25">
      <c r="B326"/>
    </row>
    <row r="327" spans="2:2" x14ac:dyDescent="0.25">
      <c r="B327"/>
    </row>
    <row r="328" spans="2:2" x14ac:dyDescent="0.25">
      <c r="B328"/>
    </row>
    <row r="329" spans="2:2" x14ac:dyDescent="0.25">
      <c r="B329"/>
    </row>
    <row r="330" spans="2:2" x14ac:dyDescent="0.25">
      <c r="B330"/>
    </row>
    <row r="331" spans="2:2" x14ac:dyDescent="0.25">
      <c r="B331"/>
    </row>
    <row r="332" spans="2:2" x14ac:dyDescent="0.25">
      <c r="B332"/>
    </row>
    <row r="333" spans="2:2" x14ac:dyDescent="0.25">
      <c r="B333"/>
    </row>
    <row r="334" spans="2:2" x14ac:dyDescent="0.25">
      <c r="B334"/>
    </row>
    <row r="335" spans="2:2" x14ac:dyDescent="0.25">
      <c r="B335"/>
    </row>
    <row r="336" spans="2:2" x14ac:dyDescent="0.25">
      <c r="B336"/>
    </row>
    <row r="337" spans="2:2" x14ac:dyDescent="0.25">
      <c r="B337"/>
    </row>
    <row r="338" spans="2:2" x14ac:dyDescent="0.25">
      <c r="B338"/>
    </row>
    <row r="339" spans="2:2" x14ac:dyDescent="0.25">
      <c r="B339"/>
    </row>
    <row r="340" spans="2:2" x14ac:dyDescent="0.25">
      <c r="B340"/>
    </row>
    <row r="341" spans="2:2" x14ac:dyDescent="0.25">
      <c r="B341"/>
    </row>
    <row r="342" spans="2:2" x14ac:dyDescent="0.25">
      <c r="B342"/>
    </row>
    <row r="343" spans="2:2" x14ac:dyDescent="0.25">
      <c r="B343"/>
    </row>
    <row r="344" spans="2:2" x14ac:dyDescent="0.25">
      <c r="B344"/>
    </row>
    <row r="345" spans="2:2" x14ac:dyDescent="0.25">
      <c r="B345"/>
    </row>
    <row r="346" spans="2:2" x14ac:dyDescent="0.25">
      <c r="B346"/>
    </row>
    <row r="347" spans="2:2" x14ac:dyDescent="0.25">
      <c r="B347"/>
    </row>
    <row r="348" spans="2:2" x14ac:dyDescent="0.25">
      <c r="B348"/>
    </row>
    <row r="349" spans="2:2" x14ac:dyDescent="0.25">
      <c r="B349"/>
    </row>
    <row r="350" spans="2:2" x14ac:dyDescent="0.25">
      <c r="B350"/>
    </row>
    <row r="351" spans="2:2" x14ac:dyDescent="0.25">
      <c r="B351"/>
    </row>
    <row r="352" spans="2:2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  <row r="357" spans="2:2" x14ac:dyDescent="0.25">
      <c r="B357"/>
    </row>
    <row r="358" spans="2:2" x14ac:dyDescent="0.25">
      <c r="B358"/>
    </row>
    <row r="359" spans="2:2" x14ac:dyDescent="0.25">
      <c r="B359"/>
    </row>
    <row r="360" spans="2:2" x14ac:dyDescent="0.25">
      <c r="B360"/>
    </row>
    <row r="361" spans="2:2" x14ac:dyDescent="0.25">
      <c r="B361"/>
    </row>
    <row r="362" spans="2:2" x14ac:dyDescent="0.25">
      <c r="B362"/>
    </row>
    <row r="363" spans="2:2" x14ac:dyDescent="0.25">
      <c r="B363"/>
    </row>
    <row r="364" spans="2:2" x14ac:dyDescent="0.25">
      <c r="B364"/>
    </row>
    <row r="365" spans="2:2" x14ac:dyDescent="0.25">
      <c r="B365"/>
    </row>
    <row r="366" spans="2:2" x14ac:dyDescent="0.25">
      <c r="B366"/>
    </row>
    <row r="367" spans="2:2" x14ac:dyDescent="0.25">
      <c r="B367"/>
    </row>
    <row r="368" spans="2:2" x14ac:dyDescent="0.25">
      <c r="B368"/>
    </row>
    <row r="369" spans="2:2" x14ac:dyDescent="0.25">
      <c r="B369"/>
    </row>
    <row r="370" spans="2:2" x14ac:dyDescent="0.25">
      <c r="B370"/>
    </row>
    <row r="371" spans="2:2" x14ac:dyDescent="0.25">
      <c r="B371"/>
    </row>
    <row r="372" spans="2:2" x14ac:dyDescent="0.25">
      <c r="B372"/>
    </row>
    <row r="373" spans="2:2" x14ac:dyDescent="0.25">
      <c r="B373"/>
    </row>
    <row r="374" spans="2:2" x14ac:dyDescent="0.25">
      <c r="B374"/>
    </row>
    <row r="375" spans="2:2" x14ac:dyDescent="0.25">
      <c r="B375"/>
    </row>
    <row r="376" spans="2:2" x14ac:dyDescent="0.25">
      <c r="B376"/>
    </row>
    <row r="377" spans="2:2" x14ac:dyDescent="0.25">
      <c r="B377"/>
    </row>
    <row r="378" spans="2:2" x14ac:dyDescent="0.25">
      <c r="B378"/>
    </row>
    <row r="379" spans="2:2" x14ac:dyDescent="0.25">
      <c r="B379"/>
    </row>
    <row r="380" spans="2:2" x14ac:dyDescent="0.25">
      <c r="B380"/>
    </row>
    <row r="381" spans="2:2" x14ac:dyDescent="0.25">
      <c r="B381"/>
    </row>
    <row r="382" spans="2:2" x14ac:dyDescent="0.25">
      <c r="B382"/>
    </row>
    <row r="383" spans="2:2" x14ac:dyDescent="0.25">
      <c r="B383"/>
    </row>
    <row r="384" spans="2:2" x14ac:dyDescent="0.25">
      <c r="B384"/>
    </row>
    <row r="385" spans="2:2" x14ac:dyDescent="0.25">
      <c r="B385"/>
    </row>
    <row r="386" spans="2:2" x14ac:dyDescent="0.25">
      <c r="B386"/>
    </row>
    <row r="387" spans="2:2" x14ac:dyDescent="0.25">
      <c r="B387"/>
    </row>
    <row r="388" spans="2:2" x14ac:dyDescent="0.25">
      <c r="B388"/>
    </row>
    <row r="389" spans="2:2" x14ac:dyDescent="0.25">
      <c r="B389"/>
    </row>
    <row r="390" spans="2:2" x14ac:dyDescent="0.25">
      <c r="B390"/>
    </row>
    <row r="391" spans="2:2" x14ac:dyDescent="0.25">
      <c r="B391"/>
    </row>
    <row r="392" spans="2:2" x14ac:dyDescent="0.25">
      <c r="B392"/>
    </row>
    <row r="393" spans="2:2" x14ac:dyDescent="0.25">
      <c r="B393"/>
    </row>
    <row r="394" spans="2:2" x14ac:dyDescent="0.25">
      <c r="B394"/>
    </row>
    <row r="395" spans="2:2" x14ac:dyDescent="0.25">
      <c r="B395"/>
    </row>
    <row r="396" spans="2:2" x14ac:dyDescent="0.25">
      <c r="B396"/>
    </row>
    <row r="397" spans="2:2" x14ac:dyDescent="0.25">
      <c r="B397"/>
    </row>
    <row r="398" spans="2:2" x14ac:dyDescent="0.25">
      <c r="B398"/>
    </row>
    <row r="399" spans="2:2" x14ac:dyDescent="0.25">
      <c r="B399"/>
    </row>
    <row r="400" spans="2:2" x14ac:dyDescent="0.25">
      <c r="B400"/>
    </row>
    <row r="401" spans="2:2" x14ac:dyDescent="0.25">
      <c r="B401"/>
    </row>
    <row r="402" spans="2:2" x14ac:dyDescent="0.25">
      <c r="B402"/>
    </row>
    <row r="403" spans="2:2" x14ac:dyDescent="0.25">
      <c r="B403"/>
    </row>
    <row r="404" spans="2:2" x14ac:dyDescent="0.25">
      <c r="B404"/>
    </row>
    <row r="405" spans="2:2" x14ac:dyDescent="0.25">
      <c r="B405"/>
    </row>
    <row r="406" spans="2:2" x14ac:dyDescent="0.25">
      <c r="B406"/>
    </row>
    <row r="407" spans="2:2" x14ac:dyDescent="0.25">
      <c r="B407"/>
    </row>
    <row r="408" spans="2:2" x14ac:dyDescent="0.25">
      <c r="B408"/>
    </row>
    <row r="409" spans="2:2" x14ac:dyDescent="0.25">
      <c r="B409"/>
    </row>
    <row r="410" spans="2:2" x14ac:dyDescent="0.25">
      <c r="B410"/>
    </row>
    <row r="411" spans="2:2" x14ac:dyDescent="0.25">
      <c r="B411"/>
    </row>
    <row r="412" spans="2:2" x14ac:dyDescent="0.25">
      <c r="B412"/>
    </row>
    <row r="413" spans="2:2" x14ac:dyDescent="0.25">
      <c r="B413"/>
    </row>
    <row r="414" spans="2:2" x14ac:dyDescent="0.25">
      <c r="B414"/>
    </row>
    <row r="415" spans="2:2" x14ac:dyDescent="0.25">
      <c r="B415"/>
    </row>
    <row r="416" spans="2:2" x14ac:dyDescent="0.25">
      <c r="B416"/>
    </row>
    <row r="417" spans="2:2" x14ac:dyDescent="0.25">
      <c r="B417"/>
    </row>
    <row r="418" spans="2:2" x14ac:dyDescent="0.25">
      <c r="B418"/>
    </row>
    <row r="419" spans="2:2" x14ac:dyDescent="0.25">
      <c r="B419"/>
    </row>
    <row r="420" spans="2:2" x14ac:dyDescent="0.25">
      <c r="B420"/>
    </row>
    <row r="421" spans="2:2" x14ac:dyDescent="0.25">
      <c r="B421"/>
    </row>
    <row r="422" spans="2:2" x14ac:dyDescent="0.25">
      <c r="B422"/>
    </row>
    <row r="423" spans="2:2" x14ac:dyDescent="0.25">
      <c r="B423"/>
    </row>
    <row r="424" spans="2:2" x14ac:dyDescent="0.25">
      <c r="B424"/>
    </row>
    <row r="425" spans="2:2" x14ac:dyDescent="0.25">
      <c r="B425"/>
    </row>
    <row r="426" spans="2:2" x14ac:dyDescent="0.25">
      <c r="B426"/>
    </row>
    <row r="427" spans="2:2" x14ac:dyDescent="0.25">
      <c r="B427"/>
    </row>
    <row r="428" spans="2:2" x14ac:dyDescent="0.25">
      <c r="B428"/>
    </row>
    <row r="429" spans="2:2" x14ac:dyDescent="0.25">
      <c r="B429"/>
    </row>
    <row r="430" spans="2:2" x14ac:dyDescent="0.25">
      <c r="B430"/>
    </row>
    <row r="431" spans="2:2" x14ac:dyDescent="0.25">
      <c r="B431"/>
    </row>
    <row r="432" spans="2:2" x14ac:dyDescent="0.25">
      <c r="B432"/>
    </row>
    <row r="433" spans="2:2" x14ac:dyDescent="0.25">
      <c r="B433"/>
    </row>
    <row r="434" spans="2:2" x14ac:dyDescent="0.25">
      <c r="B434"/>
    </row>
    <row r="435" spans="2:2" x14ac:dyDescent="0.25">
      <c r="B435"/>
    </row>
    <row r="436" spans="2:2" x14ac:dyDescent="0.25">
      <c r="B436"/>
    </row>
    <row r="437" spans="2:2" x14ac:dyDescent="0.25">
      <c r="B437"/>
    </row>
    <row r="438" spans="2:2" x14ac:dyDescent="0.25">
      <c r="B438"/>
    </row>
    <row r="439" spans="2:2" x14ac:dyDescent="0.25">
      <c r="B439"/>
    </row>
    <row r="440" spans="2:2" x14ac:dyDescent="0.25">
      <c r="B440"/>
    </row>
    <row r="441" spans="2:2" x14ac:dyDescent="0.25">
      <c r="B441"/>
    </row>
    <row r="442" spans="2:2" x14ac:dyDescent="0.25">
      <c r="B442"/>
    </row>
    <row r="443" spans="2:2" x14ac:dyDescent="0.25">
      <c r="B443"/>
    </row>
    <row r="444" spans="2:2" x14ac:dyDescent="0.25">
      <c r="B444"/>
    </row>
    <row r="445" spans="2:2" x14ac:dyDescent="0.25">
      <c r="B445"/>
    </row>
    <row r="446" spans="2:2" x14ac:dyDescent="0.25">
      <c r="B446"/>
    </row>
    <row r="447" spans="2:2" x14ac:dyDescent="0.25">
      <c r="B447"/>
    </row>
    <row r="448" spans="2:2" x14ac:dyDescent="0.25">
      <c r="B448"/>
    </row>
    <row r="449" spans="2:2" x14ac:dyDescent="0.25">
      <c r="B449"/>
    </row>
    <row r="450" spans="2:2" x14ac:dyDescent="0.25">
      <c r="B450"/>
    </row>
    <row r="451" spans="2:2" x14ac:dyDescent="0.25">
      <c r="B451"/>
    </row>
    <row r="452" spans="2:2" x14ac:dyDescent="0.25">
      <c r="B452"/>
    </row>
    <row r="453" spans="2:2" x14ac:dyDescent="0.25">
      <c r="B453"/>
    </row>
    <row r="454" spans="2:2" x14ac:dyDescent="0.25">
      <c r="B454"/>
    </row>
    <row r="455" spans="2:2" x14ac:dyDescent="0.25">
      <c r="B455"/>
    </row>
    <row r="456" spans="2:2" x14ac:dyDescent="0.25">
      <c r="B456"/>
    </row>
    <row r="457" spans="2:2" x14ac:dyDescent="0.25">
      <c r="B457"/>
    </row>
    <row r="458" spans="2:2" x14ac:dyDescent="0.25">
      <c r="B458"/>
    </row>
    <row r="459" spans="2:2" x14ac:dyDescent="0.25">
      <c r="B459"/>
    </row>
    <row r="460" spans="2:2" x14ac:dyDescent="0.25">
      <c r="B460"/>
    </row>
    <row r="461" spans="2:2" x14ac:dyDescent="0.25">
      <c r="B461"/>
    </row>
    <row r="462" spans="2:2" x14ac:dyDescent="0.25">
      <c r="B462"/>
    </row>
    <row r="463" spans="2:2" x14ac:dyDescent="0.25">
      <c r="B463"/>
    </row>
    <row r="464" spans="2:2" x14ac:dyDescent="0.25">
      <c r="B464"/>
    </row>
    <row r="465" spans="2:2" x14ac:dyDescent="0.25">
      <c r="B46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64"/>
  <sheetViews>
    <sheetView tabSelected="1" zoomScale="80" zoomScaleNormal="80" workbookViewId="0">
      <pane ySplit="3" topLeftCell="A4" activePane="bottomLeft" state="frozen"/>
      <selection pane="bottomLeft" activeCell="X13" sqref="X13"/>
    </sheetView>
  </sheetViews>
  <sheetFormatPr baseColWidth="10" defaultColWidth="9.140625" defaultRowHeight="15" x14ac:dyDescent="0.25"/>
  <cols>
    <col min="2" max="2" width="29.85546875" customWidth="1"/>
    <col min="3" max="3" width="10.85546875" customWidth="1"/>
    <col min="4" max="4" width="38.7109375" customWidth="1"/>
    <col min="5" max="5" width="6" bestFit="1" customWidth="1"/>
    <col min="6" max="6" width="20.7109375" customWidth="1"/>
    <col min="7" max="7" width="10.42578125" customWidth="1"/>
    <col min="8" max="8" width="15.140625" customWidth="1"/>
    <col min="9" max="9" width="11.5703125" style="1" customWidth="1"/>
    <col min="10" max="10" width="18.5703125" style="1" customWidth="1"/>
    <col min="11" max="11" width="37.28515625" style="2" customWidth="1"/>
    <col min="12" max="14" width="26.5703125" hidden="1" customWidth="1"/>
    <col min="15" max="15" width="16.42578125" style="1" customWidth="1"/>
    <col min="16" max="16" width="10.42578125" bestFit="1" customWidth="1"/>
    <col min="20" max="20" width="12.85546875" style="1" bestFit="1" customWidth="1"/>
    <col min="21" max="21" width="17.140625" bestFit="1" customWidth="1"/>
  </cols>
  <sheetData>
    <row r="1" spans="1:21" x14ac:dyDescent="0.25">
      <c r="P1" t="s">
        <v>206</v>
      </c>
    </row>
    <row r="3" spans="1:2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s="1" t="s">
        <v>8</v>
      </c>
      <c r="J3" s="6" t="s">
        <v>9</v>
      </c>
      <c r="K3" s="2" t="s">
        <v>10</v>
      </c>
      <c r="L3" t="s">
        <v>11</v>
      </c>
      <c r="M3" t="s">
        <v>12</v>
      </c>
      <c r="N3" t="s">
        <v>13</v>
      </c>
      <c r="O3" s="1" t="s">
        <v>207</v>
      </c>
      <c r="P3" t="s">
        <v>208</v>
      </c>
      <c r="Q3" t="s">
        <v>209</v>
      </c>
      <c r="R3" t="s">
        <v>210</v>
      </c>
      <c r="S3" t="s">
        <v>211</v>
      </c>
      <c r="T3" s="1" t="s">
        <v>212</v>
      </c>
      <c r="U3" t="s">
        <v>213</v>
      </c>
    </row>
    <row r="4" spans="1:21" x14ac:dyDescent="0.25">
      <c r="A4">
        <v>1000</v>
      </c>
      <c r="B4" t="s">
        <v>214</v>
      </c>
      <c r="C4">
        <v>1200</v>
      </c>
      <c r="D4" t="s">
        <v>215</v>
      </c>
      <c r="E4">
        <v>1122</v>
      </c>
      <c r="F4" t="s">
        <v>216</v>
      </c>
      <c r="G4" t="s">
        <v>17</v>
      </c>
      <c r="H4" t="s">
        <v>18</v>
      </c>
      <c r="I4" s="1">
        <v>5000</v>
      </c>
      <c r="J4" s="1">
        <f>+Tabell1[[#This Row],[Regnskap]]</f>
        <v>5000</v>
      </c>
      <c r="L4" t="str">
        <f>_xlfn.XLOOKUP(Tabell1[[#This Row],[Ansvar]],Fleksi[Ansvar],Fleksi[Virksomhet])</f>
        <v>Rådmannens stab</v>
      </c>
      <c r="M4" t="str">
        <f>_xlfn.XLOOKUP(Tabell1[[#This Row],[Ansvar]],Fleksi[Ansvar],Fleksi[1B])</f>
        <v>Rådmannens stabsenheter</v>
      </c>
      <c r="N4" t="str">
        <f>_xlfn.XLOOKUP(Tabell1[[#This Row],[Ansvar]],Fleksi[Ansvar],Fleksi[Tjenesteområde])</f>
        <v>Sentrale staber, politisk virksomhet og fellesutgifter</v>
      </c>
      <c r="O4" s="1">
        <f>+ROUND(Tabell1[[#This Row],[Justert beløp]],-3)</f>
        <v>5000</v>
      </c>
      <c r="P4">
        <f>+E4</f>
        <v>1122</v>
      </c>
      <c r="Q4">
        <f>+A4</f>
        <v>1000</v>
      </c>
      <c r="R4">
        <f>+C4</f>
        <v>1200</v>
      </c>
      <c r="S4" t="str">
        <f>+G4</f>
        <v>2255</v>
      </c>
      <c r="T4" s="1">
        <f>+Tabell1[[#This Row],[Avrundet beløp]]</f>
        <v>5000</v>
      </c>
    </row>
    <row r="5" spans="1:21" x14ac:dyDescent="0.25">
      <c r="A5">
        <v>1000</v>
      </c>
      <c r="B5" t="s">
        <v>214</v>
      </c>
      <c r="C5">
        <v>1221</v>
      </c>
      <c r="D5" t="s">
        <v>217</v>
      </c>
      <c r="E5">
        <v>1270</v>
      </c>
      <c r="F5" t="s">
        <v>218</v>
      </c>
      <c r="G5" t="s">
        <v>72</v>
      </c>
      <c r="H5" t="s">
        <v>73</v>
      </c>
      <c r="I5" s="1">
        <v>27169</v>
      </c>
      <c r="J5" s="1">
        <f>+Tabell1[[#This Row],[Regnskap]]</f>
        <v>27169</v>
      </c>
      <c r="L5" t="str">
        <f>_xlfn.XLOOKUP(Tabell1[[#This Row],[Ansvar]],Fleksi[Ansvar],Fleksi[Virksomhet])</f>
        <v>Rådmannens stab</v>
      </c>
      <c r="M5" t="str">
        <f>_xlfn.XLOOKUP(Tabell1[[#This Row],[Ansvar]],Fleksi[Ansvar],Fleksi[1B])</f>
        <v>Rådmannens stabsenheter</v>
      </c>
      <c r="N5" t="str">
        <f>_xlfn.XLOOKUP(Tabell1[[#This Row],[Ansvar]],Fleksi[Ansvar],Fleksi[Tjenesteområde])</f>
        <v>Sentrale staber, politisk virksomhet og fellesutgifter</v>
      </c>
      <c r="O5" s="1">
        <f>+ROUND(Tabell1[[#This Row],[Justert beløp]],-3)</f>
        <v>27000</v>
      </c>
      <c r="P5">
        <f t="shared" ref="P5:P42" si="0">+E5</f>
        <v>1270</v>
      </c>
      <c r="Q5">
        <f t="shared" ref="Q5:Q42" si="1">+A5</f>
        <v>1000</v>
      </c>
      <c r="R5">
        <f t="shared" ref="R5:R42" si="2">+C5</f>
        <v>1221</v>
      </c>
      <c r="S5" t="str">
        <f t="shared" ref="S5:S42" si="3">+G5</f>
        <v>2268</v>
      </c>
      <c r="T5" s="1">
        <f>+Tabell1[[#This Row],[Avrundet beløp]]</f>
        <v>27000</v>
      </c>
      <c r="U5" s="5">
        <f t="shared" ref="U5:U68" si="4">ROUND(T5,-3)</f>
        <v>27000</v>
      </c>
    </row>
    <row r="6" spans="1:21" x14ac:dyDescent="0.25">
      <c r="A6">
        <v>1016</v>
      </c>
      <c r="B6" t="s">
        <v>189</v>
      </c>
      <c r="C6">
        <v>1200</v>
      </c>
      <c r="D6" t="s">
        <v>215</v>
      </c>
      <c r="E6">
        <v>1012</v>
      </c>
      <c r="F6" t="s">
        <v>23</v>
      </c>
      <c r="G6" t="s">
        <v>17</v>
      </c>
      <c r="H6" t="s">
        <v>18</v>
      </c>
      <c r="I6" s="1">
        <v>320</v>
      </c>
      <c r="J6" s="1">
        <f>+Tabell1[[#This Row],[Regnskap]]</f>
        <v>320</v>
      </c>
      <c r="L6" t="str">
        <f>_xlfn.XLOOKUP(Tabell1[[#This Row],[Ansvar]],Fleksi[Ansvar],Fleksi[Virksomhet])</f>
        <v>Politisk sekretariat</v>
      </c>
      <c r="M6" t="str">
        <f>_xlfn.XLOOKUP(Tabell1[[#This Row],[Ansvar]],Fleksi[Ansvar],Fleksi[1B])</f>
        <v>Organisasjon</v>
      </c>
      <c r="N6" t="str">
        <f>_xlfn.XLOOKUP(Tabell1[[#This Row],[Ansvar]],Fleksi[Ansvar],Fleksi[Tjenesteområde])</f>
        <v>Organisasjon</v>
      </c>
      <c r="O6" s="1">
        <f>+ROUND(Tabell1[[#This Row],[Justert beløp]],-3)</f>
        <v>0</v>
      </c>
      <c r="P6">
        <f t="shared" si="0"/>
        <v>1012</v>
      </c>
      <c r="Q6">
        <f t="shared" si="1"/>
        <v>1016</v>
      </c>
      <c r="R6">
        <f t="shared" si="2"/>
        <v>1200</v>
      </c>
      <c r="S6" t="str">
        <f t="shared" si="3"/>
        <v>2255</v>
      </c>
      <c r="T6" s="1">
        <f>+Tabell1[[#This Row],[Avrundet beløp]]</f>
        <v>0</v>
      </c>
      <c r="U6" s="5">
        <f t="shared" si="4"/>
        <v>0</v>
      </c>
    </row>
    <row r="7" spans="1:21" x14ac:dyDescent="0.25">
      <c r="A7">
        <v>1016</v>
      </c>
      <c r="B7" t="s">
        <v>189</v>
      </c>
      <c r="C7">
        <v>1200</v>
      </c>
      <c r="D7" t="s">
        <v>215</v>
      </c>
      <c r="E7">
        <v>1040</v>
      </c>
      <c r="F7" t="s">
        <v>27</v>
      </c>
      <c r="G7" t="s">
        <v>17</v>
      </c>
      <c r="H7" t="s">
        <v>18</v>
      </c>
      <c r="I7" s="1">
        <v>104096</v>
      </c>
      <c r="J7" s="1">
        <f>+Tabell1[[#This Row],[Regnskap]]</f>
        <v>104096</v>
      </c>
      <c r="L7" t="str">
        <f>_xlfn.XLOOKUP(Tabell1[[#This Row],[Ansvar]],Fleksi[Ansvar],Fleksi[Virksomhet])</f>
        <v>Politisk sekretariat</v>
      </c>
      <c r="M7" t="str">
        <f>_xlfn.XLOOKUP(Tabell1[[#This Row],[Ansvar]],Fleksi[Ansvar],Fleksi[1B])</f>
        <v>Organisasjon</v>
      </c>
      <c r="N7" t="str">
        <f>_xlfn.XLOOKUP(Tabell1[[#This Row],[Ansvar]],Fleksi[Ansvar],Fleksi[Tjenesteområde])</f>
        <v>Organisasjon</v>
      </c>
      <c r="O7" s="1">
        <f>+ROUND(Tabell1[[#This Row],[Justert beløp]],-3)</f>
        <v>104000</v>
      </c>
      <c r="P7">
        <f t="shared" si="0"/>
        <v>1040</v>
      </c>
      <c r="Q7">
        <f t="shared" si="1"/>
        <v>1016</v>
      </c>
      <c r="R7">
        <f t="shared" si="2"/>
        <v>1200</v>
      </c>
      <c r="S7" t="str">
        <f t="shared" si="3"/>
        <v>2255</v>
      </c>
      <c r="T7" s="1">
        <f>+Tabell1[[#This Row],[Avrundet beløp]]</f>
        <v>104000</v>
      </c>
      <c r="U7" s="5">
        <f t="shared" si="4"/>
        <v>104000</v>
      </c>
    </row>
    <row r="8" spans="1:21" x14ac:dyDescent="0.25">
      <c r="A8">
        <v>1016</v>
      </c>
      <c r="B8" t="s">
        <v>189</v>
      </c>
      <c r="C8">
        <v>1200</v>
      </c>
      <c r="D8" t="s">
        <v>215</v>
      </c>
      <c r="E8">
        <v>1099</v>
      </c>
      <c r="F8" t="s">
        <v>16</v>
      </c>
      <c r="G8" t="s">
        <v>17</v>
      </c>
      <c r="H8" t="s">
        <v>18</v>
      </c>
      <c r="I8" s="1">
        <v>14723</v>
      </c>
      <c r="J8" s="1">
        <f>+Tabell1[[#This Row],[Regnskap]]</f>
        <v>14723</v>
      </c>
      <c r="L8" t="str">
        <f>_xlfn.XLOOKUP(Tabell1[[#This Row],[Ansvar]],Fleksi[Ansvar],Fleksi[Virksomhet])</f>
        <v>Politisk sekretariat</v>
      </c>
      <c r="M8" t="str">
        <f>_xlfn.XLOOKUP(Tabell1[[#This Row],[Ansvar]],Fleksi[Ansvar],Fleksi[1B])</f>
        <v>Organisasjon</v>
      </c>
      <c r="N8" t="str">
        <f>_xlfn.XLOOKUP(Tabell1[[#This Row],[Ansvar]],Fleksi[Ansvar],Fleksi[Tjenesteområde])</f>
        <v>Organisasjon</v>
      </c>
      <c r="O8" s="1">
        <f>+ROUND(Tabell1[[#This Row],[Justert beløp]],-3)</f>
        <v>15000</v>
      </c>
      <c r="P8">
        <f t="shared" si="0"/>
        <v>1099</v>
      </c>
      <c r="Q8">
        <f t="shared" si="1"/>
        <v>1016</v>
      </c>
      <c r="R8">
        <f t="shared" si="2"/>
        <v>1200</v>
      </c>
      <c r="S8" t="str">
        <f t="shared" si="3"/>
        <v>2255</v>
      </c>
      <c r="T8" s="1">
        <f>+Tabell1[[#This Row],[Avrundet beløp]]</f>
        <v>15000</v>
      </c>
      <c r="U8" s="5">
        <f t="shared" si="4"/>
        <v>15000</v>
      </c>
    </row>
    <row r="9" spans="1:21" x14ac:dyDescent="0.25">
      <c r="A9">
        <v>1016</v>
      </c>
      <c r="B9" t="s">
        <v>189</v>
      </c>
      <c r="C9">
        <v>1200</v>
      </c>
      <c r="D9" t="s">
        <v>215</v>
      </c>
      <c r="E9">
        <v>1115</v>
      </c>
      <c r="F9" t="s">
        <v>44</v>
      </c>
      <c r="G9" t="s">
        <v>17</v>
      </c>
      <c r="H9" t="s">
        <v>18</v>
      </c>
      <c r="I9" s="1">
        <v>641</v>
      </c>
      <c r="J9" s="1">
        <f>+Tabell1[[#This Row],[Regnskap]]</f>
        <v>641</v>
      </c>
      <c r="L9" t="str">
        <f>_xlfn.XLOOKUP(Tabell1[[#This Row],[Ansvar]],Fleksi[Ansvar],Fleksi[Virksomhet])</f>
        <v>Politisk sekretariat</v>
      </c>
      <c r="M9" t="str">
        <f>_xlfn.XLOOKUP(Tabell1[[#This Row],[Ansvar]],Fleksi[Ansvar],Fleksi[1B])</f>
        <v>Organisasjon</v>
      </c>
      <c r="N9" t="str">
        <f>_xlfn.XLOOKUP(Tabell1[[#This Row],[Ansvar]],Fleksi[Ansvar],Fleksi[Tjenesteområde])</f>
        <v>Organisasjon</v>
      </c>
      <c r="O9" s="1">
        <f>+ROUND(Tabell1[[#This Row],[Justert beløp]],-3)</f>
        <v>1000</v>
      </c>
      <c r="P9">
        <f t="shared" si="0"/>
        <v>1115</v>
      </c>
      <c r="Q9">
        <f t="shared" si="1"/>
        <v>1016</v>
      </c>
      <c r="R9">
        <f t="shared" si="2"/>
        <v>1200</v>
      </c>
      <c r="S9" t="str">
        <f t="shared" si="3"/>
        <v>2255</v>
      </c>
      <c r="T9" s="1">
        <f>+Tabell1[[#This Row],[Avrundet beløp]]</f>
        <v>1000</v>
      </c>
      <c r="U9" s="5">
        <f t="shared" si="4"/>
        <v>1000</v>
      </c>
    </row>
    <row r="10" spans="1:21" x14ac:dyDescent="0.25">
      <c r="A10">
        <v>1016</v>
      </c>
      <c r="B10" t="s">
        <v>189</v>
      </c>
      <c r="C10">
        <v>1200</v>
      </c>
      <c r="D10" t="s">
        <v>215</v>
      </c>
      <c r="E10">
        <v>1170</v>
      </c>
      <c r="F10" t="s">
        <v>41</v>
      </c>
      <c r="G10" t="s">
        <v>17</v>
      </c>
      <c r="H10" t="s">
        <v>18</v>
      </c>
      <c r="I10" s="1">
        <v>6395</v>
      </c>
      <c r="J10" s="1">
        <f>+Tabell1[[#This Row],[Regnskap]]</f>
        <v>6395</v>
      </c>
      <c r="L10" t="str">
        <f>_xlfn.XLOOKUP(Tabell1[[#This Row],[Ansvar]],Fleksi[Ansvar],Fleksi[Virksomhet])</f>
        <v>Politisk sekretariat</v>
      </c>
      <c r="M10" t="str">
        <f>_xlfn.XLOOKUP(Tabell1[[#This Row],[Ansvar]],Fleksi[Ansvar],Fleksi[1B])</f>
        <v>Organisasjon</v>
      </c>
      <c r="N10" t="str">
        <f>_xlfn.XLOOKUP(Tabell1[[#This Row],[Ansvar]],Fleksi[Ansvar],Fleksi[Tjenesteområde])</f>
        <v>Organisasjon</v>
      </c>
      <c r="O10" s="1">
        <f>+ROUND(Tabell1[[#This Row],[Justert beløp]],-3)</f>
        <v>6000</v>
      </c>
      <c r="P10">
        <f t="shared" si="0"/>
        <v>1170</v>
      </c>
      <c r="Q10">
        <f t="shared" si="1"/>
        <v>1016</v>
      </c>
      <c r="R10">
        <f t="shared" si="2"/>
        <v>1200</v>
      </c>
      <c r="S10" t="str">
        <f t="shared" si="3"/>
        <v>2255</v>
      </c>
      <c r="T10" s="1">
        <f>+Tabell1[[#This Row],[Avrundet beløp]]</f>
        <v>6000</v>
      </c>
      <c r="U10" s="5">
        <f t="shared" si="4"/>
        <v>6000</v>
      </c>
    </row>
    <row r="11" spans="1:21" x14ac:dyDescent="0.25">
      <c r="A11">
        <v>1016</v>
      </c>
      <c r="B11" t="s">
        <v>189</v>
      </c>
      <c r="C11">
        <v>2321</v>
      </c>
      <c r="D11" t="s">
        <v>219</v>
      </c>
      <c r="E11">
        <v>1099</v>
      </c>
      <c r="F11" t="s">
        <v>16</v>
      </c>
      <c r="G11" t="s">
        <v>17</v>
      </c>
      <c r="H11" t="s">
        <v>18</v>
      </c>
      <c r="I11" s="1">
        <v>29</v>
      </c>
      <c r="J11" s="1">
        <f>+Tabell1[[#This Row],[Regnskap]]</f>
        <v>29</v>
      </c>
      <c r="L11" t="str">
        <f>_xlfn.XLOOKUP(Tabell1[[#This Row],[Ansvar]],Fleksi[Ansvar],Fleksi[Virksomhet])</f>
        <v>Politisk sekretariat</v>
      </c>
      <c r="M11" t="str">
        <f>_xlfn.XLOOKUP(Tabell1[[#This Row],[Ansvar]],Fleksi[Ansvar],Fleksi[1B])</f>
        <v>Organisasjon</v>
      </c>
      <c r="N11" t="str">
        <f>_xlfn.XLOOKUP(Tabell1[[#This Row],[Ansvar]],Fleksi[Ansvar],Fleksi[Tjenesteområde])</f>
        <v>Organisasjon</v>
      </c>
      <c r="O11" s="1">
        <f>+ROUND(Tabell1[[#This Row],[Justert beløp]],-3)</f>
        <v>0</v>
      </c>
      <c r="P11">
        <f t="shared" si="0"/>
        <v>1099</v>
      </c>
      <c r="Q11">
        <f t="shared" si="1"/>
        <v>1016</v>
      </c>
      <c r="R11">
        <f t="shared" si="2"/>
        <v>2321</v>
      </c>
      <c r="S11" t="str">
        <f t="shared" si="3"/>
        <v>2255</v>
      </c>
      <c r="T11" s="1">
        <f>+Tabell1[[#This Row],[Avrundet beløp]]</f>
        <v>0</v>
      </c>
      <c r="U11" s="5">
        <f t="shared" si="4"/>
        <v>0</v>
      </c>
    </row>
    <row r="12" spans="1:21" x14ac:dyDescent="0.25">
      <c r="A12">
        <v>1016</v>
      </c>
      <c r="B12" t="s">
        <v>189</v>
      </c>
      <c r="C12">
        <v>2413</v>
      </c>
      <c r="D12" t="s">
        <v>35</v>
      </c>
      <c r="E12">
        <v>1012</v>
      </c>
      <c r="F12" t="s">
        <v>23</v>
      </c>
      <c r="G12" t="s">
        <v>17</v>
      </c>
      <c r="H12" t="s">
        <v>18</v>
      </c>
      <c r="I12" s="1">
        <v>35585</v>
      </c>
      <c r="J12" s="1">
        <f>+Tabell1[[#This Row],[Regnskap]]</f>
        <v>35585</v>
      </c>
      <c r="L12" t="str">
        <f>_xlfn.XLOOKUP(Tabell1[[#This Row],[Ansvar]],Fleksi[Ansvar],Fleksi[Virksomhet])</f>
        <v>Politisk sekretariat</v>
      </c>
      <c r="M12" t="str">
        <f>_xlfn.XLOOKUP(Tabell1[[#This Row],[Ansvar]],Fleksi[Ansvar],Fleksi[1B])</f>
        <v>Organisasjon</v>
      </c>
      <c r="N12" t="str">
        <f>_xlfn.XLOOKUP(Tabell1[[#This Row],[Ansvar]],Fleksi[Ansvar],Fleksi[Tjenesteområde])</f>
        <v>Organisasjon</v>
      </c>
      <c r="O12" s="1">
        <f>+ROUND(Tabell1[[#This Row],[Justert beløp]],-3)</f>
        <v>36000</v>
      </c>
      <c r="P12">
        <f t="shared" si="0"/>
        <v>1012</v>
      </c>
      <c r="Q12">
        <f t="shared" si="1"/>
        <v>1016</v>
      </c>
      <c r="R12">
        <f t="shared" si="2"/>
        <v>2413</v>
      </c>
      <c r="S12" t="str">
        <f t="shared" si="3"/>
        <v>2255</v>
      </c>
      <c r="T12" s="1">
        <f>+Tabell1[[#This Row],[Avrundet beløp]]</f>
        <v>36000</v>
      </c>
      <c r="U12" s="5">
        <f t="shared" si="4"/>
        <v>36000</v>
      </c>
    </row>
    <row r="13" spans="1:21" x14ac:dyDescent="0.25">
      <c r="A13">
        <v>1016</v>
      </c>
      <c r="B13" t="s">
        <v>189</v>
      </c>
      <c r="C13">
        <v>2413</v>
      </c>
      <c r="D13" t="s">
        <v>35</v>
      </c>
      <c r="E13">
        <v>1021</v>
      </c>
      <c r="F13" t="s">
        <v>30</v>
      </c>
      <c r="G13" t="s">
        <v>17</v>
      </c>
      <c r="H13" t="s">
        <v>18</v>
      </c>
      <c r="I13" s="1">
        <v>15960</v>
      </c>
      <c r="J13" s="1">
        <f>+Tabell1[[#This Row],[Regnskap]]</f>
        <v>15960</v>
      </c>
      <c r="L13" t="str">
        <f>_xlfn.XLOOKUP(Tabell1[[#This Row],[Ansvar]],Fleksi[Ansvar],Fleksi[Virksomhet])</f>
        <v>Politisk sekretariat</v>
      </c>
      <c r="M13" t="str">
        <f>_xlfn.XLOOKUP(Tabell1[[#This Row],[Ansvar]],Fleksi[Ansvar],Fleksi[1B])</f>
        <v>Organisasjon</v>
      </c>
      <c r="N13" t="str">
        <f>_xlfn.XLOOKUP(Tabell1[[#This Row],[Ansvar]],Fleksi[Ansvar],Fleksi[Tjenesteområde])</f>
        <v>Organisasjon</v>
      </c>
      <c r="O13" s="1">
        <f>+ROUND(Tabell1[[#This Row],[Justert beløp]],-3)</f>
        <v>16000</v>
      </c>
      <c r="P13">
        <f t="shared" si="0"/>
        <v>1021</v>
      </c>
      <c r="Q13">
        <f t="shared" si="1"/>
        <v>1016</v>
      </c>
      <c r="R13">
        <f t="shared" si="2"/>
        <v>2413</v>
      </c>
      <c r="S13" t="str">
        <f t="shared" si="3"/>
        <v>2255</v>
      </c>
      <c r="T13" s="1">
        <f>+Tabell1[[#This Row],[Avrundet beløp]]</f>
        <v>16000</v>
      </c>
      <c r="U13" s="5">
        <f t="shared" si="4"/>
        <v>16000</v>
      </c>
    </row>
    <row r="14" spans="1:21" x14ac:dyDescent="0.25">
      <c r="A14">
        <v>1016</v>
      </c>
      <c r="B14" t="s">
        <v>189</v>
      </c>
      <c r="C14">
        <v>2413</v>
      </c>
      <c r="D14" t="s">
        <v>35</v>
      </c>
      <c r="E14">
        <v>1040</v>
      </c>
      <c r="F14" t="s">
        <v>27</v>
      </c>
      <c r="G14" t="s">
        <v>17</v>
      </c>
      <c r="H14" t="s">
        <v>18</v>
      </c>
      <c r="I14" s="1">
        <v>9125</v>
      </c>
      <c r="J14" s="1">
        <f>+Tabell1[[#This Row],[Regnskap]]</f>
        <v>9125</v>
      </c>
      <c r="L14" t="str">
        <f>_xlfn.XLOOKUP(Tabell1[[#This Row],[Ansvar]],Fleksi[Ansvar],Fleksi[Virksomhet])</f>
        <v>Politisk sekretariat</v>
      </c>
      <c r="M14" t="str">
        <f>_xlfn.XLOOKUP(Tabell1[[#This Row],[Ansvar]],Fleksi[Ansvar],Fleksi[1B])</f>
        <v>Organisasjon</v>
      </c>
      <c r="N14" t="str">
        <f>_xlfn.XLOOKUP(Tabell1[[#This Row],[Ansvar]],Fleksi[Ansvar],Fleksi[Tjenesteområde])</f>
        <v>Organisasjon</v>
      </c>
      <c r="O14" s="1">
        <f>+ROUND(Tabell1[[#This Row],[Justert beløp]],-3)</f>
        <v>9000</v>
      </c>
      <c r="P14">
        <f t="shared" si="0"/>
        <v>1040</v>
      </c>
      <c r="Q14">
        <f t="shared" si="1"/>
        <v>1016</v>
      </c>
      <c r="R14">
        <f t="shared" si="2"/>
        <v>2413</v>
      </c>
      <c r="S14" t="str">
        <f t="shared" si="3"/>
        <v>2255</v>
      </c>
      <c r="T14" s="1">
        <f>+Tabell1[[#This Row],[Avrundet beløp]]</f>
        <v>9000</v>
      </c>
      <c r="U14" s="5">
        <f t="shared" si="4"/>
        <v>9000</v>
      </c>
    </row>
    <row r="15" spans="1:21" x14ac:dyDescent="0.25">
      <c r="A15">
        <v>1016</v>
      </c>
      <c r="B15" t="s">
        <v>189</v>
      </c>
      <c r="C15">
        <v>2413</v>
      </c>
      <c r="D15" t="s">
        <v>35</v>
      </c>
      <c r="E15">
        <v>1099</v>
      </c>
      <c r="F15" t="s">
        <v>16</v>
      </c>
      <c r="G15" t="s">
        <v>17</v>
      </c>
      <c r="H15" t="s">
        <v>18</v>
      </c>
      <c r="I15" s="1">
        <v>8554</v>
      </c>
      <c r="J15" s="1">
        <f>+Tabell1[[#This Row],[Regnskap]]</f>
        <v>8554</v>
      </c>
      <c r="L15" t="str">
        <f>_xlfn.XLOOKUP(Tabell1[[#This Row],[Ansvar]],Fleksi[Ansvar],Fleksi[Virksomhet])</f>
        <v>Politisk sekretariat</v>
      </c>
      <c r="M15" t="str">
        <f>_xlfn.XLOOKUP(Tabell1[[#This Row],[Ansvar]],Fleksi[Ansvar],Fleksi[1B])</f>
        <v>Organisasjon</v>
      </c>
      <c r="N15" t="str">
        <f>_xlfn.XLOOKUP(Tabell1[[#This Row],[Ansvar]],Fleksi[Ansvar],Fleksi[Tjenesteområde])</f>
        <v>Organisasjon</v>
      </c>
      <c r="O15" s="1">
        <f>+ROUND(Tabell1[[#This Row],[Justert beløp]],-3)</f>
        <v>9000</v>
      </c>
      <c r="P15">
        <f t="shared" si="0"/>
        <v>1099</v>
      </c>
      <c r="Q15">
        <f t="shared" si="1"/>
        <v>1016</v>
      </c>
      <c r="R15">
        <f t="shared" si="2"/>
        <v>2413</v>
      </c>
      <c r="S15" t="str">
        <f t="shared" si="3"/>
        <v>2255</v>
      </c>
      <c r="T15" s="1">
        <f>+Tabell1[[#This Row],[Avrundet beløp]]</f>
        <v>9000</v>
      </c>
      <c r="U15" s="5">
        <f t="shared" si="4"/>
        <v>9000</v>
      </c>
    </row>
    <row r="16" spans="1:21" x14ac:dyDescent="0.25">
      <c r="A16">
        <v>1060</v>
      </c>
      <c r="B16" t="s">
        <v>195</v>
      </c>
      <c r="C16">
        <v>1002</v>
      </c>
      <c r="D16" t="s">
        <v>220</v>
      </c>
      <c r="E16">
        <v>1110</v>
      </c>
      <c r="F16" t="s">
        <v>221</v>
      </c>
      <c r="G16" t="s">
        <v>17</v>
      </c>
      <c r="H16" t="s">
        <v>18</v>
      </c>
      <c r="I16" s="1">
        <v>950</v>
      </c>
      <c r="J16" s="1">
        <f>+Tabell1[[#This Row],[Regnskap]]</f>
        <v>950</v>
      </c>
      <c r="L16" t="str">
        <f>_xlfn.XLOOKUP(Tabell1[[#This Row],[Ansvar]],Fleksi[Ansvar],Fleksi[Virksomhet])</f>
        <v>Politisk virksomhet</v>
      </c>
      <c r="M16" t="str">
        <f>_xlfn.XLOOKUP(Tabell1[[#This Row],[Ansvar]],Fleksi[Ansvar],Fleksi[1B])</f>
        <v>Politisk virksomhet</v>
      </c>
      <c r="N16" t="str">
        <f>_xlfn.XLOOKUP(Tabell1[[#This Row],[Ansvar]],Fleksi[Ansvar],Fleksi[Tjenesteområde])</f>
        <v>Sentrale staber, politisk virksomhet og fellesutgifter</v>
      </c>
      <c r="O16" s="1">
        <f>+ROUND(Tabell1[[#This Row],[Justert beløp]],-3)</f>
        <v>1000</v>
      </c>
      <c r="P16">
        <f t="shared" si="0"/>
        <v>1110</v>
      </c>
      <c r="Q16">
        <f t="shared" si="1"/>
        <v>1060</v>
      </c>
      <c r="R16">
        <f t="shared" si="2"/>
        <v>1002</v>
      </c>
      <c r="S16" t="str">
        <f t="shared" si="3"/>
        <v>2255</v>
      </c>
      <c r="T16" s="1">
        <f>+Tabell1[[#This Row],[Avrundet beløp]]</f>
        <v>1000</v>
      </c>
      <c r="U16" s="5">
        <f t="shared" si="4"/>
        <v>1000</v>
      </c>
    </row>
    <row r="17" spans="1:21" x14ac:dyDescent="0.25">
      <c r="A17">
        <v>1060</v>
      </c>
      <c r="B17" t="s">
        <v>195</v>
      </c>
      <c r="C17">
        <v>1002</v>
      </c>
      <c r="D17" t="s">
        <v>220</v>
      </c>
      <c r="E17">
        <v>1121</v>
      </c>
      <c r="F17" t="s">
        <v>66</v>
      </c>
      <c r="G17" t="s">
        <v>17</v>
      </c>
      <c r="H17" t="s">
        <v>18</v>
      </c>
      <c r="I17" s="1">
        <v>348</v>
      </c>
      <c r="J17" s="1">
        <f>+Tabell1[[#This Row],[Regnskap]]</f>
        <v>348</v>
      </c>
      <c r="L17" t="str">
        <f>_xlfn.XLOOKUP(Tabell1[[#This Row],[Ansvar]],Fleksi[Ansvar],Fleksi[Virksomhet])</f>
        <v>Politisk virksomhet</v>
      </c>
      <c r="M17" t="str">
        <f>_xlfn.XLOOKUP(Tabell1[[#This Row],[Ansvar]],Fleksi[Ansvar],Fleksi[1B])</f>
        <v>Politisk virksomhet</v>
      </c>
      <c r="N17" t="str">
        <f>_xlfn.XLOOKUP(Tabell1[[#This Row],[Ansvar]],Fleksi[Ansvar],Fleksi[Tjenesteområde])</f>
        <v>Sentrale staber, politisk virksomhet og fellesutgifter</v>
      </c>
      <c r="O17" s="1">
        <f>+ROUND(Tabell1[[#This Row],[Justert beløp]],-3)</f>
        <v>0</v>
      </c>
      <c r="P17">
        <f t="shared" si="0"/>
        <v>1121</v>
      </c>
      <c r="Q17">
        <f t="shared" si="1"/>
        <v>1060</v>
      </c>
      <c r="R17">
        <f t="shared" si="2"/>
        <v>1002</v>
      </c>
      <c r="S17" t="str">
        <f t="shared" si="3"/>
        <v>2255</v>
      </c>
      <c r="T17" s="1">
        <f>+Tabell1[[#This Row],[Avrundet beløp]]</f>
        <v>0</v>
      </c>
      <c r="U17" s="5">
        <f t="shared" si="4"/>
        <v>0</v>
      </c>
    </row>
    <row r="18" spans="1:21" x14ac:dyDescent="0.25">
      <c r="A18">
        <v>1060</v>
      </c>
      <c r="B18" t="s">
        <v>195</v>
      </c>
      <c r="C18">
        <v>1002</v>
      </c>
      <c r="D18" t="s">
        <v>220</v>
      </c>
      <c r="E18">
        <v>1201</v>
      </c>
      <c r="F18" t="s">
        <v>56</v>
      </c>
      <c r="G18" t="s">
        <v>17</v>
      </c>
      <c r="H18" t="s">
        <v>18</v>
      </c>
      <c r="I18" s="1">
        <v>20625</v>
      </c>
      <c r="J18" s="1">
        <f>+Tabell1[[#This Row],[Regnskap]]</f>
        <v>20625</v>
      </c>
      <c r="L18" t="str">
        <f>_xlfn.XLOOKUP(Tabell1[[#This Row],[Ansvar]],Fleksi[Ansvar],Fleksi[Virksomhet])</f>
        <v>Politisk virksomhet</v>
      </c>
      <c r="M18" t="str">
        <f>_xlfn.XLOOKUP(Tabell1[[#This Row],[Ansvar]],Fleksi[Ansvar],Fleksi[1B])</f>
        <v>Politisk virksomhet</v>
      </c>
      <c r="N18" t="str">
        <f>_xlfn.XLOOKUP(Tabell1[[#This Row],[Ansvar]],Fleksi[Ansvar],Fleksi[Tjenesteområde])</f>
        <v>Sentrale staber, politisk virksomhet og fellesutgifter</v>
      </c>
      <c r="O18" s="1">
        <f>+ROUND(Tabell1[[#This Row],[Justert beløp]],-3)</f>
        <v>21000</v>
      </c>
      <c r="P18">
        <f t="shared" si="0"/>
        <v>1201</v>
      </c>
      <c r="Q18">
        <f t="shared" si="1"/>
        <v>1060</v>
      </c>
      <c r="R18">
        <f t="shared" si="2"/>
        <v>1002</v>
      </c>
      <c r="S18" t="str">
        <f t="shared" si="3"/>
        <v>2255</v>
      </c>
      <c r="T18" s="1">
        <f>+Tabell1[[#This Row],[Avrundet beløp]]</f>
        <v>21000</v>
      </c>
      <c r="U18" s="5">
        <f t="shared" si="4"/>
        <v>21000</v>
      </c>
    </row>
    <row r="19" spans="1:21" x14ac:dyDescent="0.25">
      <c r="A19">
        <v>1100</v>
      </c>
      <c r="B19" t="s">
        <v>222</v>
      </c>
      <c r="C19">
        <v>1200</v>
      </c>
      <c r="D19" t="s">
        <v>215</v>
      </c>
      <c r="E19">
        <v>1011</v>
      </c>
      <c r="F19" t="s">
        <v>60</v>
      </c>
      <c r="G19" t="s">
        <v>17</v>
      </c>
      <c r="H19" t="s">
        <v>18</v>
      </c>
      <c r="I19" s="1">
        <v>13859</v>
      </c>
      <c r="J19" s="1">
        <f>+Tabell1[[#This Row],[Regnskap]]</f>
        <v>13859</v>
      </c>
      <c r="L19" t="str">
        <f>_xlfn.XLOOKUP(Tabell1[[#This Row],[Ansvar]],Fleksi[Ansvar],Fleksi[Virksomhet])</f>
        <v>Fagstab skole</v>
      </c>
      <c r="M19" t="str">
        <f>_xlfn.XLOOKUP(Tabell1[[#This Row],[Ansvar]],Fleksi[Ansvar],Fleksi[1B])</f>
        <v>Ordinær grunnskoleopplæring inkludert fellesutgifter</v>
      </c>
      <c r="N19" t="str">
        <f>_xlfn.XLOOKUP(Tabell1[[#This Row],[Ansvar]],Fleksi[Ansvar],Fleksi[Tjenesteområde])</f>
        <v>Oppvekst skole</v>
      </c>
      <c r="O19" s="1">
        <f>+ROUND(Tabell1[[#This Row],[Justert beløp]],-3)</f>
        <v>14000</v>
      </c>
      <c r="P19">
        <f t="shared" si="0"/>
        <v>1011</v>
      </c>
      <c r="Q19">
        <f t="shared" si="1"/>
        <v>1100</v>
      </c>
      <c r="R19">
        <f t="shared" si="2"/>
        <v>1200</v>
      </c>
      <c r="S19" t="str">
        <f t="shared" si="3"/>
        <v>2255</v>
      </c>
      <c r="T19" s="1">
        <f>+Tabell1[[#This Row],[Avrundet beløp]]</f>
        <v>14000</v>
      </c>
      <c r="U19" s="5">
        <f t="shared" si="4"/>
        <v>14000</v>
      </c>
    </row>
    <row r="20" spans="1:21" x14ac:dyDescent="0.25">
      <c r="A20">
        <v>1100</v>
      </c>
      <c r="B20" t="s">
        <v>222</v>
      </c>
      <c r="C20">
        <v>1200</v>
      </c>
      <c r="D20" t="s">
        <v>215</v>
      </c>
      <c r="E20">
        <v>1050</v>
      </c>
      <c r="F20" t="s">
        <v>223</v>
      </c>
      <c r="G20" t="s">
        <v>17</v>
      </c>
      <c r="H20" t="s">
        <v>18</v>
      </c>
      <c r="I20" s="1">
        <v>3870</v>
      </c>
      <c r="J20" s="1">
        <f>+Tabell1[[#This Row],[Regnskap]]</f>
        <v>3870</v>
      </c>
      <c r="L20" t="str">
        <f>_xlfn.XLOOKUP(Tabell1[[#This Row],[Ansvar]],Fleksi[Ansvar],Fleksi[Virksomhet])</f>
        <v>Fagstab skole</v>
      </c>
      <c r="M20" t="str">
        <f>_xlfn.XLOOKUP(Tabell1[[#This Row],[Ansvar]],Fleksi[Ansvar],Fleksi[1B])</f>
        <v>Ordinær grunnskoleopplæring inkludert fellesutgifter</v>
      </c>
      <c r="N20" t="str">
        <f>_xlfn.XLOOKUP(Tabell1[[#This Row],[Ansvar]],Fleksi[Ansvar],Fleksi[Tjenesteområde])</f>
        <v>Oppvekst skole</v>
      </c>
      <c r="O20" s="1">
        <f>+ROUND(Tabell1[[#This Row],[Justert beløp]],-3)</f>
        <v>4000</v>
      </c>
      <c r="P20">
        <f t="shared" si="0"/>
        <v>1050</v>
      </c>
      <c r="Q20">
        <f t="shared" si="1"/>
        <v>1100</v>
      </c>
      <c r="R20">
        <f t="shared" si="2"/>
        <v>1200</v>
      </c>
      <c r="S20" t="str">
        <f t="shared" si="3"/>
        <v>2255</v>
      </c>
      <c r="T20" s="1">
        <f>+Tabell1[[#This Row],[Avrundet beløp]]</f>
        <v>4000</v>
      </c>
      <c r="U20" s="5">
        <f t="shared" si="4"/>
        <v>4000</v>
      </c>
    </row>
    <row r="21" spans="1:21" x14ac:dyDescent="0.25">
      <c r="A21">
        <v>1100</v>
      </c>
      <c r="B21" t="s">
        <v>222</v>
      </c>
      <c r="C21">
        <v>1200</v>
      </c>
      <c r="D21" t="s">
        <v>215</v>
      </c>
      <c r="E21">
        <v>1099</v>
      </c>
      <c r="F21" t="s">
        <v>16</v>
      </c>
      <c r="G21" t="s">
        <v>17</v>
      </c>
      <c r="H21" t="s">
        <v>18</v>
      </c>
      <c r="I21" s="1">
        <v>2500</v>
      </c>
      <c r="J21" s="1">
        <f>+Tabell1[[#This Row],[Regnskap]]</f>
        <v>2500</v>
      </c>
      <c r="L21" t="str">
        <f>_xlfn.XLOOKUP(Tabell1[[#This Row],[Ansvar]],Fleksi[Ansvar],Fleksi[Virksomhet])</f>
        <v>Fagstab skole</v>
      </c>
      <c r="M21" t="str">
        <f>_xlfn.XLOOKUP(Tabell1[[#This Row],[Ansvar]],Fleksi[Ansvar],Fleksi[1B])</f>
        <v>Ordinær grunnskoleopplæring inkludert fellesutgifter</v>
      </c>
      <c r="N21" t="str">
        <f>_xlfn.XLOOKUP(Tabell1[[#This Row],[Ansvar]],Fleksi[Ansvar],Fleksi[Tjenesteområde])</f>
        <v>Oppvekst skole</v>
      </c>
      <c r="O21" s="1">
        <f>+ROUND(Tabell1[[#This Row],[Justert beløp]],-3)</f>
        <v>3000</v>
      </c>
      <c r="P21">
        <f t="shared" si="0"/>
        <v>1099</v>
      </c>
      <c r="Q21">
        <f t="shared" si="1"/>
        <v>1100</v>
      </c>
      <c r="R21">
        <f t="shared" si="2"/>
        <v>1200</v>
      </c>
      <c r="S21" t="str">
        <f t="shared" si="3"/>
        <v>2255</v>
      </c>
      <c r="T21" s="1">
        <f>+Tabell1[[#This Row],[Avrundet beløp]]</f>
        <v>3000</v>
      </c>
      <c r="U21" s="5">
        <f t="shared" si="4"/>
        <v>3000</v>
      </c>
    </row>
    <row r="22" spans="1:21" x14ac:dyDescent="0.25">
      <c r="A22">
        <v>1110</v>
      </c>
      <c r="B22" t="s">
        <v>224</v>
      </c>
      <c r="C22">
        <v>1237</v>
      </c>
      <c r="D22" t="s">
        <v>225</v>
      </c>
      <c r="E22">
        <v>1012</v>
      </c>
      <c r="F22" t="s">
        <v>23</v>
      </c>
      <c r="G22" t="s">
        <v>17</v>
      </c>
      <c r="H22" t="s">
        <v>18</v>
      </c>
      <c r="I22" s="1">
        <v>2948</v>
      </c>
      <c r="J22" s="1">
        <f>+Tabell1[[#This Row],[Regnskap]]</f>
        <v>2948</v>
      </c>
      <c r="L22" t="str">
        <f>_xlfn.XLOOKUP(Tabell1[[#This Row],[Ansvar]],Fleksi[Ansvar],Fleksi[Virksomhet])</f>
        <v>Fagstab barn og unge</v>
      </c>
      <c r="M22" t="str">
        <f>_xlfn.XLOOKUP(Tabell1[[#This Row],[Ansvar]],Fleksi[Ansvar],Fleksi[1B])</f>
        <v>Barnehager inkludert fellesutgifter</v>
      </c>
      <c r="N22" t="str">
        <f>_xlfn.XLOOKUP(Tabell1[[#This Row],[Ansvar]],Fleksi[Ansvar],Fleksi[Tjenesteområde])</f>
        <v>Oppvekst barn og unge</v>
      </c>
      <c r="O22" s="1">
        <f>+ROUND(Tabell1[[#This Row],[Justert beløp]],-3)</f>
        <v>3000</v>
      </c>
      <c r="P22">
        <f t="shared" si="0"/>
        <v>1012</v>
      </c>
      <c r="Q22">
        <f t="shared" si="1"/>
        <v>1110</v>
      </c>
      <c r="R22">
        <f t="shared" si="2"/>
        <v>1237</v>
      </c>
      <c r="S22" t="str">
        <f t="shared" si="3"/>
        <v>2255</v>
      </c>
      <c r="T22" s="1">
        <f>+Tabell1[[#This Row],[Avrundet beløp]]</f>
        <v>3000</v>
      </c>
      <c r="U22" s="5">
        <f t="shared" si="4"/>
        <v>3000</v>
      </c>
    </row>
    <row r="23" spans="1:21" x14ac:dyDescent="0.25">
      <c r="A23">
        <v>1110</v>
      </c>
      <c r="B23" t="s">
        <v>224</v>
      </c>
      <c r="C23">
        <v>1237</v>
      </c>
      <c r="D23" t="s">
        <v>225</v>
      </c>
      <c r="E23">
        <v>1040</v>
      </c>
      <c r="F23" t="s">
        <v>27</v>
      </c>
      <c r="G23" t="s">
        <v>17</v>
      </c>
      <c r="H23" t="s">
        <v>18</v>
      </c>
      <c r="I23" s="1">
        <v>526510</v>
      </c>
      <c r="J23" s="1">
        <f>+Tabell1[[#This Row],[Regnskap]]</f>
        <v>526510</v>
      </c>
      <c r="L23" t="str">
        <f>_xlfn.XLOOKUP(Tabell1[[#This Row],[Ansvar]],Fleksi[Ansvar],Fleksi[Virksomhet])</f>
        <v>Fagstab barn og unge</v>
      </c>
      <c r="M23" t="str">
        <f>_xlfn.XLOOKUP(Tabell1[[#This Row],[Ansvar]],Fleksi[Ansvar],Fleksi[1B])</f>
        <v>Barnehager inkludert fellesutgifter</v>
      </c>
      <c r="N23" t="str">
        <f>_xlfn.XLOOKUP(Tabell1[[#This Row],[Ansvar]],Fleksi[Ansvar],Fleksi[Tjenesteområde])</f>
        <v>Oppvekst barn og unge</v>
      </c>
      <c r="O23" s="1">
        <f>+ROUND(Tabell1[[#This Row],[Justert beløp]],-3)</f>
        <v>527000</v>
      </c>
      <c r="P23">
        <f t="shared" si="0"/>
        <v>1040</v>
      </c>
      <c r="Q23">
        <f t="shared" si="1"/>
        <v>1110</v>
      </c>
      <c r="R23">
        <f t="shared" si="2"/>
        <v>1237</v>
      </c>
      <c r="S23" t="str">
        <f t="shared" si="3"/>
        <v>2255</v>
      </c>
      <c r="T23" s="1">
        <f>+Tabell1[[#This Row],[Avrundet beløp]]</f>
        <v>527000</v>
      </c>
      <c r="U23" s="5">
        <f t="shared" si="4"/>
        <v>527000</v>
      </c>
    </row>
    <row r="24" spans="1:21" x14ac:dyDescent="0.25">
      <c r="A24">
        <v>1110</v>
      </c>
      <c r="B24" t="s">
        <v>224</v>
      </c>
      <c r="C24">
        <v>1237</v>
      </c>
      <c r="D24" t="s">
        <v>225</v>
      </c>
      <c r="E24">
        <v>1099</v>
      </c>
      <c r="F24" t="s">
        <v>16</v>
      </c>
      <c r="G24" t="s">
        <v>17</v>
      </c>
      <c r="H24" t="s">
        <v>18</v>
      </c>
      <c r="I24" s="1">
        <v>74654</v>
      </c>
      <c r="J24" s="1">
        <f>+Tabell1[[#This Row],[Regnskap]]</f>
        <v>74654</v>
      </c>
      <c r="L24" t="str">
        <f>_xlfn.XLOOKUP(Tabell1[[#This Row],[Ansvar]],Fleksi[Ansvar],Fleksi[Virksomhet])</f>
        <v>Fagstab barn og unge</v>
      </c>
      <c r="M24" t="str">
        <f>_xlfn.XLOOKUP(Tabell1[[#This Row],[Ansvar]],Fleksi[Ansvar],Fleksi[1B])</f>
        <v>Barnehager inkludert fellesutgifter</v>
      </c>
      <c r="N24" t="str">
        <f>_xlfn.XLOOKUP(Tabell1[[#This Row],[Ansvar]],Fleksi[Ansvar],Fleksi[Tjenesteområde])</f>
        <v>Oppvekst barn og unge</v>
      </c>
      <c r="O24" s="1">
        <f>+ROUND(Tabell1[[#This Row],[Justert beløp]],-3)</f>
        <v>75000</v>
      </c>
      <c r="P24">
        <f t="shared" si="0"/>
        <v>1099</v>
      </c>
      <c r="Q24">
        <f t="shared" si="1"/>
        <v>1110</v>
      </c>
      <c r="R24">
        <f t="shared" si="2"/>
        <v>1237</v>
      </c>
      <c r="S24" t="str">
        <f t="shared" si="3"/>
        <v>2255</v>
      </c>
      <c r="T24" s="1">
        <f>+Tabell1[[#This Row],[Avrundet beløp]]</f>
        <v>75000</v>
      </c>
      <c r="U24" s="5">
        <f t="shared" si="4"/>
        <v>75000</v>
      </c>
    </row>
    <row r="25" spans="1:21" x14ac:dyDescent="0.25">
      <c r="A25">
        <v>1110</v>
      </c>
      <c r="B25" t="s">
        <v>224</v>
      </c>
      <c r="C25">
        <v>1237</v>
      </c>
      <c r="D25" t="s">
        <v>225</v>
      </c>
      <c r="E25">
        <v>1170</v>
      </c>
      <c r="F25" t="s">
        <v>41</v>
      </c>
      <c r="G25" t="s">
        <v>17</v>
      </c>
      <c r="H25" t="s">
        <v>18</v>
      </c>
      <c r="I25" s="1">
        <v>360</v>
      </c>
      <c r="J25" s="1">
        <f>+Tabell1[[#This Row],[Regnskap]]</f>
        <v>360</v>
      </c>
      <c r="L25" t="str">
        <f>_xlfn.XLOOKUP(Tabell1[[#This Row],[Ansvar]],Fleksi[Ansvar],Fleksi[Virksomhet])</f>
        <v>Fagstab barn og unge</v>
      </c>
      <c r="M25" t="str">
        <f>_xlfn.XLOOKUP(Tabell1[[#This Row],[Ansvar]],Fleksi[Ansvar],Fleksi[1B])</f>
        <v>Barnehager inkludert fellesutgifter</v>
      </c>
      <c r="N25" t="str">
        <f>_xlfn.XLOOKUP(Tabell1[[#This Row],[Ansvar]],Fleksi[Ansvar],Fleksi[Tjenesteområde])</f>
        <v>Oppvekst barn og unge</v>
      </c>
      <c r="O25" s="1">
        <f>+ROUND(Tabell1[[#This Row],[Justert beløp]],-3)</f>
        <v>0</v>
      </c>
      <c r="P25">
        <f t="shared" si="0"/>
        <v>1170</v>
      </c>
      <c r="Q25">
        <f t="shared" si="1"/>
        <v>1110</v>
      </c>
      <c r="R25">
        <f t="shared" si="2"/>
        <v>1237</v>
      </c>
      <c r="S25" t="str">
        <f t="shared" si="3"/>
        <v>2255</v>
      </c>
      <c r="T25" s="1">
        <f>+Tabell1[[#This Row],[Avrundet beløp]]</f>
        <v>0</v>
      </c>
      <c r="U25" s="5">
        <f t="shared" si="4"/>
        <v>0</v>
      </c>
    </row>
    <row r="26" spans="1:21" x14ac:dyDescent="0.25">
      <c r="A26">
        <v>1110</v>
      </c>
      <c r="B26" t="s">
        <v>224</v>
      </c>
      <c r="C26">
        <v>2010</v>
      </c>
      <c r="D26" t="s">
        <v>226</v>
      </c>
      <c r="E26">
        <v>1012</v>
      </c>
      <c r="F26" t="s">
        <v>23</v>
      </c>
      <c r="G26" t="s">
        <v>17</v>
      </c>
      <c r="H26" t="s">
        <v>18</v>
      </c>
      <c r="I26" s="1">
        <v>5040</v>
      </c>
      <c r="J26" s="1">
        <f>+Tabell1[[#This Row],[Regnskap]]</f>
        <v>5040</v>
      </c>
      <c r="L26" t="str">
        <f>_xlfn.XLOOKUP(Tabell1[[#This Row],[Ansvar]],Fleksi[Ansvar],Fleksi[Virksomhet])</f>
        <v>Fagstab barn og unge</v>
      </c>
      <c r="M26" t="str">
        <f>_xlfn.XLOOKUP(Tabell1[[#This Row],[Ansvar]],Fleksi[Ansvar],Fleksi[1B])</f>
        <v>Barnehager inkludert fellesutgifter</v>
      </c>
      <c r="N26" t="str">
        <f>_xlfn.XLOOKUP(Tabell1[[#This Row],[Ansvar]],Fleksi[Ansvar],Fleksi[Tjenesteområde])</f>
        <v>Oppvekst barn og unge</v>
      </c>
      <c r="O26" s="1">
        <f>+ROUND(Tabell1[[#This Row],[Justert beløp]],-3)</f>
        <v>5000</v>
      </c>
      <c r="P26">
        <f t="shared" si="0"/>
        <v>1012</v>
      </c>
      <c r="Q26">
        <f t="shared" si="1"/>
        <v>1110</v>
      </c>
      <c r="R26">
        <f t="shared" si="2"/>
        <v>2010</v>
      </c>
      <c r="S26" t="str">
        <f t="shared" si="3"/>
        <v>2255</v>
      </c>
      <c r="T26" s="1">
        <f>+Tabell1[[#This Row],[Avrundet beløp]]</f>
        <v>5000</v>
      </c>
      <c r="U26" s="5">
        <f t="shared" si="4"/>
        <v>5000</v>
      </c>
    </row>
    <row r="27" spans="1:21" x14ac:dyDescent="0.25">
      <c r="A27">
        <v>1110</v>
      </c>
      <c r="B27" t="s">
        <v>224</v>
      </c>
      <c r="C27">
        <v>2010</v>
      </c>
      <c r="D27" t="s">
        <v>226</v>
      </c>
      <c r="E27">
        <v>1099</v>
      </c>
      <c r="F27" t="s">
        <v>16</v>
      </c>
      <c r="G27" t="s">
        <v>17</v>
      </c>
      <c r="H27" t="s">
        <v>18</v>
      </c>
      <c r="I27" s="1">
        <v>711</v>
      </c>
      <c r="J27" s="1">
        <f>+Tabell1[[#This Row],[Regnskap]]</f>
        <v>711</v>
      </c>
      <c r="L27" t="str">
        <f>_xlfn.XLOOKUP(Tabell1[[#This Row],[Ansvar]],Fleksi[Ansvar],Fleksi[Virksomhet])</f>
        <v>Fagstab barn og unge</v>
      </c>
      <c r="M27" t="str">
        <f>_xlfn.XLOOKUP(Tabell1[[#This Row],[Ansvar]],Fleksi[Ansvar],Fleksi[1B])</f>
        <v>Barnehager inkludert fellesutgifter</v>
      </c>
      <c r="N27" t="str">
        <f>_xlfn.XLOOKUP(Tabell1[[#This Row],[Ansvar]],Fleksi[Ansvar],Fleksi[Tjenesteområde])</f>
        <v>Oppvekst barn og unge</v>
      </c>
      <c r="O27" s="1">
        <f>+ROUND(Tabell1[[#This Row],[Justert beløp]],-3)</f>
        <v>1000</v>
      </c>
      <c r="P27">
        <f t="shared" si="0"/>
        <v>1099</v>
      </c>
      <c r="Q27">
        <f t="shared" si="1"/>
        <v>1110</v>
      </c>
      <c r="R27">
        <f t="shared" si="2"/>
        <v>2010</v>
      </c>
      <c r="S27" t="str">
        <f t="shared" si="3"/>
        <v>2255</v>
      </c>
      <c r="T27" s="1">
        <f>+Tabell1[[#This Row],[Avrundet beløp]]</f>
        <v>1000</v>
      </c>
      <c r="U27" s="5">
        <f t="shared" si="4"/>
        <v>1000</v>
      </c>
    </row>
    <row r="28" spans="1:21" x14ac:dyDescent="0.25">
      <c r="A28">
        <v>1110</v>
      </c>
      <c r="B28" t="s">
        <v>224</v>
      </c>
      <c r="C28">
        <v>2010</v>
      </c>
      <c r="D28" t="s">
        <v>226</v>
      </c>
      <c r="E28">
        <v>1470</v>
      </c>
      <c r="F28" t="s">
        <v>227</v>
      </c>
      <c r="G28" t="s">
        <v>17</v>
      </c>
      <c r="H28" t="s">
        <v>18</v>
      </c>
      <c r="I28" s="1">
        <v>-561008</v>
      </c>
      <c r="K28" s="2" t="s">
        <v>228</v>
      </c>
      <c r="L28" t="str">
        <f>_xlfn.XLOOKUP(Tabell1[[#This Row],[Ansvar]],Fleksi[Ansvar],Fleksi[Virksomhet])</f>
        <v>Fagstab barn og unge</v>
      </c>
      <c r="M28" t="str">
        <f>_xlfn.XLOOKUP(Tabell1[[#This Row],[Ansvar]],Fleksi[Ansvar],Fleksi[1B])</f>
        <v>Barnehager inkludert fellesutgifter</v>
      </c>
      <c r="N28" t="str">
        <f>_xlfn.XLOOKUP(Tabell1[[#This Row],[Ansvar]],Fleksi[Ansvar],Fleksi[Tjenesteområde])</f>
        <v>Oppvekst barn og unge</v>
      </c>
      <c r="O28" s="1">
        <f>+ROUND(Tabell1[[#This Row],[Justert beløp]],-3)</f>
        <v>0</v>
      </c>
      <c r="P28">
        <f t="shared" si="0"/>
        <v>1470</v>
      </c>
      <c r="Q28">
        <f t="shared" si="1"/>
        <v>1110</v>
      </c>
      <c r="R28">
        <f t="shared" si="2"/>
        <v>2010</v>
      </c>
      <c r="S28" t="str">
        <f t="shared" si="3"/>
        <v>2255</v>
      </c>
      <c r="T28" s="1">
        <f>+Tabell1[[#This Row],[Avrundet beløp]]</f>
        <v>0</v>
      </c>
      <c r="U28" s="5">
        <f t="shared" si="4"/>
        <v>0</v>
      </c>
    </row>
    <row r="29" spans="1:21" x14ac:dyDescent="0.25">
      <c r="A29">
        <v>1110</v>
      </c>
      <c r="B29" t="s">
        <v>224</v>
      </c>
      <c r="C29">
        <v>2321</v>
      </c>
      <c r="D29" t="s">
        <v>219</v>
      </c>
      <c r="E29">
        <v>1021</v>
      </c>
      <c r="F29" t="s">
        <v>30</v>
      </c>
      <c r="G29" t="s">
        <v>17</v>
      </c>
      <c r="H29" t="s">
        <v>18</v>
      </c>
      <c r="I29" s="1">
        <v>-3360</v>
      </c>
      <c r="J29" s="1">
        <f>+Tabell1[[#This Row],[Regnskap]]</f>
        <v>-3360</v>
      </c>
      <c r="L29" t="str">
        <f>_xlfn.XLOOKUP(Tabell1[[#This Row],[Ansvar]],Fleksi[Ansvar],Fleksi[Virksomhet])</f>
        <v>Fagstab barn og unge</v>
      </c>
      <c r="M29" t="str">
        <f>_xlfn.XLOOKUP(Tabell1[[#This Row],[Ansvar]],Fleksi[Ansvar],Fleksi[1B])</f>
        <v>Barnehager inkludert fellesutgifter</v>
      </c>
      <c r="N29" t="str">
        <f>_xlfn.XLOOKUP(Tabell1[[#This Row],[Ansvar]],Fleksi[Ansvar],Fleksi[Tjenesteområde])</f>
        <v>Oppvekst barn og unge</v>
      </c>
      <c r="O29" s="1">
        <f>+ROUND(Tabell1[[#This Row],[Justert beløp]],-3)</f>
        <v>-3000</v>
      </c>
      <c r="P29">
        <f t="shared" si="0"/>
        <v>1021</v>
      </c>
      <c r="Q29">
        <f t="shared" si="1"/>
        <v>1110</v>
      </c>
      <c r="R29">
        <f t="shared" si="2"/>
        <v>2321</v>
      </c>
      <c r="S29" t="str">
        <f t="shared" si="3"/>
        <v>2255</v>
      </c>
      <c r="T29" s="1">
        <f>+Tabell1[[#This Row],[Avrundet beløp]]</f>
        <v>-3000</v>
      </c>
      <c r="U29" s="5">
        <f t="shared" si="4"/>
        <v>-3000</v>
      </c>
    </row>
    <row r="30" spans="1:21" x14ac:dyDescent="0.25">
      <c r="A30">
        <v>1110</v>
      </c>
      <c r="B30" t="s">
        <v>224</v>
      </c>
      <c r="C30">
        <v>2321</v>
      </c>
      <c r="D30" t="s">
        <v>219</v>
      </c>
      <c r="E30">
        <v>1099</v>
      </c>
      <c r="F30" t="s">
        <v>16</v>
      </c>
      <c r="G30" t="s">
        <v>17</v>
      </c>
      <c r="H30" t="s">
        <v>18</v>
      </c>
      <c r="I30" s="1">
        <v>-474</v>
      </c>
      <c r="J30" s="1">
        <f>+Tabell1[[#This Row],[Regnskap]]</f>
        <v>-474</v>
      </c>
      <c r="L30" t="str">
        <f>_xlfn.XLOOKUP(Tabell1[[#This Row],[Ansvar]],Fleksi[Ansvar],Fleksi[Virksomhet])</f>
        <v>Fagstab barn og unge</v>
      </c>
      <c r="M30" t="str">
        <f>_xlfn.XLOOKUP(Tabell1[[#This Row],[Ansvar]],Fleksi[Ansvar],Fleksi[1B])</f>
        <v>Barnehager inkludert fellesutgifter</v>
      </c>
      <c r="N30" t="str">
        <f>_xlfn.XLOOKUP(Tabell1[[#This Row],[Ansvar]],Fleksi[Ansvar],Fleksi[Tjenesteområde])</f>
        <v>Oppvekst barn og unge</v>
      </c>
      <c r="O30" s="1">
        <f>+ROUND(Tabell1[[#This Row],[Justert beløp]],-3)</f>
        <v>0</v>
      </c>
      <c r="P30">
        <f t="shared" si="0"/>
        <v>1099</v>
      </c>
      <c r="Q30">
        <f t="shared" si="1"/>
        <v>1110</v>
      </c>
      <c r="R30">
        <f t="shared" si="2"/>
        <v>2321</v>
      </c>
      <c r="S30" t="str">
        <f t="shared" si="3"/>
        <v>2255</v>
      </c>
      <c r="T30" s="1">
        <f>+Tabell1[[#This Row],[Avrundet beløp]]</f>
        <v>0</v>
      </c>
      <c r="U30" s="5">
        <f t="shared" si="4"/>
        <v>0</v>
      </c>
    </row>
    <row r="31" spans="1:21" x14ac:dyDescent="0.25">
      <c r="A31">
        <v>1110</v>
      </c>
      <c r="B31" t="s">
        <v>224</v>
      </c>
      <c r="C31">
        <v>2413</v>
      </c>
      <c r="D31" t="s">
        <v>35</v>
      </c>
      <c r="E31">
        <v>1012</v>
      </c>
      <c r="F31" t="s">
        <v>23</v>
      </c>
      <c r="G31" t="s">
        <v>17</v>
      </c>
      <c r="H31" t="s">
        <v>18</v>
      </c>
      <c r="I31" s="1">
        <v>58568</v>
      </c>
      <c r="J31" s="1">
        <f>+Tabell1[[#This Row],[Regnskap]]</f>
        <v>58568</v>
      </c>
      <c r="L31" t="str">
        <f>_xlfn.XLOOKUP(Tabell1[[#This Row],[Ansvar]],Fleksi[Ansvar],Fleksi[Virksomhet])</f>
        <v>Fagstab barn og unge</v>
      </c>
      <c r="M31" t="str">
        <f>_xlfn.XLOOKUP(Tabell1[[#This Row],[Ansvar]],Fleksi[Ansvar],Fleksi[1B])</f>
        <v>Barnehager inkludert fellesutgifter</v>
      </c>
      <c r="N31" t="str">
        <f>_xlfn.XLOOKUP(Tabell1[[#This Row],[Ansvar]],Fleksi[Ansvar],Fleksi[Tjenesteområde])</f>
        <v>Oppvekst barn og unge</v>
      </c>
      <c r="O31" s="1">
        <f>+ROUND(Tabell1[[#This Row],[Justert beløp]],-3)</f>
        <v>59000</v>
      </c>
      <c r="P31">
        <f t="shared" si="0"/>
        <v>1012</v>
      </c>
      <c r="Q31">
        <f t="shared" si="1"/>
        <v>1110</v>
      </c>
      <c r="R31">
        <f t="shared" si="2"/>
        <v>2413</v>
      </c>
      <c r="S31" t="str">
        <f t="shared" si="3"/>
        <v>2255</v>
      </c>
      <c r="T31" s="1">
        <f>+Tabell1[[#This Row],[Avrundet beløp]]</f>
        <v>59000</v>
      </c>
      <c r="U31" s="5">
        <f t="shared" si="4"/>
        <v>59000</v>
      </c>
    </row>
    <row r="32" spans="1:21" x14ac:dyDescent="0.25">
      <c r="A32">
        <v>1110</v>
      </c>
      <c r="B32" t="s">
        <v>224</v>
      </c>
      <c r="C32">
        <v>2413</v>
      </c>
      <c r="D32" t="s">
        <v>35</v>
      </c>
      <c r="E32">
        <v>1021</v>
      </c>
      <c r="F32" t="s">
        <v>30</v>
      </c>
      <c r="G32" t="s">
        <v>17</v>
      </c>
      <c r="H32" t="s">
        <v>18</v>
      </c>
      <c r="I32" s="1">
        <v>10780</v>
      </c>
      <c r="J32" s="1">
        <f>+Tabell1[[#This Row],[Regnskap]]</f>
        <v>10780</v>
      </c>
      <c r="L32" t="str">
        <f>_xlfn.XLOOKUP(Tabell1[[#This Row],[Ansvar]],Fleksi[Ansvar],Fleksi[Virksomhet])</f>
        <v>Fagstab barn og unge</v>
      </c>
      <c r="M32" t="str">
        <f>_xlfn.XLOOKUP(Tabell1[[#This Row],[Ansvar]],Fleksi[Ansvar],Fleksi[1B])</f>
        <v>Barnehager inkludert fellesutgifter</v>
      </c>
      <c r="N32" t="str">
        <f>_xlfn.XLOOKUP(Tabell1[[#This Row],[Ansvar]],Fleksi[Ansvar],Fleksi[Tjenesteområde])</f>
        <v>Oppvekst barn og unge</v>
      </c>
      <c r="O32" s="1">
        <f>+ROUND(Tabell1[[#This Row],[Justert beløp]],-3)</f>
        <v>11000</v>
      </c>
      <c r="P32">
        <f t="shared" si="0"/>
        <v>1021</v>
      </c>
      <c r="Q32">
        <f t="shared" si="1"/>
        <v>1110</v>
      </c>
      <c r="R32">
        <f t="shared" si="2"/>
        <v>2413</v>
      </c>
      <c r="S32" t="str">
        <f t="shared" si="3"/>
        <v>2255</v>
      </c>
      <c r="T32" s="1">
        <f>+Tabell1[[#This Row],[Avrundet beløp]]</f>
        <v>11000</v>
      </c>
      <c r="U32" s="5">
        <f t="shared" si="4"/>
        <v>11000</v>
      </c>
    </row>
    <row r="33" spans="1:21" x14ac:dyDescent="0.25">
      <c r="A33">
        <v>1110</v>
      </c>
      <c r="B33" t="s">
        <v>224</v>
      </c>
      <c r="C33">
        <v>2413</v>
      </c>
      <c r="D33" t="s">
        <v>35</v>
      </c>
      <c r="E33">
        <v>1040</v>
      </c>
      <c r="F33" t="s">
        <v>27</v>
      </c>
      <c r="G33" t="s">
        <v>17</v>
      </c>
      <c r="H33" t="s">
        <v>18</v>
      </c>
      <c r="I33" s="1">
        <v>9377</v>
      </c>
      <c r="J33" s="1">
        <f>+Tabell1[[#This Row],[Regnskap]]</f>
        <v>9377</v>
      </c>
      <c r="L33" t="str">
        <f>_xlfn.XLOOKUP(Tabell1[[#This Row],[Ansvar]],Fleksi[Ansvar],Fleksi[Virksomhet])</f>
        <v>Fagstab barn og unge</v>
      </c>
      <c r="M33" t="str">
        <f>_xlfn.XLOOKUP(Tabell1[[#This Row],[Ansvar]],Fleksi[Ansvar],Fleksi[1B])</f>
        <v>Barnehager inkludert fellesutgifter</v>
      </c>
      <c r="N33" t="str">
        <f>_xlfn.XLOOKUP(Tabell1[[#This Row],[Ansvar]],Fleksi[Ansvar],Fleksi[Tjenesteområde])</f>
        <v>Oppvekst barn og unge</v>
      </c>
      <c r="O33" s="1">
        <f>+ROUND(Tabell1[[#This Row],[Justert beløp]],-3)</f>
        <v>9000</v>
      </c>
      <c r="P33">
        <f t="shared" si="0"/>
        <v>1040</v>
      </c>
      <c r="Q33">
        <f t="shared" si="1"/>
        <v>1110</v>
      </c>
      <c r="R33">
        <f t="shared" si="2"/>
        <v>2413</v>
      </c>
      <c r="S33" t="str">
        <f t="shared" si="3"/>
        <v>2255</v>
      </c>
      <c r="T33" s="1">
        <f>+Tabell1[[#This Row],[Avrundet beløp]]</f>
        <v>9000</v>
      </c>
      <c r="U33" s="5">
        <f t="shared" si="4"/>
        <v>9000</v>
      </c>
    </row>
    <row r="34" spans="1:21" x14ac:dyDescent="0.25">
      <c r="A34">
        <v>1110</v>
      </c>
      <c r="B34" t="s">
        <v>224</v>
      </c>
      <c r="C34">
        <v>2413</v>
      </c>
      <c r="D34" t="s">
        <v>35</v>
      </c>
      <c r="E34">
        <v>1099</v>
      </c>
      <c r="F34" t="s">
        <v>16</v>
      </c>
      <c r="G34" t="s">
        <v>17</v>
      </c>
      <c r="H34" t="s">
        <v>18</v>
      </c>
      <c r="I34" s="1">
        <v>11100</v>
      </c>
      <c r="J34" s="1">
        <f>+Tabell1[[#This Row],[Regnskap]]</f>
        <v>11100</v>
      </c>
      <c r="L34" t="str">
        <f>_xlfn.XLOOKUP(Tabell1[[#This Row],[Ansvar]],Fleksi[Ansvar],Fleksi[Virksomhet])</f>
        <v>Fagstab barn og unge</v>
      </c>
      <c r="M34" t="str">
        <f>_xlfn.XLOOKUP(Tabell1[[#This Row],[Ansvar]],Fleksi[Ansvar],Fleksi[1B])</f>
        <v>Barnehager inkludert fellesutgifter</v>
      </c>
      <c r="N34" t="str">
        <f>_xlfn.XLOOKUP(Tabell1[[#This Row],[Ansvar]],Fleksi[Ansvar],Fleksi[Tjenesteområde])</f>
        <v>Oppvekst barn og unge</v>
      </c>
      <c r="O34" s="1">
        <f>+ROUND(Tabell1[[#This Row],[Justert beløp]],-3)</f>
        <v>11000</v>
      </c>
      <c r="P34">
        <f t="shared" si="0"/>
        <v>1099</v>
      </c>
      <c r="Q34">
        <f t="shared" si="1"/>
        <v>1110</v>
      </c>
      <c r="R34">
        <f t="shared" si="2"/>
        <v>2413</v>
      </c>
      <c r="S34" t="str">
        <f t="shared" si="3"/>
        <v>2255</v>
      </c>
      <c r="T34" s="1">
        <f>+Tabell1[[#This Row],[Avrundet beløp]]</f>
        <v>11000</v>
      </c>
      <c r="U34" s="5">
        <f t="shared" si="4"/>
        <v>11000</v>
      </c>
    </row>
    <row r="35" spans="1:21" x14ac:dyDescent="0.25">
      <c r="A35">
        <v>1120</v>
      </c>
      <c r="B35" t="s">
        <v>85</v>
      </c>
      <c r="C35">
        <v>1200</v>
      </c>
      <c r="D35" t="s">
        <v>215</v>
      </c>
      <c r="E35">
        <v>1012</v>
      </c>
      <c r="F35" t="s">
        <v>23</v>
      </c>
      <c r="G35" t="s">
        <v>17</v>
      </c>
      <c r="H35" t="s">
        <v>18</v>
      </c>
      <c r="I35" s="1">
        <v>-15020</v>
      </c>
      <c r="J35" s="1">
        <f>+Tabell1[[#This Row],[Regnskap]]</f>
        <v>-15020</v>
      </c>
      <c r="L35" t="str">
        <f>_xlfn.XLOOKUP(Tabell1[[#This Row],[Ansvar]],Fleksi[Ansvar],Fleksi[Virksomhet])</f>
        <v>H&amp;V felles</v>
      </c>
      <c r="M35" t="str">
        <f>_xlfn.XLOOKUP(Tabell1[[#This Row],[Ansvar]],Fleksi[Ansvar],Fleksi[1B])</f>
        <v>H&amp;V felles og samordningstjenester</v>
      </c>
      <c r="N35" t="str">
        <f>_xlfn.XLOOKUP(Tabell1[[#This Row],[Ansvar]],Fleksi[Ansvar],Fleksi[Tjenesteområde])</f>
        <v>Helse og velferd</v>
      </c>
      <c r="O35" s="1">
        <f>+ROUND(Tabell1[[#This Row],[Justert beløp]],-3)</f>
        <v>-15000</v>
      </c>
      <c r="P35">
        <f t="shared" si="0"/>
        <v>1012</v>
      </c>
      <c r="Q35">
        <f t="shared" si="1"/>
        <v>1120</v>
      </c>
      <c r="R35">
        <f t="shared" si="2"/>
        <v>1200</v>
      </c>
      <c r="S35" t="str">
        <f t="shared" si="3"/>
        <v>2255</v>
      </c>
      <c r="T35" s="1">
        <f>+Tabell1[[#This Row],[Avrundet beløp]]</f>
        <v>-15000</v>
      </c>
      <c r="U35" s="5">
        <f t="shared" si="4"/>
        <v>-15000</v>
      </c>
    </row>
    <row r="36" spans="1:21" x14ac:dyDescent="0.25">
      <c r="A36">
        <v>1120</v>
      </c>
      <c r="B36" t="s">
        <v>85</v>
      </c>
      <c r="C36">
        <v>1200</v>
      </c>
      <c r="D36" t="s">
        <v>215</v>
      </c>
      <c r="E36">
        <v>1040</v>
      </c>
      <c r="F36" t="s">
        <v>27</v>
      </c>
      <c r="G36" t="s">
        <v>17</v>
      </c>
      <c r="H36" t="s">
        <v>18</v>
      </c>
      <c r="I36" s="1">
        <v>184350</v>
      </c>
      <c r="J36" s="1">
        <f>+Tabell1[[#This Row],[Regnskap]]</f>
        <v>184350</v>
      </c>
      <c r="L36" t="str">
        <f>_xlfn.XLOOKUP(Tabell1[[#This Row],[Ansvar]],Fleksi[Ansvar],Fleksi[Virksomhet])</f>
        <v>H&amp;V felles</v>
      </c>
      <c r="M36" t="str">
        <f>_xlfn.XLOOKUP(Tabell1[[#This Row],[Ansvar]],Fleksi[Ansvar],Fleksi[1B])</f>
        <v>H&amp;V felles og samordningstjenester</v>
      </c>
      <c r="N36" t="str">
        <f>_xlfn.XLOOKUP(Tabell1[[#This Row],[Ansvar]],Fleksi[Ansvar],Fleksi[Tjenesteområde])</f>
        <v>Helse og velferd</v>
      </c>
      <c r="O36" s="1">
        <f>+ROUND(Tabell1[[#This Row],[Justert beløp]],-3)</f>
        <v>184000</v>
      </c>
      <c r="P36">
        <f t="shared" si="0"/>
        <v>1040</v>
      </c>
      <c r="Q36">
        <f t="shared" si="1"/>
        <v>1120</v>
      </c>
      <c r="R36">
        <f t="shared" si="2"/>
        <v>1200</v>
      </c>
      <c r="S36" t="str">
        <f t="shared" si="3"/>
        <v>2255</v>
      </c>
      <c r="T36" s="1">
        <f>+Tabell1[[#This Row],[Avrundet beløp]]</f>
        <v>184000</v>
      </c>
      <c r="U36" s="5">
        <f t="shared" si="4"/>
        <v>184000</v>
      </c>
    </row>
    <row r="37" spans="1:21" x14ac:dyDescent="0.25">
      <c r="A37">
        <v>1120</v>
      </c>
      <c r="B37" t="s">
        <v>85</v>
      </c>
      <c r="C37">
        <v>1200</v>
      </c>
      <c r="D37" t="s">
        <v>215</v>
      </c>
      <c r="E37">
        <v>1099</v>
      </c>
      <c r="F37" t="s">
        <v>16</v>
      </c>
      <c r="G37" t="s">
        <v>17</v>
      </c>
      <c r="H37" t="s">
        <v>18</v>
      </c>
      <c r="I37" s="1">
        <v>23875</v>
      </c>
      <c r="J37" s="1">
        <f>+Tabell1[[#This Row],[Regnskap]]</f>
        <v>23875</v>
      </c>
      <c r="L37" t="str">
        <f>_xlfn.XLOOKUP(Tabell1[[#This Row],[Ansvar]],Fleksi[Ansvar],Fleksi[Virksomhet])</f>
        <v>H&amp;V felles</v>
      </c>
      <c r="M37" t="str">
        <f>_xlfn.XLOOKUP(Tabell1[[#This Row],[Ansvar]],Fleksi[Ansvar],Fleksi[1B])</f>
        <v>H&amp;V felles og samordningstjenester</v>
      </c>
      <c r="N37" t="str">
        <f>_xlfn.XLOOKUP(Tabell1[[#This Row],[Ansvar]],Fleksi[Ansvar],Fleksi[Tjenesteområde])</f>
        <v>Helse og velferd</v>
      </c>
      <c r="O37" s="1">
        <f>+ROUND(Tabell1[[#This Row],[Justert beløp]],-3)</f>
        <v>24000</v>
      </c>
      <c r="P37">
        <f t="shared" si="0"/>
        <v>1099</v>
      </c>
      <c r="Q37">
        <f t="shared" si="1"/>
        <v>1120</v>
      </c>
      <c r="R37">
        <f t="shared" si="2"/>
        <v>1200</v>
      </c>
      <c r="S37" t="str">
        <f t="shared" si="3"/>
        <v>2255</v>
      </c>
      <c r="T37" s="1">
        <f>+Tabell1[[#This Row],[Avrundet beløp]]</f>
        <v>24000</v>
      </c>
      <c r="U37" s="5">
        <f t="shared" si="4"/>
        <v>24000</v>
      </c>
    </row>
    <row r="38" spans="1:21" x14ac:dyDescent="0.25">
      <c r="A38">
        <v>1120</v>
      </c>
      <c r="B38" t="s">
        <v>85</v>
      </c>
      <c r="C38">
        <v>1200</v>
      </c>
      <c r="D38" t="s">
        <v>215</v>
      </c>
      <c r="E38">
        <v>1100</v>
      </c>
      <c r="F38" t="s">
        <v>48</v>
      </c>
      <c r="G38" t="s">
        <v>17</v>
      </c>
      <c r="H38" t="s">
        <v>18</v>
      </c>
      <c r="I38" s="1">
        <v>9491</v>
      </c>
      <c r="J38" s="1">
        <f>+Tabell1[[#This Row],[Regnskap]]</f>
        <v>9491</v>
      </c>
      <c r="L38" t="str">
        <f>_xlfn.XLOOKUP(Tabell1[[#This Row],[Ansvar]],Fleksi[Ansvar],Fleksi[Virksomhet])</f>
        <v>H&amp;V felles</v>
      </c>
      <c r="M38" t="str">
        <f>_xlfn.XLOOKUP(Tabell1[[#This Row],[Ansvar]],Fleksi[Ansvar],Fleksi[1B])</f>
        <v>H&amp;V felles og samordningstjenester</v>
      </c>
      <c r="N38" t="str">
        <f>_xlfn.XLOOKUP(Tabell1[[#This Row],[Ansvar]],Fleksi[Ansvar],Fleksi[Tjenesteområde])</f>
        <v>Helse og velferd</v>
      </c>
      <c r="O38" s="1">
        <f>+ROUND(Tabell1[[#This Row],[Justert beløp]],-3)</f>
        <v>9000</v>
      </c>
      <c r="P38">
        <f t="shared" si="0"/>
        <v>1100</v>
      </c>
      <c r="Q38">
        <f t="shared" si="1"/>
        <v>1120</v>
      </c>
      <c r="R38">
        <f t="shared" si="2"/>
        <v>1200</v>
      </c>
      <c r="S38" t="str">
        <f t="shared" si="3"/>
        <v>2255</v>
      </c>
      <c r="T38" s="1">
        <f>+Tabell1[[#This Row],[Avrundet beløp]]</f>
        <v>9000</v>
      </c>
      <c r="U38" s="5">
        <f t="shared" si="4"/>
        <v>9000</v>
      </c>
    </row>
    <row r="39" spans="1:21" x14ac:dyDescent="0.25">
      <c r="A39">
        <v>1120</v>
      </c>
      <c r="B39" t="s">
        <v>85</v>
      </c>
      <c r="C39">
        <v>1200</v>
      </c>
      <c r="D39" t="s">
        <v>215</v>
      </c>
      <c r="E39">
        <v>1100</v>
      </c>
      <c r="F39" t="s">
        <v>48</v>
      </c>
      <c r="G39" t="s">
        <v>72</v>
      </c>
      <c r="H39" t="s">
        <v>73</v>
      </c>
      <c r="I39" s="1">
        <v>116</v>
      </c>
      <c r="J39" s="1">
        <f>+Tabell1[[#This Row],[Regnskap]]</f>
        <v>116</v>
      </c>
      <c r="L39" t="str">
        <f>_xlfn.XLOOKUP(Tabell1[[#This Row],[Ansvar]],Fleksi[Ansvar],Fleksi[Virksomhet])</f>
        <v>H&amp;V felles</v>
      </c>
      <c r="M39" t="str">
        <f>_xlfn.XLOOKUP(Tabell1[[#This Row],[Ansvar]],Fleksi[Ansvar],Fleksi[1B])</f>
        <v>H&amp;V felles og samordningstjenester</v>
      </c>
      <c r="N39" t="str">
        <f>_xlfn.XLOOKUP(Tabell1[[#This Row],[Ansvar]],Fleksi[Ansvar],Fleksi[Tjenesteområde])</f>
        <v>Helse og velferd</v>
      </c>
      <c r="O39" s="1">
        <f>+ROUND(Tabell1[[#This Row],[Justert beløp]],-3)</f>
        <v>0</v>
      </c>
      <c r="P39">
        <f t="shared" si="0"/>
        <v>1100</v>
      </c>
      <c r="Q39">
        <f t="shared" si="1"/>
        <v>1120</v>
      </c>
      <c r="R39">
        <f t="shared" si="2"/>
        <v>1200</v>
      </c>
      <c r="S39" t="str">
        <f t="shared" si="3"/>
        <v>2268</v>
      </c>
      <c r="T39" s="1">
        <f>+Tabell1[[#This Row],[Avrundet beløp]]</f>
        <v>0</v>
      </c>
      <c r="U39" s="5">
        <f t="shared" si="4"/>
        <v>0</v>
      </c>
    </row>
    <row r="40" spans="1:21" x14ac:dyDescent="0.25">
      <c r="A40">
        <v>1120</v>
      </c>
      <c r="B40" t="s">
        <v>85</v>
      </c>
      <c r="C40">
        <v>1200</v>
      </c>
      <c r="D40" t="s">
        <v>215</v>
      </c>
      <c r="E40">
        <v>1110</v>
      </c>
      <c r="F40" t="s">
        <v>221</v>
      </c>
      <c r="G40" t="s">
        <v>17</v>
      </c>
      <c r="H40" t="s">
        <v>18</v>
      </c>
      <c r="I40" s="1">
        <v>4955910</v>
      </c>
      <c r="J40" s="1">
        <v>1800000</v>
      </c>
      <c r="L40" t="str">
        <f>_xlfn.XLOOKUP(Tabell1[[#This Row],[Ansvar]],Fleksi[Ansvar],Fleksi[Virksomhet])</f>
        <v>H&amp;V felles</v>
      </c>
      <c r="M40" t="str">
        <f>_xlfn.XLOOKUP(Tabell1[[#This Row],[Ansvar]],Fleksi[Ansvar],Fleksi[1B])</f>
        <v>H&amp;V felles og samordningstjenester</v>
      </c>
      <c r="N40" t="str">
        <f>_xlfn.XLOOKUP(Tabell1[[#This Row],[Ansvar]],Fleksi[Ansvar],Fleksi[Tjenesteområde])</f>
        <v>Helse og velferd</v>
      </c>
      <c r="O40" s="1">
        <f>+ROUND(Tabell1[[#This Row],[Justert beløp]],-3)</f>
        <v>1800000</v>
      </c>
      <c r="P40">
        <f t="shared" si="0"/>
        <v>1110</v>
      </c>
      <c r="Q40">
        <f t="shared" si="1"/>
        <v>1120</v>
      </c>
      <c r="R40">
        <f t="shared" si="2"/>
        <v>1200</v>
      </c>
      <c r="S40" t="str">
        <f t="shared" si="3"/>
        <v>2255</v>
      </c>
      <c r="T40" s="1">
        <f>+Tabell1[[#This Row],[Avrundet beløp]]</f>
        <v>1800000</v>
      </c>
      <c r="U40" s="5">
        <f t="shared" si="4"/>
        <v>1800000</v>
      </c>
    </row>
    <row r="41" spans="1:21" x14ac:dyDescent="0.25">
      <c r="A41">
        <v>1120</v>
      </c>
      <c r="B41" t="s">
        <v>85</v>
      </c>
      <c r="C41">
        <v>1200</v>
      </c>
      <c r="D41" t="s">
        <v>215</v>
      </c>
      <c r="E41">
        <v>1110</v>
      </c>
      <c r="F41" t="s">
        <v>221</v>
      </c>
      <c r="G41" t="s">
        <v>72</v>
      </c>
      <c r="H41" t="s">
        <v>73</v>
      </c>
      <c r="I41" s="1">
        <v>499</v>
      </c>
      <c r="J41" s="1">
        <f>+Tabell1[[#This Row],[Regnskap]]</f>
        <v>499</v>
      </c>
      <c r="L41" t="str">
        <f>_xlfn.XLOOKUP(Tabell1[[#This Row],[Ansvar]],Fleksi[Ansvar],Fleksi[Virksomhet])</f>
        <v>H&amp;V felles</v>
      </c>
      <c r="M41" t="str">
        <f>_xlfn.XLOOKUP(Tabell1[[#This Row],[Ansvar]],Fleksi[Ansvar],Fleksi[1B])</f>
        <v>H&amp;V felles og samordningstjenester</v>
      </c>
      <c r="N41" t="str">
        <f>_xlfn.XLOOKUP(Tabell1[[#This Row],[Ansvar]],Fleksi[Ansvar],Fleksi[Tjenesteområde])</f>
        <v>Helse og velferd</v>
      </c>
      <c r="O41" s="1">
        <f>+ROUND(Tabell1[[#This Row],[Justert beløp]],-3)</f>
        <v>0</v>
      </c>
      <c r="P41">
        <f t="shared" si="0"/>
        <v>1110</v>
      </c>
      <c r="Q41">
        <f t="shared" si="1"/>
        <v>1120</v>
      </c>
      <c r="R41">
        <f t="shared" si="2"/>
        <v>1200</v>
      </c>
      <c r="S41" t="str">
        <f t="shared" si="3"/>
        <v>2268</v>
      </c>
      <c r="T41" s="1">
        <f>+Tabell1[[#This Row],[Avrundet beløp]]</f>
        <v>0</v>
      </c>
      <c r="U41" s="5">
        <f t="shared" si="4"/>
        <v>0</v>
      </c>
    </row>
    <row r="42" spans="1:21" x14ac:dyDescent="0.25">
      <c r="A42">
        <v>1120</v>
      </c>
      <c r="B42" t="s">
        <v>85</v>
      </c>
      <c r="C42">
        <v>1200</v>
      </c>
      <c r="D42" t="s">
        <v>215</v>
      </c>
      <c r="E42">
        <v>1120</v>
      </c>
      <c r="F42" t="s">
        <v>26</v>
      </c>
      <c r="G42" t="s">
        <v>17</v>
      </c>
      <c r="H42" t="s">
        <v>18</v>
      </c>
      <c r="I42" s="1">
        <v>7055</v>
      </c>
      <c r="J42" s="1">
        <f>+Tabell1[[#This Row],[Regnskap]]</f>
        <v>7055</v>
      </c>
      <c r="L42" t="str">
        <f>_xlfn.XLOOKUP(Tabell1[[#This Row],[Ansvar]],Fleksi[Ansvar],Fleksi[Virksomhet])</f>
        <v>H&amp;V felles</v>
      </c>
      <c r="M42" t="str">
        <f>_xlfn.XLOOKUP(Tabell1[[#This Row],[Ansvar]],Fleksi[Ansvar],Fleksi[1B])</f>
        <v>H&amp;V felles og samordningstjenester</v>
      </c>
      <c r="N42" t="str">
        <f>_xlfn.XLOOKUP(Tabell1[[#This Row],[Ansvar]],Fleksi[Ansvar],Fleksi[Tjenesteområde])</f>
        <v>Helse og velferd</v>
      </c>
      <c r="O42" s="1">
        <f>+ROUND(Tabell1[[#This Row],[Justert beløp]],-3)</f>
        <v>7000</v>
      </c>
      <c r="P42">
        <f t="shared" si="0"/>
        <v>1120</v>
      </c>
      <c r="Q42">
        <f t="shared" si="1"/>
        <v>1120</v>
      </c>
      <c r="R42">
        <f t="shared" si="2"/>
        <v>1200</v>
      </c>
      <c r="S42" t="str">
        <f t="shared" si="3"/>
        <v>2255</v>
      </c>
      <c r="T42" s="1">
        <f>+Tabell1[[#This Row],[Avrundet beløp]]</f>
        <v>7000</v>
      </c>
      <c r="U42" s="5">
        <f t="shared" si="4"/>
        <v>7000</v>
      </c>
    </row>
    <row r="43" spans="1:21" x14ac:dyDescent="0.25">
      <c r="A43">
        <v>1120</v>
      </c>
      <c r="B43" t="s">
        <v>85</v>
      </c>
      <c r="C43">
        <v>1200</v>
      </c>
      <c r="D43" t="s">
        <v>215</v>
      </c>
      <c r="E43">
        <v>1120</v>
      </c>
      <c r="F43" t="s">
        <v>26</v>
      </c>
      <c r="G43" t="s">
        <v>72</v>
      </c>
      <c r="H43" t="s">
        <v>73</v>
      </c>
      <c r="I43" s="1">
        <v>17792</v>
      </c>
      <c r="J43" s="1">
        <f>+Tabell1[[#This Row],[Regnskap]]</f>
        <v>17792</v>
      </c>
      <c r="L43" t="str">
        <f>_xlfn.XLOOKUP(Tabell1[[#This Row],[Ansvar]],Fleksi[Ansvar],Fleksi[Virksomhet])</f>
        <v>H&amp;V felles</v>
      </c>
      <c r="M43" t="str">
        <f>_xlfn.XLOOKUP(Tabell1[[#This Row],[Ansvar]],Fleksi[Ansvar],Fleksi[1B])</f>
        <v>H&amp;V felles og samordningstjenester</v>
      </c>
      <c r="N43" t="str">
        <f>_xlfn.XLOOKUP(Tabell1[[#This Row],[Ansvar]],Fleksi[Ansvar],Fleksi[Tjenesteområde])</f>
        <v>Helse og velferd</v>
      </c>
      <c r="O43" s="1">
        <f>+ROUND(Tabell1[[#This Row],[Justert beløp]],-3)</f>
        <v>18000</v>
      </c>
      <c r="P43">
        <f t="shared" ref="P43:P87" si="5">+E43</f>
        <v>1120</v>
      </c>
      <c r="Q43">
        <f t="shared" ref="Q43:Q87" si="6">+A43</f>
        <v>1120</v>
      </c>
      <c r="R43">
        <f t="shared" ref="R43:R87" si="7">+C43</f>
        <v>1200</v>
      </c>
      <c r="S43" t="str">
        <f t="shared" ref="S43:S87" si="8">+G43</f>
        <v>2268</v>
      </c>
      <c r="T43" s="1">
        <f>+Tabell1[[#This Row],[Avrundet beløp]]</f>
        <v>18000</v>
      </c>
      <c r="U43" s="5">
        <f t="shared" si="4"/>
        <v>18000</v>
      </c>
    </row>
    <row r="44" spans="1:21" x14ac:dyDescent="0.25">
      <c r="A44">
        <v>1120</v>
      </c>
      <c r="B44" t="s">
        <v>85</v>
      </c>
      <c r="C44">
        <v>1200</v>
      </c>
      <c r="D44" t="s">
        <v>215</v>
      </c>
      <c r="E44">
        <v>1121</v>
      </c>
      <c r="F44" t="s">
        <v>66</v>
      </c>
      <c r="G44" t="s">
        <v>17</v>
      </c>
      <c r="H44" t="s">
        <v>18</v>
      </c>
      <c r="I44" s="1">
        <v>8197</v>
      </c>
      <c r="J44" s="1">
        <f>+Tabell1[[#This Row],[Regnskap]]</f>
        <v>8197</v>
      </c>
      <c r="L44" t="str">
        <f>_xlfn.XLOOKUP(Tabell1[[#This Row],[Ansvar]],Fleksi[Ansvar],Fleksi[Virksomhet])</f>
        <v>H&amp;V felles</v>
      </c>
      <c r="M44" t="str">
        <f>_xlfn.XLOOKUP(Tabell1[[#This Row],[Ansvar]],Fleksi[Ansvar],Fleksi[1B])</f>
        <v>H&amp;V felles og samordningstjenester</v>
      </c>
      <c r="N44" t="str">
        <f>_xlfn.XLOOKUP(Tabell1[[#This Row],[Ansvar]],Fleksi[Ansvar],Fleksi[Tjenesteområde])</f>
        <v>Helse og velferd</v>
      </c>
      <c r="O44" s="1">
        <f>+ROUND(Tabell1[[#This Row],[Justert beløp]],-3)</f>
        <v>8000</v>
      </c>
      <c r="P44">
        <f t="shared" si="5"/>
        <v>1121</v>
      </c>
      <c r="Q44">
        <f t="shared" si="6"/>
        <v>1120</v>
      </c>
      <c r="R44">
        <f t="shared" si="7"/>
        <v>1200</v>
      </c>
      <c r="S44" t="str">
        <f t="shared" si="8"/>
        <v>2255</v>
      </c>
      <c r="T44" s="1">
        <f>+Tabell1[[#This Row],[Avrundet beløp]]</f>
        <v>8000</v>
      </c>
      <c r="U44" s="5">
        <f t="shared" si="4"/>
        <v>8000</v>
      </c>
    </row>
    <row r="45" spans="1:21" x14ac:dyDescent="0.25">
      <c r="A45">
        <v>1120</v>
      </c>
      <c r="B45" t="s">
        <v>85</v>
      </c>
      <c r="C45">
        <v>1200</v>
      </c>
      <c r="D45" t="s">
        <v>215</v>
      </c>
      <c r="E45">
        <v>1122</v>
      </c>
      <c r="F45" t="s">
        <v>216</v>
      </c>
      <c r="G45" t="s">
        <v>17</v>
      </c>
      <c r="H45" t="s">
        <v>18</v>
      </c>
      <c r="I45" s="1">
        <v>2460</v>
      </c>
      <c r="J45" s="1">
        <f>+Tabell1[[#This Row],[Regnskap]]</f>
        <v>2460</v>
      </c>
      <c r="L45" t="str">
        <f>_xlfn.XLOOKUP(Tabell1[[#This Row],[Ansvar]],Fleksi[Ansvar],Fleksi[Virksomhet])</f>
        <v>H&amp;V felles</v>
      </c>
      <c r="M45" t="str">
        <f>_xlfn.XLOOKUP(Tabell1[[#This Row],[Ansvar]],Fleksi[Ansvar],Fleksi[1B])</f>
        <v>H&amp;V felles og samordningstjenester</v>
      </c>
      <c r="N45" t="str">
        <f>_xlfn.XLOOKUP(Tabell1[[#This Row],[Ansvar]],Fleksi[Ansvar],Fleksi[Tjenesteområde])</f>
        <v>Helse og velferd</v>
      </c>
      <c r="O45" s="1">
        <f>+ROUND(Tabell1[[#This Row],[Justert beløp]],-3)</f>
        <v>2000</v>
      </c>
      <c r="P45">
        <f t="shared" si="5"/>
        <v>1122</v>
      </c>
      <c r="Q45">
        <f t="shared" si="6"/>
        <v>1120</v>
      </c>
      <c r="R45">
        <f t="shared" si="7"/>
        <v>1200</v>
      </c>
      <c r="S45" t="str">
        <f t="shared" si="8"/>
        <v>2255</v>
      </c>
      <c r="T45" s="1">
        <f>+Tabell1[[#This Row],[Avrundet beløp]]</f>
        <v>2000</v>
      </c>
      <c r="U45" s="5">
        <f t="shared" si="4"/>
        <v>2000</v>
      </c>
    </row>
    <row r="46" spans="1:21" x14ac:dyDescent="0.25">
      <c r="A46">
        <v>1120</v>
      </c>
      <c r="B46" t="s">
        <v>85</v>
      </c>
      <c r="C46">
        <v>1200</v>
      </c>
      <c r="D46" t="s">
        <v>215</v>
      </c>
      <c r="E46">
        <v>1134</v>
      </c>
      <c r="F46" t="s">
        <v>229</v>
      </c>
      <c r="G46" t="s">
        <v>72</v>
      </c>
      <c r="H46" t="s">
        <v>73</v>
      </c>
      <c r="I46" s="1">
        <v>8299</v>
      </c>
      <c r="J46" s="1">
        <f>+Tabell1[[#This Row],[Regnskap]]</f>
        <v>8299</v>
      </c>
      <c r="L46" t="str">
        <f>_xlfn.XLOOKUP(Tabell1[[#This Row],[Ansvar]],Fleksi[Ansvar],Fleksi[Virksomhet])</f>
        <v>H&amp;V felles</v>
      </c>
      <c r="M46" t="str">
        <f>_xlfn.XLOOKUP(Tabell1[[#This Row],[Ansvar]],Fleksi[Ansvar],Fleksi[1B])</f>
        <v>H&amp;V felles og samordningstjenester</v>
      </c>
      <c r="N46" t="str">
        <f>_xlfn.XLOOKUP(Tabell1[[#This Row],[Ansvar]],Fleksi[Ansvar],Fleksi[Tjenesteområde])</f>
        <v>Helse og velferd</v>
      </c>
      <c r="O46" s="1">
        <f>+ROUND(Tabell1[[#This Row],[Justert beløp]],-3)</f>
        <v>8000</v>
      </c>
      <c r="P46">
        <f t="shared" si="5"/>
        <v>1134</v>
      </c>
      <c r="Q46">
        <f t="shared" si="6"/>
        <v>1120</v>
      </c>
      <c r="R46">
        <f t="shared" si="7"/>
        <v>1200</v>
      </c>
      <c r="S46" t="str">
        <f t="shared" si="8"/>
        <v>2268</v>
      </c>
      <c r="T46" s="1">
        <f>+Tabell1[[#This Row],[Avrundet beløp]]</f>
        <v>8000</v>
      </c>
      <c r="U46" s="5">
        <f t="shared" si="4"/>
        <v>8000</v>
      </c>
    </row>
    <row r="47" spans="1:21" x14ac:dyDescent="0.25">
      <c r="A47">
        <v>1120</v>
      </c>
      <c r="B47" t="s">
        <v>85</v>
      </c>
      <c r="C47">
        <v>1200</v>
      </c>
      <c r="D47" t="s">
        <v>215</v>
      </c>
      <c r="E47">
        <v>1142</v>
      </c>
      <c r="F47" t="s">
        <v>230</v>
      </c>
      <c r="G47" t="s">
        <v>72</v>
      </c>
      <c r="H47" t="s">
        <v>73</v>
      </c>
      <c r="I47" s="1">
        <v>21449</v>
      </c>
      <c r="J47" s="1">
        <f>+Tabell1[[#This Row],[Regnskap]]</f>
        <v>21449</v>
      </c>
      <c r="L47" t="str">
        <f>_xlfn.XLOOKUP(Tabell1[[#This Row],[Ansvar]],Fleksi[Ansvar],Fleksi[Virksomhet])</f>
        <v>H&amp;V felles</v>
      </c>
      <c r="M47" t="str">
        <f>_xlfn.XLOOKUP(Tabell1[[#This Row],[Ansvar]],Fleksi[Ansvar],Fleksi[1B])</f>
        <v>H&amp;V felles og samordningstjenester</v>
      </c>
      <c r="N47" t="str">
        <f>_xlfn.XLOOKUP(Tabell1[[#This Row],[Ansvar]],Fleksi[Ansvar],Fleksi[Tjenesteområde])</f>
        <v>Helse og velferd</v>
      </c>
      <c r="O47" s="1">
        <f>+ROUND(Tabell1[[#This Row],[Justert beløp]],-3)</f>
        <v>21000</v>
      </c>
      <c r="P47">
        <f t="shared" si="5"/>
        <v>1142</v>
      </c>
      <c r="Q47">
        <f t="shared" si="6"/>
        <v>1120</v>
      </c>
      <c r="R47">
        <f t="shared" si="7"/>
        <v>1200</v>
      </c>
      <c r="S47" t="str">
        <f t="shared" si="8"/>
        <v>2268</v>
      </c>
      <c r="T47" s="1">
        <f>+Tabell1[[#This Row],[Avrundet beløp]]</f>
        <v>21000</v>
      </c>
      <c r="U47" s="5">
        <f t="shared" si="4"/>
        <v>21000</v>
      </c>
    </row>
    <row r="48" spans="1:21" x14ac:dyDescent="0.25">
      <c r="A48">
        <v>1120</v>
      </c>
      <c r="B48" t="s">
        <v>85</v>
      </c>
      <c r="C48">
        <v>1200</v>
      </c>
      <c r="D48" t="s">
        <v>215</v>
      </c>
      <c r="E48">
        <v>1174</v>
      </c>
      <c r="F48" t="s">
        <v>231</v>
      </c>
      <c r="G48" t="s">
        <v>72</v>
      </c>
      <c r="H48" t="s">
        <v>73</v>
      </c>
      <c r="I48" s="1">
        <v>23725</v>
      </c>
      <c r="J48" s="1">
        <f>+Tabell1[[#This Row],[Regnskap]]</f>
        <v>23725</v>
      </c>
      <c r="L48" t="str">
        <f>_xlfn.XLOOKUP(Tabell1[[#This Row],[Ansvar]],Fleksi[Ansvar],Fleksi[Virksomhet])</f>
        <v>H&amp;V felles</v>
      </c>
      <c r="M48" t="str">
        <f>_xlfn.XLOOKUP(Tabell1[[#This Row],[Ansvar]],Fleksi[Ansvar],Fleksi[1B])</f>
        <v>H&amp;V felles og samordningstjenester</v>
      </c>
      <c r="N48" t="str">
        <f>_xlfn.XLOOKUP(Tabell1[[#This Row],[Ansvar]],Fleksi[Ansvar],Fleksi[Tjenesteområde])</f>
        <v>Helse og velferd</v>
      </c>
      <c r="O48" s="1">
        <f>+ROUND(Tabell1[[#This Row],[Justert beløp]],-3)</f>
        <v>24000</v>
      </c>
      <c r="P48">
        <f t="shared" si="5"/>
        <v>1174</v>
      </c>
      <c r="Q48">
        <f t="shared" si="6"/>
        <v>1120</v>
      </c>
      <c r="R48">
        <f t="shared" si="7"/>
        <v>1200</v>
      </c>
      <c r="S48" t="str">
        <f t="shared" si="8"/>
        <v>2268</v>
      </c>
      <c r="T48" s="1">
        <f>+Tabell1[[#This Row],[Avrundet beløp]]</f>
        <v>24000</v>
      </c>
      <c r="U48" s="5">
        <f t="shared" si="4"/>
        <v>24000</v>
      </c>
    </row>
    <row r="49" spans="1:21" x14ac:dyDescent="0.25">
      <c r="A49">
        <v>1120</v>
      </c>
      <c r="B49" t="s">
        <v>85</v>
      </c>
      <c r="C49">
        <v>1200</v>
      </c>
      <c r="D49" t="s">
        <v>215</v>
      </c>
      <c r="E49">
        <v>1190</v>
      </c>
      <c r="F49" t="s">
        <v>232</v>
      </c>
      <c r="G49" t="s">
        <v>17</v>
      </c>
      <c r="H49" t="s">
        <v>18</v>
      </c>
      <c r="I49" s="1">
        <v>3500</v>
      </c>
      <c r="J49" s="1">
        <f>+Tabell1[[#This Row],[Regnskap]]</f>
        <v>3500</v>
      </c>
      <c r="L49" t="str">
        <f>_xlfn.XLOOKUP(Tabell1[[#This Row],[Ansvar]],Fleksi[Ansvar],Fleksi[Virksomhet])</f>
        <v>H&amp;V felles</v>
      </c>
      <c r="M49" t="str">
        <f>_xlfn.XLOOKUP(Tabell1[[#This Row],[Ansvar]],Fleksi[Ansvar],Fleksi[1B])</f>
        <v>H&amp;V felles og samordningstjenester</v>
      </c>
      <c r="N49" t="str">
        <f>_xlfn.XLOOKUP(Tabell1[[#This Row],[Ansvar]],Fleksi[Ansvar],Fleksi[Tjenesteområde])</f>
        <v>Helse og velferd</v>
      </c>
      <c r="O49" s="1">
        <f>+ROUND(Tabell1[[#This Row],[Justert beløp]],-3)</f>
        <v>4000</v>
      </c>
      <c r="P49">
        <f t="shared" si="5"/>
        <v>1190</v>
      </c>
      <c r="Q49">
        <f t="shared" si="6"/>
        <v>1120</v>
      </c>
      <c r="R49">
        <f t="shared" si="7"/>
        <v>1200</v>
      </c>
      <c r="S49" t="str">
        <f t="shared" si="8"/>
        <v>2255</v>
      </c>
      <c r="T49" s="1">
        <f>+Tabell1[[#This Row],[Avrundet beløp]]</f>
        <v>4000</v>
      </c>
      <c r="U49" s="5">
        <f t="shared" si="4"/>
        <v>4000</v>
      </c>
    </row>
    <row r="50" spans="1:21" x14ac:dyDescent="0.25">
      <c r="A50">
        <v>1120</v>
      </c>
      <c r="B50" t="s">
        <v>85</v>
      </c>
      <c r="C50">
        <v>1200</v>
      </c>
      <c r="D50" t="s">
        <v>215</v>
      </c>
      <c r="E50">
        <v>1200</v>
      </c>
      <c r="F50" t="s">
        <v>233</v>
      </c>
      <c r="G50" t="s">
        <v>17</v>
      </c>
      <c r="H50" t="s">
        <v>18</v>
      </c>
      <c r="I50" s="1">
        <v>600</v>
      </c>
      <c r="J50" s="1">
        <f>+Tabell1[[#This Row],[Regnskap]]</f>
        <v>600</v>
      </c>
      <c r="L50" t="str">
        <f>_xlfn.XLOOKUP(Tabell1[[#This Row],[Ansvar]],Fleksi[Ansvar],Fleksi[Virksomhet])</f>
        <v>H&amp;V felles</v>
      </c>
      <c r="M50" t="str">
        <f>_xlfn.XLOOKUP(Tabell1[[#This Row],[Ansvar]],Fleksi[Ansvar],Fleksi[1B])</f>
        <v>H&amp;V felles og samordningstjenester</v>
      </c>
      <c r="N50" t="str">
        <f>_xlfn.XLOOKUP(Tabell1[[#This Row],[Ansvar]],Fleksi[Ansvar],Fleksi[Tjenesteområde])</f>
        <v>Helse og velferd</v>
      </c>
      <c r="O50" s="1">
        <f>+ROUND(Tabell1[[#This Row],[Justert beløp]],-3)</f>
        <v>1000</v>
      </c>
      <c r="P50">
        <f t="shared" si="5"/>
        <v>1200</v>
      </c>
      <c r="Q50">
        <f t="shared" si="6"/>
        <v>1120</v>
      </c>
      <c r="R50">
        <f t="shared" si="7"/>
        <v>1200</v>
      </c>
      <c r="S50" t="str">
        <f t="shared" si="8"/>
        <v>2255</v>
      </c>
      <c r="T50" s="1">
        <f>+Tabell1[[#This Row],[Avrundet beløp]]</f>
        <v>1000</v>
      </c>
      <c r="U50" s="5">
        <f t="shared" si="4"/>
        <v>1000</v>
      </c>
    </row>
    <row r="51" spans="1:21" x14ac:dyDescent="0.25">
      <c r="A51">
        <v>1120</v>
      </c>
      <c r="B51" t="s">
        <v>85</v>
      </c>
      <c r="C51">
        <v>1200</v>
      </c>
      <c r="D51" t="s">
        <v>215</v>
      </c>
      <c r="E51">
        <v>1200</v>
      </c>
      <c r="F51" t="s">
        <v>233</v>
      </c>
      <c r="G51" t="s">
        <v>72</v>
      </c>
      <c r="H51" t="s">
        <v>73</v>
      </c>
      <c r="I51" s="1">
        <v>5421</v>
      </c>
      <c r="J51" s="1">
        <f>+Tabell1[[#This Row],[Regnskap]]</f>
        <v>5421</v>
      </c>
      <c r="L51" t="str">
        <f>_xlfn.XLOOKUP(Tabell1[[#This Row],[Ansvar]],Fleksi[Ansvar],Fleksi[Virksomhet])</f>
        <v>H&amp;V felles</v>
      </c>
      <c r="M51" t="str">
        <f>_xlfn.XLOOKUP(Tabell1[[#This Row],[Ansvar]],Fleksi[Ansvar],Fleksi[1B])</f>
        <v>H&amp;V felles og samordningstjenester</v>
      </c>
      <c r="N51" t="str">
        <f>_xlfn.XLOOKUP(Tabell1[[#This Row],[Ansvar]],Fleksi[Ansvar],Fleksi[Tjenesteområde])</f>
        <v>Helse og velferd</v>
      </c>
      <c r="O51" s="1">
        <f>+ROUND(Tabell1[[#This Row],[Justert beløp]],-3)</f>
        <v>5000</v>
      </c>
      <c r="P51">
        <f t="shared" si="5"/>
        <v>1200</v>
      </c>
      <c r="Q51">
        <f t="shared" si="6"/>
        <v>1120</v>
      </c>
      <c r="R51">
        <f t="shared" si="7"/>
        <v>1200</v>
      </c>
      <c r="S51" t="str">
        <f t="shared" si="8"/>
        <v>2268</v>
      </c>
      <c r="T51" s="1">
        <f>+Tabell1[[#This Row],[Avrundet beløp]]</f>
        <v>5000</v>
      </c>
      <c r="U51" s="5">
        <f t="shared" si="4"/>
        <v>5000</v>
      </c>
    </row>
    <row r="52" spans="1:21" x14ac:dyDescent="0.25">
      <c r="A52">
        <v>1120</v>
      </c>
      <c r="B52" t="s">
        <v>85</v>
      </c>
      <c r="C52">
        <v>1200</v>
      </c>
      <c r="D52" t="s">
        <v>215</v>
      </c>
      <c r="E52">
        <v>1201</v>
      </c>
      <c r="F52" t="s">
        <v>56</v>
      </c>
      <c r="G52" t="s">
        <v>72</v>
      </c>
      <c r="H52" t="s">
        <v>73</v>
      </c>
      <c r="I52" s="1">
        <v>28065</v>
      </c>
      <c r="J52" s="1">
        <f>+Tabell1[[#This Row],[Regnskap]]</f>
        <v>28065</v>
      </c>
      <c r="L52" t="str">
        <f>_xlfn.XLOOKUP(Tabell1[[#This Row],[Ansvar]],Fleksi[Ansvar],Fleksi[Virksomhet])</f>
        <v>H&amp;V felles</v>
      </c>
      <c r="M52" t="str">
        <f>_xlfn.XLOOKUP(Tabell1[[#This Row],[Ansvar]],Fleksi[Ansvar],Fleksi[1B])</f>
        <v>H&amp;V felles og samordningstjenester</v>
      </c>
      <c r="N52" t="str">
        <f>_xlfn.XLOOKUP(Tabell1[[#This Row],[Ansvar]],Fleksi[Ansvar],Fleksi[Tjenesteområde])</f>
        <v>Helse og velferd</v>
      </c>
      <c r="O52" s="1">
        <f>+ROUND(Tabell1[[#This Row],[Justert beløp]],-3)</f>
        <v>28000</v>
      </c>
      <c r="P52">
        <f t="shared" si="5"/>
        <v>1201</v>
      </c>
      <c r="Q52">
        <f t="shared" si="6"/>
        <v>1120</v>
      </c>
      <c r="R52">
        <f t="shared" si="7"/>
        <v>1200</v>
      </c>
      <c r="S52" t="str">
        <f t="shared" si="8"/>
        <v>2268</v>
      </c>
      <c r="T52" s="1">
        <f>+Tabell1[[#This Row],[Avrundet beløp]]</f>
        <v>28000</v>
      </c>
      <c r="U52" s="5">
        <f t="shared" si="4"/>
        <v>28000</v>
      </c>
    </row>
    <row r="53" spans="1:21" x14ac:dyDescent="0.25">
      <c r="A53">
        <v>1120</v>
      </c>
      <c r="B53" t="s">
        <v>85</v>
      </c>
      <c r="C53">
        <v>1200</v>
      </c>
      <c r="D53" t="s">
        <v>215</v>
      </c>
      <c r="E53">
        <v>1231</v>
      </c>
      <c r="F53" t="s">
        <v>234</v>
      </c>
      <c r="G53" t="s">
        <v>72</v>
      </c>
      <c r="H53" t="s">
        <v>73</v>
      </c>
      <c r="I53" s="1">
        <v>7650</v>
      </c>
      <c r="J53" s="1">
        <f>+Tabell1[[#This Row],[Regnskap]]</f>
        <v>7650</v>
      </c>
      <c r="L53" t="str">
        <f>_xlfn.XLOOKUP(Tabell1[[#This Row],[Ansvar]],Fleksi[Ansvar],Fleksi[Virksomhet])</f>
        <v>H&amp;V felles</v>
      </c>
      <c r="M53" t="str">
        <f>_xlfn.XLOOKUP(Tabell1[[#This Row],[Ansvar]],Fleksi[Ansvar],Fleksi[1B])</f>
        <v>H&amp;V felles og samordningstjenester</v>
      </c>
      <c r="N53" t="str">
        <f>_xlfn.XLOOKUP(Tabell1[[#This Row],[Ansvar]],Fleksi[Ansvar],Fleksi[Tjenesteområde])</f>
        <v>Helse og velferd</v>
      </c>
      <c r="O53" s="1">
        <f>+ROUND(Tabell1[[#This Row],[Justert beløp]],-3)</f>
        <v>8000</v>
      </c>
      <c r="P53">
        <f t="shared" si="5"/>
        <v>1231</v>
      </c>
      <c r="Q53">
        <f t="shared" si="6"/>
        <v>1120</v>
      </c>
      <c r="R53">
        <f t="shared" si="7"/>
        <v>1200</v>
      </c>
      <c r="S53" t="str">
        <f t="shared" si="8"/>
        <v>2268</v>
      </c>
      <c r="T53" s="1">
        <f>+Tabell1[[#This Row],[Avrundet beløp]]</f>
        <v>8000</v>
      </c>
      <c r="U53" s="5">
        <f t="shared" si="4"/>
        <v>8000</v>
      </c>
    </row>
    <row r="54" spans="1:21" x14ac:dyDescent="0.25">
      <c r="A54">
        <v>1120</v>
      </c>
      <c r="B54" t="s">
        <v>85</v>
      </c>
      <c r="C54">
        <v>1200</v>
      </c>
      <c r="D54" t="s">
        <v>215</v>
      </c>
      <c r="E54">
        <v>1473</v>
      </c>
      <c r="F54" t="s">
        <v>235</v>
      </c>
      <c r="G54" t="s">
        <v>72</v>
      </c>
      <c r="H54" t="s">
        <v>73</v>
      </c>
      <c r="I54" s="1">
        <v>161000</v>
      </c>
      <c r="J54" s="1">
        <f>+Tabell1[[#This Row],[Regnskap]]</f>
        <v>161000</v>
      </c>
      <c r="L54" t="str">
        <f>_xlfn.XLOOKUP(Tabell1[[#This Row],[Ansvar]],Fleksi[Ansvar],Fleksi[Virksomhet])</f>
        <v>H&amp;V felles</v>
      </c>
      <c r="M54" t="str">
        <f>_xlfn.XLOOKUP(Tabell1[[#This Row],[Ansvar]],Fleksi[Ansvar],Fleksi[1B])</f>
        <v>H&amp;V felles og samordningstjenester</v>
      </c>
      <c r="N54" t="str">
        <f>_xlfn.XLOOKUP(Tabell1[[#This Row],[Ansvar]],Fleksi[Ansvar],Fleksi[Tjenesteområde])</f>
        <v>Helse og velferd</v>
      </c>
      <c r="O54" s="1">
        <f>+ROUND(Tabell1[[#This Row],[Justert beløp]],-3)</f>
        <v>161000</v>
      </c>
      <c r="P54">
        <f t="shared" si="5"/>
        <v>1473</v>
      </c>
      <c r="Q54">
        <f t="shared" si="6"/>
        <v>1120</v>
      </c>
      <c r="R54">
        <f t="shared" si="7"/>
        <v>1200</v>
      </c>
      <c r="S54" t="str">
        <f t="shared" si="8"/>
        <v>2268</v>
      </c>
      <c r="T54" s="1">
        <f>+Tabell1[[#This Row],[Avrundet beløp]]</f>
        <v>161000</v>
      </c>
      <c r="U54" s="5">
        <f t="shared" si="4"/>
        <v>161000</v>
      </c>
    </row>
    <row r="55" spans="1:21" x14ac:dyDescent="0.25">
      <c r="A55">
        <v>1120</v>
      </c>
      <c r="B55" t="s">
        <v>85</v>
      </c>
      <c r="C55">
        <v>2321</v>
      </c>
      <c r="D55" t="s">
        <v>219</v>
      </c>
      <c r="E55">
        <v>1021</v>
      </c>
      <c r="F55" t="s">
        <v>30</v>
      </c>
      <c r="G55" t="s">
        <v>17</v>
      </c>
      <c r="H55" t="s">
        <v>18</v>
      </c>
      <c r="I55" s="1">
        <v>-7000</v>
      </c>
      <c r="J55" s="1">
        <f>+Tabell1[[#This Row],[Regnskap]]</f>
        <v>-7000</v>
      </c>
      <c r="L55" t="str">
        <f>_xlfn.XLOOKUP(Tabell1[[#This Row],[Ansvar]],Fleksi[Ansvar],Fleksi[Virksomhet])</f>
        <v>H&amp;V felles</v>
      </c>
      <c r="M55" t="str">
        <f>_xlfn.XLOOKUP(Tabell1[[#This Row],[Ansvar]],Fleksi[Ansvar],Fleksi[1B])</f>
        <v>H&amp;V felles og samordningstjenester</v>
      </c>
      <c r="N55" t="str">
        <f>_xlfn.XLOOKUP(Tabell1[[#This Row],[Ansvar]],Fleksi[Ansvar],Fleksi[Tjenesteområde])</f>
        <v>Helse og velferd</v>
      </c>
      <c r="O55" s="1">
        <f>+ROUND(Tabell1[[#This Row],[Justert beløp]],-3)</f>
        <v>-7000</v>
      </c>
      <c r="P55">
        <f t="shared" si="5"/>
        <v>1021</v>
      </c>
      <c r="Q55">
        <f t="shared" si="6"/>
        <v>1120</v>
      </c>
      <c r="R55">
        <f t="shared" si="7"/>
        <v>2321</v>
      </c>
      <c r="S55" t="str">
        <f t="shared" si="8"/>
        <v>2255</v>
      </c>
      <c r="T55" s="1">
        <f>+Tabell1[[#This Row],[Avrundet beløp]]</f>
        <v>-7000</v>
      </c>
      <c r="U55" s="5">
        <f t="shared" si="4"/>
        <v>-7000</v>
      </c>
    </row>
    <row r="56" spans="1:21" x14ac:dyDescent="0.25">
      <c r="A56">
        <v>1120</v>
      </c>
      <c r="B56" t="s">
        <v>85</v>
      </c>
      <c r="C56">
        <v>2321</v>
      </c>
      <c r="D56" t="s">
        <v>219</v>
      </c>
      <c r="E56">
        <v>1099</v>
      </c>
      <c r="F56" t="s">
        <v>16</v>
      </c>
      <c r="G56" t="s">
        <v>17</v>
      </c>
      <c r="H56" t="s">
        <v>18</v>
      </c>
      <c r="I56" s="1">
        <v>-987</v>
      </c>
      <c r="J56" s="1">
        <f>+Tabell1[[#This Row],[Regnskap]]</f>
        <v>-987</v>
      </c>
      <c r="L56" t="str">
        <f>_xlfn.XLOOKUP(Tabell1[[#This Row],[Ansvar]],Fleksi[Ansvar],Fleksi[Virksomhet])</f>
        <v>H&amp;V felles</v>
      </c>
      <c r="M56" t="str">
        <f>_xlfn.XLOOKUP(Tabell1[[#This Row],[Ansvar]],Fleksi[Ansvar],Fleksi[1B])</f>
        <v>H&amp;V felles og samordningstjenester</v>
      </c>
      <c r="N56" t="str">
        <f>_xlfn.XLOOKUP(Tabell1[[#This Row],[Ansvar]],Fleksi[Ansvar],Fleksi[Tjenesteområde])</f>
        <v>Helse og velferd</v>
      </c>
      <c r="O56" s="1">
        <f>+ROUND(Tabell1[[#This Row],[Justert beløp]],-3)</f>
        <v>-1000</v>
      </c>
      <c r="P56">
        <f t="shared" si="5"/>
        <v>1099</v>
      </c>
      <c r="Q56">
        <f t="shared" si="6"/>
        <v>1120</v>
      </c>
      <c r="R56">
        <f t="shared" si="7"/>
        <v>2321</v>
      </c>
      <c r="S56" t="str">
        <f t="shared" si="8"/>
        <v>2255</v>
      </c>
      <c r="T56" s="1">
        <f>+Tabell1[[#This Row],[Avrundet beløp]]</f>
        <v>-1000</v>
      </c>
      <c r="U56" s="5">
        <f t="shared" si="4"/>
        <v>-1000</v>
      </c>
    </row>
    <row r="57" spans="1:21" x14ac:dyDescent="0.25">
      <c r="A57">
        <v>1120</v>
      </c>
      <c r="B57" t="s">
        <v>85</v>
      </c>
      <c r="C57">
        <v>2333</v>
      </c>
      <c r="D57" t="s">
        <v>70</v>
      </c>
      <c r="E57">
        <v>1191</v>
      </c>
      <c r="F57" t="s">
        <v>236</v>
      </c>
      <c r="G57" t="s">
        <v>72</v>
      </c>
      <c r="H57" t="s">
        <v>73</v>
      </c>
      <c r="I57" s="1">
        <v>1365991</v>
      </c>
      <c r="L57" t="str">
        <f>_xlfn.XLOOKUP(Tabell1[[#This Row],[Ansvar]],Fleksi[Ansvar],Fleksi[Virksomhet])</f>
        <v>H&amp;V felles</v>
      </c>
      <c r="M57" t="str">
        <f>_xlfn.XLOOKUP(Tabell1[[#This Row],[Ansvar]],Fleksi[Ansvar],Fleksi[1B])</f>
        <v>H&amp;V felles og samordningstjenester</v>
      </c>
      <c r="N57" t="str">
        <f>_xlfn.XLOOKUP(Tabell1[[#This Row],[Ansvar]],Fleksi[Ansvar],Fleksi[Tjenesteområde])</f>
        <v>Helse og velferd</v>
      </c>
      <c r="O57" s="1">
        <f>+ROUND(Tabell1[[#This Row],[Justert beløp]],-3)</f>
        <v>0</v>
      </c>
      <c r="P57">
        <f t="shared" si="5"/>
        <v>1191</v>
      </c>
      <c r="Q57">
        <f t="shared" si="6"/>
        <v>1120</v>
      </c>
      <c r="R57">
        <f t="shared" si="7"/>
        <v>2333</v>
      </c>
      <c r="S57" t="str">
        <f t="shared" si="8"/>
        <v>2268</v>
      </c>
      <c r="T57" s="1">
        <f>+Tabell1[[#This Row],[Avrundet beløp]]</f>
        <v>0</v>
      </c>
      <c r="U57" s="5">
        <f t="shared" si="4"/>
        <v>0</v>
      </c>
    </row>
    <row r="58" spans="1:21" x14ac:dyDescent="0.25">
      <c r="A58">
        <v>1120</v>
      </c>
      <c r="B58" t="s">
        <v>85</v>
      </c>
      <c r="C58">
        <v>2413</v>
      </c>
      <c r="D58" t="s">
        <v>35</v>
      </c>
      <c r="E58">
        <v>1012</v>
      </c>
      <c r="F58" t="s">
        <v>23</v>
      </c>
      <c r="G58" t="s">
        <v>17</v>
      </c>
      <c r="H58" t="s">
        <v>18</v>
      </c>
      <c r="I58" s="1">
        <v>64060</v>
      </c>
      <c r="J58" s="1">
        <f>+Tabell1[[#This Row],[Regnskap]]</f>
        <v>64060</v>
      </c>
      <c r="L58" t="str">
        <f>_xlfn.XLOOKUP(Tabell1[[#This Row],[Ansvar]],Fleksi[Ansvar],Fleksi[Virksomhet])</f>
        <v>H&amp;V felles</v>
      </c>
      <c r="M58" t="str">
        <f>_xlfn.XLOOKUP(Tabell1[[#This Row],[Ansvar]],Fleksi[Ansvar],Fleksi[1B])</f>
        <v>H&amp;V felles og samordningstjenester</v>
      </c>
      <c r="N58" t="str">
        <f>_xlfn.XLOOKUP(Tabell1[[#This Row],[Ansvar]],Fleksi[Ansvar],Fleksi[Tjenesteområde])</f>
        <v>Helse og velferd</v>
      </c>
      <c r="O58" s="1">
        <f>+ROUND(Tabell1[[#This Row],[Justert beløp]],-3)</f>
        <v>64000</v>
      </c>
      <c r="P58">
        <f t="shared" si="5"/>
        <v>1012</v>
      </c>
      <c r="Q58">
        <f t="shared" si="6"/>
        <v>1120</v>
      </c>
      <c r="R58">
        <f t="shared" si="7"/>
        <v>2413</v>
      </c>
      <c r="S58" t="str">
        <f t="shared" si="8"/>
        <v>2255</v>
      </c>
      <c r="T58" s="1">
        <f>+Tabell1[[#This Row],[Avrundet beløp]]</f>
        <v>64000</v>
      </c>
      <c r="U58" s="5">
        <f t="shared" si="4"/>
        <v>64000</v>
      </c>
    </row>
    <row r="59" spans="1:21" x14ac:dyDescent="0.25">
      <c r="A59">
        <v>1120</v>
      </c>
      <c r="B59" t="s">
        <v>85</v>
      </c>
      <c r="C59">
        <v>2413</v>
      </c>
      <c r="D59" t="s">
        <v>35</v>
      </c>
      <c r="E59">
        <v>1040</v>
      </c>
      <c r="F59" t="s">
        <v>27</v>
      </c>
      <c r="G59" t="s">
        <v>17</v>
      </c>
      <c r="H59" t="s">
        <v>18</v>
      </c>
      <c r="I59" s="1">
        <v>9060</v>
      </c>
      <c r="J59" s="1">
        <f>+Tabell1[[#This Row],[Regnskap]]</f>
        <v>9060</v>
      </c>
      <c r="L59" t="str">
        <f>_xlfn.XLOOKUP(Tabell1[[#This Row],[Ansvar]],Fleksi[Ansvar],Fleksi[Virksomhet])</f>
        <v>H&amp;V felles</v>
      </c>
      <c r="M59" t="str">
        <f>_xlfn.XLOOKUP(Tabell1[[#This Row],[Ansvar]],Fleksi[Ansvar],Fleksi[1B])</f>
        <v>H&amp;V felles og samordningstjenester</v>
      </c>
      <c r="N59" t="str">
        <f>_xlfn.XLOOKUP(Tabell1[[#This Row],[Ansvar]],Fleksi[Ansvar],Fleksi[Tjenesteområde])</f>
        <v>Helse og velferd</v>
      </c>
      <c r="O59" s="1">
        <f>+ROUND(Tabell1[[#This Row],[Justert beløp]],-3)</f>
        <v>9000</v>
      </c>
      <c r="P59">
        <f t="shared" si="5"/>
        <v>1040</v>
      </c>
      <c r="Q59">
        <f t="shared" si="6"/>
        <v>1120</v>
      </c>
      <c r="R59">
        <f t="shared" si="7"/>
        <v>2413</v>
      </c>
      <c r="S59" t="str">
        <f t="shared" si="8"/>
        <v>2255</v>
      </c>
      <c r="T59" s="1">
        <f>+Tabell1[[#This Row],[Avrundet beløp]]</f>
        <v>9000</v>
      </c>
      <c r="U59" s="5">
        <f t="shared" si="4"/>
        <v>9000</v>
      </c>
    </row>
    <row r="60" spans="1:21" x14ac:dyDescent="0.25">
      <c r="A60">
        <v>1120</v>
      </c>
      <c r="B60" t="s">
        <v>85</v>
      </c>
      <c r="C60">
        <v>2413</v>
      </c>
      <c r="D60" t="s">
        <v>35</v>
      </c>
      <c r="E60">
        <v>1099</v>
      </c>
      <c r="F60" t="s">
        <v>16</v>
      </c>
      <c r="G60" t="s">
        <v>17</v>
      </c>
      <c r="H60" t="s">
        <v>18</v>
      </c>
      <c r="I60" s="1">
        <v>10310</v>
      </c>
      <c r="J60" s="1">
        <f>+Tabell1[[#This Row],[Regnskap]]</f>
        <v>10310</v>
      </c>
      <c r="L60" t="str">
        <f>_xlfn.XLOOKUP(Tabell1[[#This Row],[Ansvar]],Fleksi[Ansvar],Fleksi[Virksomhet])</f>
        <v>H&amp;V felles</v>
      </c>
      <c r="M60" t="str">
        <f>_xlfn.XLOOKUP(Tabell1[[#This Row],[Ansvar]],Fleksi[Ansvar],Fleksi[1B])</f>
        <v>H&amp;V felles og samordningstjenester</v>
      </c>
      <c r="N60" t="str">
        <f>_xlfn.XLOOKUP(Tabell1[[#This Row],[Ansvar]],Fleksi[Ansvar],Fleksi[Tjenesteområde])</f>
        <v>Helse og velferd</v>
      </c>
      <c r="O60" s="1">
        <f>+ROUND(Tabell1[[#This Row],[Justert beløp]],-3)</f>
        <v>10000</v>
      </c>
      <c r="P60">
        <f t="shared" si="5"/>
        <v>1099</v>
      </c>
      <c r="Q60">
        <f t="shared" si="6"/>
        <v>1120</v>
      </c>
      <c r="R60">
        <f t="shared" si="7"/>
        <v>2413</v>
      </c>
      <c r="S60" t="str">
        <f t="shared" si="8"/>
        <v>2255</v>
      </c>
      <c r="T60" s="1">
        <f>+Tabell1[[#This Row],[Avrundet beløp]]</f>
        <v>10000</v>
      </c>
      <c r="U60" s="5">
        <f t="shared" si="4"/>
        <v>10000</v>
      </c>
    </row>
    <row r="61" spans="1:21" x14ac:dyDescent="0.25">
      <c r="A61">
        <v>1120</v>
      </c>
      <c r="B61" t="s">
        <v>85</v>
      </c>
      <c r="C61">
        <v>2413</v>
      </c>
      <c r="D61" t="s">
        <v>35</v>
      </c>
      <c r="E61">
        <v>1100</v>
      </c>
      <c r="F61" t="s">
        <v>48</v>
      </c>
      <c r="G61" t="s">
        <v>17</v>
      </c>
      <c r="H61" t="s">
        <v>18</v>
      </c>
      <c r="I61" s="1">
        <v>3800</v>
      </c>
      <c r="J61" s="1">
        <f>+Tabell1[[#This Row],[Regnskap]]</f>
        <v>3800</v>
      </c>
      <c r="L61" t="str">
        <f>_xlfn.XLOOKUP(Tabell1[[#This Row],[Ansvar]],Fleksi[Ansvar],Fleksi[Virksomhet])</f>
        <v>H&amp;V felles</v>
      </c>
      <c r="M61" t="str">
        <f>_xlfn.XLOOKUP(Tabell1[[#This Row],[Ansvar]],Fleksi[Ansvar],Fleksi[1B])</f>
        <v>H&amp;V felles og samordningstjenester</v>
      </c>
      <c r="N61" t="str">
        <f>_xlfn.XLOOKUP(Tabell1[[#This Row],[Ansvar]],Fleksi[Ansvar],Fleksi[Tjenesteområde])</f>
        <v>Helse og velferd</v>
      </c>
      <c r="O61" s="1">
        <f>+ROUND(Tabell1[[#This Row],[Justert beløp]],-3)</f>
        <v>4000</v>
      </c>
      <c r="P61">
        <f t="shared" si="5"/>
        <v>1100</v>
      </c>
      <c r="Q61">
        <f t="shared" si="6"/>
        <v>1120</v>
      </c>
      <c r="R61">
        <f t="shared" si="7"/>
        <v>2413</v>
      </c>
      <c r="S61" t="str">
        <f t="shared" si="8"/>
        <v>2255</v>
      </c>
      <c r="T61" s="1">
        <f>+Tabell1[[#This Row],[Avrundet beløp]]</f>
        <v>4000</v>
      </c>
      <c r="U61" s="5">
        <f t="shared" si="4"/>
        <v>4000</v>
      </c>
    </row>
    <row r="62" spans="1:21" x14ac:dyDescent="0.25">
      <c r="A62">
        <v>1120</v>
      </c>
      <c r="B62" t="s">
        <v>85</v>
      </c>
      <c r="C62">
        <v>2413</v>
      </c>
      <c r="D62" t="s">
        <v>35</v>
      </c>
      <c r="E62">
        <v>1102</v>
      </c>
      <c r="F62" t="s">
        <v>237</v>
      </c>
      <c r="G62" t="s">
        <v>17</v>
      </c>
      <c r="H62" t="s">
        <v>18</v>
      </c>
      <c r="I62" s="1">
        <v>2252</v>
      </c>
      <c r="J62" s="1">
        <f>+Tabell1[[#This Row],[Regnskap]]</f>
        <v>2252</v>
      </c>
      <c r="L62" t="str">
        <f>_xlfn.XLOOKUP(Tabell1[[#This Row],[Ansvar]],Fleksi[Ansvar],Fleksi[Virksomhet])</f>
        <v>H&amp;V felles</v>
      </c>
      <c r="M62" t="str">
        <f>_xlfn.XLOOKUP(Tabell1[[#This Row],[Ansvar]],Fleksi[Ansvar],Fleksi[1B])</f>
        <v>H&amp;V felles og samordningstjenester</v>
      </c>
      <c r="N62" t="str">
        <f>_xlfn.XLOOKUP(Tabell1[[#This Row],[Ansvar]],Fleksi[Ansvar],Fleksi[Tjenesteområde])</f>
        <v>Helse og velferd</v>
      </c>
      <c r="O62" s="1">
        <f>+ROUND(Tabell1[[#This Row],[Justert beløp]],-3)</f>
        <v>2000</v>
      </c>
      <c r="P62">
        <f t="shared" si="5"/>
        <v>1102</v>
      </c>
      <c r="Q62">
        <f t="shared" si="6"/>
        <v>1120</v>
      </c>
      <c r="R62">
        <f t="shared" si="7"/>
        <v>2413</v>
      </c>
      <c r="S62" t="str">
        <f t="shared" si="8"/>
        <v>2255</v>
      </c>
      <c r="T62" s="1">
        <f>+Tabell1[[#This Row],[Avrundet beløp]]</f>
        <v>2000</v>
      </c>
      <c r="U62" s="5">
        <f t="shared" si="4"/>
        <v>2000</v>
      </c>
    </row>
    <row r="63" spans="1:21" x14ac:dyDescent="0.25">
      <c r="A63">
        <v>1120</v>
      </c>
      <c r="B63" t="s">
        <v>85</v>
      </c>
      <c r="C63">
        <v>2413</v>
      </c>
      <c r="D63" t="s">
        <v>35</v>
      </c>
      <c r="E63">
        <v>1115</v>
      </c>
      <c r="F63" t="s">
        <v>44</v>
      </c>
      <c r="G63" t="s">
        <v>17</v>
      </c>
      <c r="H63" t="s">
        <v>18</v>
      </c>
      <c r="I63" s="1">
        <v>12219</v>
      </c>
      <c r="J63" s="1">
        <f>+Tabell1[[#This Row],[Regnskap]]</f>
        <v>12219</v>
      </c>
      <c r="L63" t="str">
        <f>_xlfn.XLOOKUP(Tabell1[[#This Row],[Ansvar]],Fleksi[Ansvar],Fleksi[Virksomhet])</f>
        <v>H&amp;V felles</v>
      </c>
      <c r="M63" t="str">
        <f>_xlfn.XLOOKUP(Tabell1[[#This Row],[Ansvar]],Fleksi[Ansvar],Fleksi[1B])</f>
        <v>H&amp;V felles og samordningstjenester</v>
      </c>
      <c r="N63" t="str">
        <f>_xlfn.XLOOKUP(Tabell1[[#This Row],[Ansvar]],Fleksi[Ansvar],Fleksi[Tjenesteområde])</f>
        <v>Helse og velferd</v>
      </c>
      <c r="O63" s="1">
        <f>+ROUND(Tabell1[[#This Row],[Justert beløp]],-3)</f>
        <v>12000</v>
      </c>
      <c r="P63">
        <f t="shared" si="5"/>
        <v>1115</v>
      </c>
      <c r="Q63">
        <f t="shared" si="6"/>
        <v>1120</v>
      </c>
      <c r="R63">
        <f t="shared" si="7"/>
        <v>2413</v>
      </c>
      <c r="S63" t="str">
        <f t="shared" si="8"/>
        <v>2255</v>
      </c>
      <c r="T63" s="1">
        <f>+Tabell1[[#This Row],[Avrundet beløp]]</f>
        <v>12000</v>
      </c>
      <c r="U63" s="5">
        <f t="shared" si="4"/>
        <v>12000</v>
      </c>
    </row>
    <row r="64" spans="1:21" x14ac:dyDescent="0.25">
      <c r="A64">
        <v>1120</v>
      </c>
      <c r="B64" t="s">
        <v>85</v>
      </c>
      <c r="C64">
        <v>2413</v>
      </c>
      <c r="D64" t="s">
        <v>35</v>
      </c>
      <c r="E64">
        <v>1134</v>
      </c>
      <c r="F64" t="s">
        <v>229</v>
      </c>
      <c r="G64" t="s">
        <v>17</v>
      </c>
      <c r="H64" t="s">
        <v>18</v>
      </c>
      <c r="I64" s="1">
        <v>2415</v>
      </c>
      <c r="J64" s="1">
        <f>+Tabell1[[#This Row],[Regnskap]]</f>
        <v>2415</v>
      </c>
      <c r="L64" t="str">
        <f>_xlfn.XLOOKUP(Tabell1[[#This Row],[Ansvar]],Fleksi[Ansvar],Fleksi[Virksomhet])</f>
        <v>H&amp;V felles</v>
      </c>
      <c r="M64" t="str">
        <f>_xlfn.XLOOKUP(Tabell1[[#This Row],[Ansvar]],Fleksi[Ansvar],Fleksi[1B])</f>
        <v>H&amp;V felles og samordningstjenester</v>
      </c>
      <c r="N64" t="str">
        <f>_xlfn.XLOOKUP(Tabell1[[#This Row],[Ansvar]],Fleksi[Ansvar],Fleksi[Tjenesteområde])</f>
        <v>Helse og velferd</v>
      </c>
      <c r="O64" s="1">
        <f>+ROUND(Tabell1[[#This Row],[Justert beløp]],-3)</f>
        <v>2000</v>
      </c>
      <c r="P64">
        <f t="shared" si="5"/>
        <v>1134</v>
      </c>
      <c r="Q64">
        <f t="shared" si="6"/>
        <v>1120</v>
      </c>
      <c r="R64">
        <f t="shared" si="7"/>
        <v>2413</v>
      </c>
      <c r="S64" t="str">
        <f t="shared" si="8"/>
        <v>2255</v>
      </c>
      <c r="T64" s="1">
        <f>+Tabell1[[#This Row],[Avrundet beløp]]</f>
        <v>2000</v>
      </c>
      <c r="U64" s="5">
        <f t="shared" si="4"/>
        <v>2000</v>
      </c>
    </row>
    <row r="65" spans="1:21" x14ac:dyDescent="0.25">
      <c r="A65">
        <v>1120</v>
      </c>
      <c r="B65" t="s">
        <v>85</v>
      </c>
      <c r="C65">
        <v>2413</v>
      </c>
      <c r="D65" t="s">
        <v>35</v>
      </c>
      <c r="E65">
        <v>1175</v>
      </c>
      <c r="F65" t="s">
        <v>238</v>
      </c>
      <c r="G65" t="s">
        <v>17</v>
      </c>
      <c r="H65" t="s">
        <v>18</v>
      </c>
      <c r="I65" s="1">
        <v>96000</v>
      </c>
      <c r="J65" s="1">
        <f>+Tabell1[[#This Row],[Regnskap]]</f>
        <v>96000</v>
      </c>
      <c r="L65" t="str">
        <f>_xlfn.XLOOKUP(Tabell1[[#This Row],[Ansvar]],Fleksi[Ansvar],Fleksi[Virksomhet])</f>
        <v>H&amp;V felles</v>
      </c>
      <c r="M65" t="str">
        <f>_xlfn.XLOOKUP(Tabell1[[#This Row],[Ansvar]],Fleksi[Ansvar],Fleksi[1B])</f>
        <v>H&amp;V felles og samordningstjenester</v>
      </c>
      <c r="N65" t="str">
        <f>_xlfn.XLOOKUP(Tabell1[[#This Row],[Ansvar]],Fleksi[Ansvar],Fleksi[Tjenesteområde])</f>
        <v>Helse og velferd</v>
      </c>
      <c r="O65" s="1">
        <f>+ROUND(Tabell1[[#This Row],[Justert beløp]],-3)</f>
        <v>96000</v>
      </c>
      <c r="P65">
        <f t="shared" si="5"/>
        <v>1175</v>
      </c>
      <c r="Q65">
        <f t="shared" si="6"/>
        <v>1120</v>
      </c>
      <c r="R65">
        <f t="shared" si="7"/>
        <v>2413</v>
      </c>
      <c r="S65" t="str">
        <f t="shared" si="8"/>
        <v>2255</v>
      </c>
      <c r="T65" s="1">
        <f>+Tabell1[[#This Row],[Avrundet beløp]]</f>
        <v>96000</v>
      </c>
      <c r="U65" s="5">
        <f t="shared" si="4"/>
        <v>96000</v>
      </c>
    </row>
    <row r="66" spans="1:21" x14ac:dyDescent="0.25">
      <c r="A66">
        <v>1120</v>
      </c>
      <c r="B66" t="s">
        <v>85</v>
      </c>
      <c r="C66">
        <v>2413</v>
      </c>
      <c r="D66" t="s">
        <v>35</v>
      </c>
      <c r="E66">
        <v>1190</v>
      </c>
      <c r="F66" t="s">
        <v>232</v>
      </c>
      <c r="G66" t="s">
        <v>17</v>
      </c>
      <c r="H66" t="s">
        <v>18</v>
      </c>
      <c r="I66" s="1">
        <v>1042927</v>
      </c>
      <c r="J66" s="1">
        <f>+Tabell1[[#This Row],[Regnskap]]</f>
        <v>1042927</v>
      </c>
      <c r="L66" t="str">
        <f>_xlfn.XLOOKUP(Tabell1[[#This Row],[Ansvar]],Fleksi[Ansvar],Fleksi[Virksomhet])</f>
        <v>H&amp;V felles</v>
      </c>
      <c r="M66" t="str">
        <f>_xlfn.XLOOKUP(Tabell1[[#This Row],[Ansvar]],Fleksi[Ansvar],Fleksi[1B])</f>
        <v>H&amp;V felles og samordningstjenester</v>
      </c>
      <c r="N66" t="str">
        <f>_xlfn.XLOOKUP(Tabell1[[#This Row],[Ansvar]],Fleksi[Ansvar],Fleksi[Tjenesteområde])</f>
        <v>Helse og velferd</v>
      </c>
      <c r="O66" s="1">
        <f>+ROUND(Tabell1[[#This Row],[Justert beløp]],-3)</f>
        <v>1043000</v>
      </c>
      <c r="P66">
        <f t="shared" si="5"/>
        <v>1190</v>
      </c>
      <c r="Q66">
        <f t="shared" si="6"/>
        <v>1120</v>
      </c>
      <c r="R66">
        <f t="shared" si="7"/>
        <v>2413</v>
      </c>
      <c r="S66" t="str">
        <f t="shared" si="8"/>
        <v>2255</v>
      </c>
      <c r="T66" s="1">
        <f>+Tabell1[[#This Row],[Avrundet beløp]]</f>
        <v>1043000</v>
      </c>
      <c r="U66" s="5">
        <f t="shared" si="4"/>
        <v>1043000</v>
      </c>
    </row>
    <row r="67" spans="1:21" x14ac:dyDescent="0.25">
      <c r="A67">
        <v>1120</v>
      </c>
      <c r="B67" t="s">
        <v>85</v>
      </c>
      <c r="C67">
        <v>2413</v>
      </c>
      <c r="D67" t="s">
        <v>35</v>
      </c>
      <c r="E67">
        <v>1270</v>
      </c>
      <c r="F67" t="s">
        <v>218</v>
      </c>
      <c r="G67" t="s">
        <v>17</v>
      </c>
      <c r="H67" t="s">
        <v>18</v>
      </c>
      <c r="I67" s="1">
        <v>404</v>
      </c>
      <c r="J67" s="1">
        <f>+Tabell1[[#This Row],[Regnskap]]</f>
        <v>404</v>
      </c>
      <c r="L67" t="str">
        <f>_xlfn.XLOOKUP(Tabell1[[#This Row],[Ansvar]],Fleksi[Ansvar],Fleksi[Virksomhet])</f>
        <v>H&amp;V felles</v>
      </c>
      <c r="M67" t="str">
        <f>_xlfn.XLOOKUP(Tabell1[[#This Row],[Ansvar]],Fleksi[Ansvar],Fleksi[1B])</f>
        <v>H&amp;V felles og samordningstjenester</v>
      </c>
      <c r="N67" t="str">
        <f>_xlfn.XLOOKUP(Tabell1[[#This Row],[Ansvar]],Fleksi[Ansvar],Fleksi[Tjenesteområde])</f>
        <v>Helse og velferd</v>
      </c>
      <c r="O67" s="1">
        <f>+ROUND(Tabell1[[#This Row],[Justert beløp]],-3)</f>
        <v>0</v>
      </c>
      <c r="P67">
        <f t="shared" si="5"/>
        <v>1270</v>
      </c>
      <c r="Q67">
        <f t="shared" si="6"/>
        <v>1120</v>
      </c>
      <c r="R67">
        <f t="shared" si="7"/>
        <v>2413</v>
      </c>
      <c r="S67" t="str">
        <f t="shared" si="8"/>
        <v>2255</v>
      </c>
      <c r="T67" s="1">
        <f>+Tabell1[[#This Row],[Avrundet beløp]]</f>
        <v>0</v>
      </c>
      <c r="U67" s="5">
        <f t="shared" si="4"/>
        <v>0</v>
      </c>
    </row>
    <row r="68" spans="1:21" x14ac:dyDescent="0.25">
      <c r="A68">
        <v>1120</v>
      </c>
      <c r="B68" t="s">
        <v>85</v>
      </c>
      <c r="C68">
        <v>2413</v>
      </c>
      <c r="D68" t="s">
        <v>35</v>
      </c>
      <c r="E68">
        <v>1370</v>
      </c>
      <c r="F68" t="s">
        <v>239</v>
      </c>
      <c r="G68" t="s">
        <v>17</v>
      </c>
      <c r="H68" t="s">
        <v>18</v>
      </c>
      <c r="I68" s="1">
        <v>938</v>
      </c>
      <c r="J68" s="1">
        <f>+Tabell1[[#This Row],[Regnskap]]</f>
        <v>938</v>
      </c>
      <c r="L68" t="str">
        <f>_xlfn.XLOOKUP(Tabell1[[#This Row],[Ansvar]],Fleksi[Ansvar],Fleksi[Virksomhet])</f>
        <v>H&amp;V felles</v>
      </c>
      <c r="M68" t="str">
        <f>_xlfn.XLOOKUP(Tabell1[[#This Row],[Ansvar]],Fleksi[Ansvar],Fleksi[1B])</f>
        <v>H&amp;V felles og samordningstjenester</v>
      </c>
      <c r="N68" t="str">
        <f>_xlfn.XLOOKUP(Tabell1[[#This Row],[Ansvar]],Fleksi[Ansvar],Fleksi[Tjenesteområde])</f>
        <v>Helse og velferd</v>
      </c>
      <c r="O68" s="1">
        <f>+ROUND(Tabell1[[#This Row],[Justert beløp]],-3)</f>
        <v>1000</v>
      </c>
      <c r="P68">
        <f t="shared" si="5"/>
        <v>1370</v>
      </c>
      <c r="Q68">
        <f t="shared" si="6"/>
        <v>1120</v>
      </c>
      <c r="R68">
        <f t="shared" si="7"/>
        <v>2413</v>
      </c>
      <c r="S68" t="str">
        <f t="shared" si="8"/>
        <v>2255</v>
      </c>
      <c r="T68" s="1">
        <f>+Tabell1[[#This Row],[Avrundet beløp]]</f>
        <v>1000</v>
      </c>
      <c r="U68" s="5">
        <f t="shared" si="4"/>
        <v>1000</v>
      </c>
    </row>
    <row r="69" spans="1:21" x14ac:dyDescent="0.25">
      <c r="A69">
        <v>1120</v>
      </c>
      <c r="B69" t="s">
        <v>85</v>
      </c>
      <c r="C69">
        <v>2530</v>
      </c>
      <c r="D69" t="s">
        <v>240</v>
      </c>
      <c r="E69">
        <v>1110</v>
      </c>
      <c r="F69" t="s">
        <v>221</v>
      </c>
      <c r="G69" t="s">
        <v>17</v>
      </c>
      <c r="H69" t="s">
        <v>18</v>
      </c>
      <c r="I69" s="1">
        <v>2299</v>
      </c>
      <c r="J69" s="1">
        <f>+Tabell1[[#This Row],[Regnskap]]</f>
        <v>2299</v>
      </c>
      <c r="L69" t="str">
        <f>_xlfn.XLOOKUP(Tabell1[[#This Row],[Ansvar]],Fleksi[Ansvar],Fleksi[Virksomhet])</f>
        <v>H&amp;V felles</v>
      </c>
      <c r="M69" t="str">
        <f>_xlfn.XLOOKUP(Tabell1[[#This Row],[Ansvar]],Fleksi[Ansvar],Fleksi[1B])</f>
        <v>H&amp;V felles og samordningstjenester</v>
      </c>
      <c r="N69" t="str">
        <f>_xlfn.XLOOKUP(Tabell1[[#This Row],[Ansvar]],Fleksi[Ansvar],Fleksi[Tjenesteområde])</f>
        <v>Helse og velferd</v>
      </c>
      <c r="O69" s="1">
        <f>+ROUND(Tabell1[[#This Row],[Justert beløp]],-3)</f>
        <v>2000</v>
      </c>
      <c r="P69">
        <f t="shared" si="5"/>
        <v>1110</v>
      </c>
      <c r="Q69">
        <f t="shared" si="6"/>
        <v>1120</v>
      </c>
      <c r="R69">
        <f t="shared" si="7"/>
        <v>2530</v>
      </c>
      <c r="S69" t="str">
        <f t="shared" si="8"/>
        <v>2255</v>
      </c>
      <c r="T69" s="1">
        <f>+Tabell1[[#This Row],[Avrundet beløp]]</f>
        <v>2000</v>
      </c>
      <c r="U69" s="5">
        <f t="shared" ref="U69:U132" si="9">ROUND(T69,-3)</f>
        <v>2000</v>
      </c>
    </row>
    <row r="70" spans="1:21" x14ac:dyDescent="0.25">
      <c r="A70">
        <v>1150</v>
      </c>
      <c r="B70" t="s">
        <v>185</v>
      </c>
      <c r="C70">
        <v>1205</v>
      </c>
      <c r="D70" t="s">
        <v>241</v>
      </c>
      <c r="E70">
        <v>1010</v>
      </c>
      <c r="F70" t="s">
        <v>45</v>
      </c>
      <c r="G70" t="s">
        <v>17</v>
      </c>
      <c r="H70" t="s">
        <v>18</v>
      </c>
      <c r="I70" s="1">
        <v>13</v>
      </c>
      <c r="J70" s="1">
        <f>+Tabell1[[#This Row],[Regnskap]]</f>
        <v>13</v>
      </c>
      <c r="L70" t="str">
        <f>_xlfn.XLOOKUP(Tabell1[[#This Row],[Ansvar]],Fleksi[Ansvar],Fleksi[Virksomhet])</f>
        <v>Digitalisering</v>
      </c>
      <c r="M70" t="str">
        <f>_xlfn.XLOOKUP(Tabell1[[#This Row],[Ansvar]],Fleksi[Ansvar],Fleksi[1B])</f>
        <v>Organisasjon</v>
      </c>
      <c r="N70" t="str">
        <f>_xlfn.XLOOKUP(Tabell1[[#This Row],[Ansvar]],Fleksi[Ansvar],Fleksi[Tjenesteområde])</f>
        <v>Organisasjon</v>
      </c>
      <c r="O70" s="1">
        <f>+ROUND(Tabell1[[#This Row],[Justert beløp]],-3)</f>
        <v>0</v>
      </c>
      <c r="P70">
        <f t="shared" si="5"/>
        <v>1010</v>
      </c>
      <c r="Q70">
        <f t="shared" si="6"/>
        <v>1150</v>
      </c>
      <c r="R70">
        <f t="shared" si="7"/>
        <v>1205</v>
      </c>
      <c r="S70" t="str">
        <f t="shared" si="8"/>
        <v>2255</v>
      </c>
      <c r="T70" s="1">
        <f>+Tabell1[[#This Row],[Avrundet beløp]]</f>
        <v>0</v>
      </c>
      <c r="U70" s="5">
        <f t="shared" si="9"/>
        <v>0</v>
      </c>
    </row>
    <row r="71" spans="1:21" x14ac:dyDescent="0.25">
      <c r="A71">
        <v>1150</v>
      </c>
      <c r="B71" t="s">
        <v>185</v>
      </c>
      <c r="C71">
        <v>1205</v>
      </c>
      <c r="D71" t="s">
        <v>241</v>
      </c>
      <c r="E71">
        <v>1010</v>
      </c>
      <c r="F71" t="s">
        <v>45</v>
      </c>
      <c r="G71" t="s">
        <v>72</v>
      </c>
      <c r="H71" t="s">
        <v>73</v>
      </c>
      <c r="I71" s="1">
        <v>402</v>
      </c>
      <c r="J71" s="1">
        <f>+Tabell1[[#This Row],[Regnskap]]</f>
        <v>402</v>
      </c>
      <c r="L71" t="str">
        <f>_xlfn.XLOOKUP(Tabell1[[#This Row],[Ansvar]],Fleksi[Ansvar],Fleksi[Virksomhet])</f>
        <v>Digitalisering</v>
      </c>
      <c r="M71" t="str">
        <f>_xlfn.XLOOKUP(Tabell1[[#This Row],[Ansvar]],Fleksi[Ansvar],Fleksi[1B])</f>
        <v>Organisasjon</v>
      </c>
      <c r="N71" t="str">
        <f>_xlfn.XLOOKUP(Tabell1[[#This Row],[Ansvar]],Fleksi[Ansvar],Fleksi[Tjenesteområde])</f>
        <v>Organisasjon</v>
      </c>
      <c r="O71" s="1">
        <f>+ROUND(Tabell1[[#This Row],[Justert beløp]],-3)</f>
        <v>0</v>
      </c>
      <c r="P71">
        <f t="shared" si="5"/>
        <v>1010</v>
      </c>
      <c r="Q71">
        <f t="shared" si="6"/>
        <v>1150</v>
      </c>
      <c r="R71">
        <f t="shared" si="7"/>
        <v>1205</v>
      </c>
      <c r="S71" t="str">
        <f t="shared" si="8"/>
        <v>2268</v>
      </c>
      <c r="T71" s="1">
        <f>+Tabell1[[#This Row],[Avrundet beløp]]</f>
        <v>0</v>
      </c>
      <c r="U71" s="5">
        <f t="shared" si="9"/>
        <v>0</v>
      </c>
    </row>
    <row r="72" spans="1:21" x14ac:dyDescent="0.25">
      <c r="A72">
        <v>1150</v>
      </c>
      <c r="B72" t="s">
        <v>185</v>
      </c>
      <c r="C72">
        <v>1205</v>
      </c>
      <c r="D72" t="s">
        <v>241</v>
      </c>
      <c r="E72">
        <v>1099</v>
      </c>
      <c r="F72" t="s">
        <v>16</v>
      </c>
      <c r="G72" t="s">
        <v>17</v>
      </c>
      <c r="H72" t="s">
        <v>18</v>
      </c>
      <c r="I72" s="1">
        <v>2</v>
      </c>
      <c r="J72" s="1">
        <f>+Tabell1[[#This Row],[Regnskap]]</f>
        <v>2</v>
      </c>
      <c r="L72" t="str">
        <f>_xlfn.XLOOKUP(Tabell1[[#This Row],[Ansvar]],Fleksi[Ansvar],Fleksi[Virksomhet])</f>
        <v>Digitalisering</v>
      </c>
      <c r="M72" t="str">
        <f>_xlfn.XLOOKUP(Tabell1[[#This Row],[Ansvar]],Fleksi[Ansvar],Fleksi[1B])</f>
        <v>Organisasjon</v>
      </c>
      <c r="N72" t="str">
        <f>_xlfn.XLOOKUP(Tabell1[[#This Row],[Ansvar]],Fleksi[Ansvar],Fleksi[Tjenesteområde])</f>
        <v>Organisasjon</v>
      </c>
      <c r="O72" s="1">
        <f>+ROUND(Tabell1[[#This Row],[Justert beløp]],-3)</f>
        <v>0</v>
      </c>
      <c r="P72">
        <f t="shared" si="5"/>
        <v>1099</v>
      </c>
      <c r="Q72">
        <f t="shared" si="6"/>
        <v>1150</v>
      </c>
      <c r="R72">
        <f t="shared" si="7"/>
        <v>1205</v>
      </c>
      <c r="S72" t="str">
        <f t="shared" si="8"/>
        <v>2255</v>
      </c>
      <c r="T72" s="1">
        <f>+Tabell1[[#This Row],[Avrundet beløp]]</f>
        <v>0</v>
      </c>
      <c r="U72" s="5">
        <f t="shared" si="9"/>
        <v>0</v>
      </c>
    </row>
    <row r="73" spans="1:21" x14ac:dyDescent="0.25">
      <c r="A73">
        <v>1150</v>
      </c>
      <c r="B73" t="s">
        <v>185</v>
      </c>
      <c r="C73">
        <v>1205</v>
      </c>
      <c r="D73" t="s">
        <v>241</v>
      </c>
      <c r="E73">
        <v>1099</v>
      </c>
      <c r="F73" t="s">
        <v>16</v>
      </c>
      <c r="G73" t="s">
        <v>72</v>
      </c>
      <c r="H73" t="s">
        <v>73</v>
      </c>
      <c r="I73" s="1">
        <v>57</v>
      </c>
      <c r="J73" s="1">
        <f>+Tabell1[[#This Row],[Regnskap]]</f>
        <v>57</v>
      </c>
      <c r="L73" t="str">
        <f>_xlfn.XLOOKUP(Tabell1[[#This Row],[Ansvar]],Fleksi[Ansvar],Fleksi[Virksomhet])</f>
        <v>Digitalisering</v>
      </c>
      <c r="M73" t="str">
        <f>_xlfn.XLOOKUP(Tabell1[[#This Row],[Ansvar]],Fleksi[Ansvar],Fleksi[1B])</f>
        <v>Organisasjon</v>
      </c>
      <c r="N73" t="str">
        <f>_xlfn.XLOOKUP(Tabell1[[#This Row],[Ansvar]],Fleksi[Ansvar],Fleksi[Tjenesteområde])</f>
        <v>Organisasjon</v>
      </c>
      <c r="O73" s="1">
        <f>+ROUND(Tabell1[[#This Row],[Justert beløp]],-3)</f>
        <v>0</v>
      </c>
      <c r="P73">
        <f t="shared" si="5"/>
        <v>1099</v>
      </c>
      <c r="Q73">
        <f t="shared" si="6"/>
        <v>1150</v>
      </c>
      <c r="R73">
        <f t="shared" si="7"/>
        <v>1205</v>
      </c>
      <c r="S73" t="str">
        <f t="shared" si="8"/>
        <v>2268</v>
      </c>
      <c r="T73" s="1">
        <f>+Tabell1[[#This Row],[Avrundet beløp]]</f>
        <v>0</v>
      </c>
      <c r="U73" s="5">
        <f t="shared" si="9"/>
        <v>0</v>
      </c>
    </row>
    <row r="74" spans="1:21" x14ac:dyDescent="0.25">
      <c r="A74">
        <v>1150</v>
      </c>
      <c r="B74" t="s">
        <v>185</v>
      </c>
      <c r="C74">
        <v>1205</v>
      </c>
      <c r="D74" t="s">
        <v>241</v>
      </c>
      <c r="E74">
        <v>1100</v>
      </c>
      <c r="F74" t="s">
        <v>48</v>
      </c>
      <c r="G74" t="s">
        <v>72</v>
      </c>
      <c r="H74" t="s">
        <v>73</v>
      </c>
      <c r="I74" s="1">
        <v>1608</v>
      </c>
      <c r="J74" s="1">
        <f>+Tabell1[[#This Row],[Regnskap]]</f>
        <v>1608</v>
      </c>
      <c r="L74" t="str">
        <f>_xlfn.XLOOKUP(Tabell1[[#This Row],[Ansvar]],Fleksi[Ansvar],Fleksi[Virksomhet])</f>
        <v>Digitalisering</v>
      </c>
      <c r="M74" t="str">
        <f>_xlfn.XLOOKUP(Tabell1[[#This Row],[Ansvar]],Fleksi[Ansvar],Fleksi[1B])</f>
        <v>Organisasjon</v>
      </c>
      <c r="N74" t="str">
        <f>_xlfn.XLOOKUP(Tabell1[[#This Row],[Ansvar]],Fleksi[Ansvar],Fleksi[Tjenesteområde])</f>
        <v>Organisasjon</v>
      </c>
      <c r="O74" s="1">
        <f>+ROUND(Tabell1[[#This Row],[Justert beløp]],-3)</f>
        <v>2000</v>
      </c>
      <c r="P74">
        <f t="shared" si="5"/>
        <v>1100</v>
      </c>
      <c r="Q74">
        <f t="shared" si="6"/>
        <v>1150</v>
      </c>
      <c r="R74">
        <f t="shared" si="7"/>
        <v>1205</v>
      </c>
      <c r="S74" t="str">
        <f t="shared" si="8"/>
        <v>2268</v>
      </c>
      <c r="T74" s="1">
        <f>+Tabell1[[#This Row],[Avrundet beløp]]</f>
        <v>2000</v>
      </c>
      <c r="U74" s="5">
        <f t="shared" si="9"/>
        <v>2000</v>
      </c>
    </row>
    <row r="75" spans="1:21" x14ac:dyDescent="0.25">
      <c r="A75">
        <v>1150</v>
      </c>
      <c r="B75" t="s">
        <v>185</v>
      </c>
      <c r="C75">
        <v>1205</v>
      </c>
      <c r="D75" t="s">
        <v>241</v>
      </c>
      <c r="E75">
        <v>1115</v>
      </c>
      <c r="F75" t="s">
        <v>44</v>
      </c>
      <c r="G75" t="s">
        <v>17</v>
      </c>
      <c r="H75" t="s">
        <v>18</v>
      </c>
      <c r="I75" s="1">
        <v>1044</v>
      </c>
      <c r="J75" s="1">
        <f>+Tabell1[[#This Row],[Regnskap]]</f>
        <v>1044</v>
      </c>
      <c r="L75" t="str">
        <f>_xlfn.XLOOKUP(Tabell1[[#This Row],[Ansvar]],Fleksi[Ansvar],Fleksi[Virksomhet])</f>
        <v>Digitalisering</v>
      </c>
      <c r="M75" t="str">
        <f>_xlfn.XLOOKUP(Tabell1[[#This Row],[Ansvar]],Fleksi[Ansvar],Fleksi[1B])</f>
        <v>Organisasjon</v>
      </c>
      <c r="N75" t="str">
        <f>_xlfn.XLOOKUP(Tabell1[[#This Row],[Ansvar]],Fleksi[Ansvar],Fleksi[Tjenesteområde])</f>
        <v>Organisasjon</v>
      </c>
      <c r="O75" s="1">
        <f>+ROUND(Tabell1[[#This Row],[Justert beløp]],-3)</f>
        <v>1000</v>
      </c>
      <c r="P75">
        <f t="shared" si="5"/>
        <v>1115</v>
      </c>
      <c r="Q75">
        <f t="shared" si="6"/>
        <v>1150</v>
      </c>
      <c r="R75">
        <f t="shared" si="7"/>
        <v>1205</v>
      </c>
      <c r="S75" t="str">
        <f t="shared" si="8"/>
        <v>2255</v>
      </c>
      <c r="T75" s="1">
        <f>+Tabell1[[#This Row],[Avrundet beløp]]</f>
        <v>1000</v>
      </c>
      <c r="U75" s="5">
        <f t="shared" si="9"/>
        <v>1000</v>
      </c>
    </row>
    <row r="76" spans="1:21" x14ac:dyDescent="0.25">
      <c r="A76">
        <v>1150</v>
      </c>
      <c r="B76" t="s">
        <v>185</v>
      </c>
      <c r="C76">
        <v>1205</v>
      </c>
      <c r="D76" t="s">
        <v>241</v>
      </c>
      <c r="E76">
        <v>1115</v>
      </c>
      <c r="F76" t="s">
        <v>44</v>
      </c>
      <c r="G76" t="s">
        <v>72</v>
      </c>
      <c r="H76" t="s">
        <v>73</v>
      </c>
      <c r="I76" s="1">
        <v>4359</v>
      </c>
      <c r="J76" s="1">
        <f>+Tabell1[[#This Row],[Regnskap]]</f>
        <v>4359</v>
      </c>
      <c r="L76" t="str">
        <f>_xlfn.XLOOKUP(Tabell1[[#This Row],[Ansvar]],Fleksi[Ansvar],Fleksi[Virksomhet])</f>
        <v>Digitalisering</v>
      </c>
      <c r="M76" t="str">
        <f>_xlfn.XLOOKUP(Tabell1[[#This Row],[Ansvar]],Fleksi[Ansvar],Fleksi[1B])</f>
        <v>Organisasjon</v>
      </c>
      <c r="N76" t="str">
        <f>_xlfn.XLOOKUP(Tabell1[[#This Row],[Ansvar]],Fleksi[Ansvar],Fleksi[Tjenesteområde])</f>
        <v>Organisasjon</v>
      </c>
      <c r="O76" s="1">
        <f>+ROUND(Tabell1[[#This Row],[Justert beløp]],-3)</f>
        <v>4000</v>
      </c>
      <c r="P76">
        <f t="shared" si="5"/>
        <v>1115</v>
      </c>
      <c r="Q76">
        <f t="shared" si="6"/>
        <v>1150</v>
      </c>
      <c r="R76">
        <f t="shared" si="7"/>
        <v>1205</v>
      </c>
      <c r="S76" t="str">
        <f t="shared" si="8"/>
        <v>2268</v>
      </c>
      <c r="T76" s="1">
        <f>+Tabell1[[#This Row],[Avrundet beløp]]</f>
        <v>4000</v>
      </c>
      <c r="U76" s="5">
        <f t="shared" si="9"/>
        <v>4000</v>
      </c>
    </row>
    <row r="77" spans="1:21" x14ac:dyDescent="0.25">
      <c r="A77">
        <v>1150</v>
      </c>
      <c r="B77" t="s">
        <v>185</v>
      </c>
      <c r="C77">
        <v>1205</v>
      </c>
      <c r="D77" t="s">
        <v>241</v>
      </c>
      <c r="E77">
        <v>1134</v>
      </c>
      <c r="F77" t="s">
        <v>229</v>
      </c>
      <c r="G77" t="s">
        <v>72</v>
      </c>
      <c r="H77" t="s">
        <v>73</v>
      </c>
      <c r="I77" s="1">
        <v>27</v>
      </c>
      <c r="J77" s="1">
        <f>+Tabell1[[#This Row],[Regnskap]]</f>
        <v>27</v>
      </c>
      <c r="L77" t="str">
        <f>_xlfn.XLOOKUP(Tabell1[[#This Row],[Ansvar]],Fleksi[Ansvar],Fleksi[Virksomhet])</f>
        <v>Digitalisering</v>
      </c>
      <c r="M77" t="str">
        <f>_xlfn.XLOOKUP(Tabell1[[#This Row],[Ansvar]],Fleksi[Ansvar],Fleksi[1B])</f>
        <v>Organisasjon</v>
      </c>
      <c r="N77" t="str">
        <f>_xlfn.XLOOKUP(Tabell1[[#This Row],[Ansvar]],Fleksi[Ansvar],Fleksi[Tjenesteområde])</f>
        <v>Organisasjon</v>
      </c>
      <c r="O77" s="1">
        <f>+ROUND(Tabell1[[#This Row],[Justert beløp]],-3)</f>
        <v>0</v>
      </c>
      <c r="P77">
        <f t="shared" si="5"/>
        <v>1134</v>
      </c>
      <c r="Q77">
        <f t="shared" si="6"/>
        <v>1150</v>
      </c>
      <c r="R77">
        <f t="shared" si="7"/>
        <v>1205</v>
      </c>
      <c r="S77" t="str">
        <f t="shared" si="8"/>
        <v>2268</v>
      </c>
      <c r="T77" s="1">
        <f>+Tabell1[[#This Row],[Avrundet beløp]]</f>
        <v>0</v>
      </c>
      <c r="U77" s="5">
        <f t="shared" si="9"/>
        <v>0</v>
      </c>
    </row>
    <row r="78" spans="1:21" x14ac:dyDescent="0.25">
      <c r="A78">
        <v>1150</v>
      </c>
      <c r="B78" t="s">
        <v>185</v>
      </c>
      <c r="C78">
        <v>1205</v>
      </c>
      <c r="D78" t="s">
        <v>241</v>
      </c>
      <c r="E78">
        <v>1151</v>
      </c>
      <c r="F78" t="s">
        <v>242</v>
      </c>
      <c r="G78" t="s">
        <v>72</v>
      </c>
      <c r="H78" t="s">
        <v>73</v>
      </c>
      <c r="I78" s="1">
        <v>1500</v>
      </c>
      <c r="J78" s="1">
        <f>+Tabell1[[#This Row],[Regnskap]]</f>
        <v>1500</v>
      </c>
      <c r="L78" t="str">
        <f>_xlfn.XLOOKUP(Tabell1[[#This Row],[Ansvar]],Fleksi[Ansvar],Fleksi[Virksomhet])</f>
        <v>Digitalisering</v>
      </c>
      <c r="M78" t="str">
        <f>_xlfn.XLOOKUP(Tabell1[[#This Row],[Ansvar]],Fleksi[Ansvar],Fleksi[1B])</f>
        <v>Organisasjon</v>
      </c>
      <c r="N78" t="str">
        <f>_xlfn.XLOOKUP(Tabell1[[#This Row],[Ansvar]],Fleksi[Ansvar],Fleksi[Tjenesteområde])</f>
        <v>Organisasjon</v>
      </c>
      <c r="O78" s="1">
        <f>+ROUND(Tabell1[[#This Row],[Justert beløp]],-3)</f>
        <v>2000</v>
      </c>
      <c r="P78">
        <f t="shared" si="5"/>
        <v>1151</v>
      </c>
      <c r="Q78">
        <f t="shared" si="6"/>
        <v>1150</v>
      </c>
      <c r="R78">
        <f t="shared" si="7"/>
        <v>1205</v>
      </c>
      <c r="S78" t="str">
        <f t="shared" si="8"/>
        <v>2268</v>
      </c>
      <c r="T78" s="1">
        <f>+Tabell1[[#This Row],[Avrundet beløp]]</f>
        <v>2000</v>
      </c>
      <c r="U78" s="5">
        <f t="shared" si="9"/>
        <v>2000</v>
      </c>
    </row>
    <row r="79" spans="1:21" x14ac:dyDescent="0.25">
      <c r="A79">
        <v>1150</v>
      </c>
      <c r="B79" t="s">
        <v>185</v>
      </c>
      <c r="C79">
        <v>1205</v>
      </c>
      <c r="D79" t="s">
        <v>241</v>
      </c>
      <c r="E79">
        <v>1161</v>
      </c>
      <c r="F79" t="s">
        <v>43</v>
      </c>
      <c r="G79" t="s">
        <v>17</v>
      </c>
      <c r="H79" t="s">
        <v>18</v>
      </c>
      <c r="I79" s="1">
        <v>85</v>
      </c>
      <c r="J79" s="1">
        <f>+Tabell1[[#This Row],[Regnskap]]</f>
        <v>85</v>
      </c>
      <c r="L79" t="str">
        <f>_xlfn.XLOOKUP(Tabell1[[#This Row],[Ansvar]],Fleksi[Ansvar],Fleksi[Virksomhet])</f>
        <v>Digitalisering</v>
      </c>
      <c r="M79" t="str">
        <f>_xlfn.XLOOKUP(Tabell1[[#This Row],[Ansvar]],Fleksi[Ansvar],Fleksi[1B])</f>
        <v>Organisasjon</v>
      </c>
      <c r="N79" t="str">
        <f>_xlfn.XLOOKUP(Tabell1[[#This Row],[Ansvar]],Fleksi[Ansvar],Fleksi[Tjenesteområde])</f>
        <v>Organisasjon</v>
      </c>
      <c r="O79" s="1">
        <f>+ROUND(Tabell1[[#This Row],[Justert beløp]],-3)</f>
        <v>0</v>
      </c>
      <c r="P79">
        <f t="shared" si="5"/>
        <v>1161</v>
      </c>
      <c r="Q79">
        <f t="shared" si="6"/>
        <v>1150</v>
      </c>
      <c r="R79">
        <f t="shared" si="7"/>
        <v>1205</v>
      </c>
      <c r="S79" t="str">
        <f t="shared" si="8"/>
        <v>2255</v>
      </c>
      <c r="T79" s="1">
        <f>+Tabell1[[#This Row],[Avrundet beløp]]</f>
        <v>0</v>
      </c>
      <c r="U79" s="5">
        <f t="shared" si="9"/>
        <v>0</v>
      </c>
    </row>
    <row r="80" spans="1:21" x14ac:dyDescent="0.25">
      <c r="A80">
        <v>1150</v>
      </c>
      <c r="B80" t="s">
        <v>185</v>
      </c>
      <c r="C80">
        <v>1205</v>
      </c>
      <c r="D80" t="s">
        <v>241</v>
      </c>
      <c r="E80">
        <v>1161</v>
      </c>
      <c r="F80" t="s">
        <v>43</v>
      </c>
      <c r="G80" t="s">
        <v>72</v>
      </c>
      <c r="H80" t="s">
        <v>73</v>
      </c>
      <c r="I80" s="1">
        <v>2654</v>
      </c>
      <c r="J80" s="1">
        <f>+Tabell1[[#This Row],[Regnskap]]</f>
        <v>2654</v>
      </c>
      <c r="L80" t="str">
        <f>_xlfn.XLOOKUP(Tabell1[[#This Row],[Ansvar]],Fleksi[Ansvar],Fleksi[Virksomhet])</f>
        <v>Digitalisering</v>
      </c>
      <c r="M80" t="str">
        <f>_xlfn.XLOOKUP(Tabell1[[#This Row],[Ansvar]],Fleksi[Ansvar],Fleksi[1B])</f>
        <v>Organisasjon</v>
      </c>
      <c r="N80" t="str">
        <f>_xlfn.XLOOKUP(Tabell1[[#This Row],[Ansvar]],Fleksi[Ansvar],Fleksi[Tjenesteområde])</f>
        <v>Organisasjon</v>
      </c>
      <c r="O80" s="1">
        <f>+ROUND(Tabell1[[#This Row],[Justert beløp]],-3)</f>
        <v>3000</v>
      </c>
      <c r="P80">
        <f t="shared" si="5"/>
        <v>1161</v>
      </c>
      <c r="Q80">
        <f t="shared" si="6"/>
        <v>1150</v>
      </c>
      <c r="R80">
        <f t="shared" si="7"/>
        <v>1205</v>
      </c>
      <c r="S80" t="str">
        <f t="shared" si="8"/>
        <v>2268</v>
      </c>
      <c r="T80" s="1">
        <f>+Tabell1[[#This Row],[Avrundet beløp]]</f>
        <v>3000</v>
      </c>
      <c r="U80" s="5">
        <f t="shared" si="9"/>
        <v>3000</v>
      </c>
    </row>
    <row r="81" spans="1:21" x14ac:dyDescent="0.25">
      <c r="A81">
        <v>1150</v>
      </c>
      <c r="B81" t="s">
        <v>185</v>
      </c>
      <c r="C81">
        <v>1205</v>
      </c>
      <c r="D81" t="s">
        <v>241</v>
      </c>
      <c r="E81">
        <v>1170</v>
      </c>
      <c r="F81" t="s">
        <v>41</v>
      </c>
      <c r="G81" t="s">
        <v>17</v>
      </c>
      <c r="H81" t="s">
        <v>18</v>
      </c>
      <c r="I81" s="1">
        <v>46</v>
      </c>
      <c r="J81" s="1">
        <f>+Tabell1[[#This Row],[Regnskap]]</f>
        <v>46</v>
      </c>
      <c r="L81" t="str">
        <f>_xlfn.XLOOKUP(Tabell1[[#This Row],[Ansvar]],Fleksi[Ansvar],Fleksi[Virksomhet])</f>
        <v>Digitalisering</v>
      </c>
      <c r="M81" t="str">
        <f>_xlfn.XLOOKUP(Tabell1[[#This Row],[Ansvar]],Fleksi[Ansvar],Fleksi[1B])</f>
        <v>Organisasjon</v>
      </c>
      <c r="N81" t="str">
        <f>_xlfn.XLOOKUP(Tabell1[[#This Row],[Ansvar]],Fleksi[Ansvar],Fleksi[Tjenesteområde])</f>
        <v>Organisasjon</v>
      </c>
      <c r="O81" s="1">
        <f>+ROUND(Tabell1[[#This Row],[Justert beløp]],-3)</f>
        <v>0</v>
      </c>
      <c r="P81">
        <f t="shared" si="5"/>
        <v>1170</v>
      </c>
      <c r="Q81">
        <f t="shared" si="6"/>
        <v>1150</v>
      </c>
      <c r="R81">
        <f t="shared" si="7"/>
        <v>1205</v>
      </c>
      <c r="S81" t="str">
        <f t="shared" si="8"/>
        <v>2255</v>
      </c>
      <c r="T81" s="1">
        <f>+Tabell1[[#This Row],[Avrundet beløp]]</f>
        <v>0</v>
      </c>
      <c r="U81" s="5">
        <f t="shared" si="9"/>
        <v>0</v>
      </c>
    </row>
    <row r="82" spans="1:21" x14ac:dyDescent="0.25">
      <c r="A82">
        <v>1150</v>
      </c>
      <c r="B82" t="s">
        <v>185</v>
      </c>
      <c r="C82">
        <v>1205</v>
      </c>
      <c r="D82" t="s">
        <v>241</v>
      </c>
      <c r="E82">
        <v>1170</v>
      </c>
      <c r="F82" t="s">
        <v>41</v>
      </c>
      <c r="G82" t="s">
        <v>72</v>
      </c>
      <c r="H82" t="s">
        <v>73</v>
      </c>
      <c r="I82" s="1">
        <v>2569</v>
      </c>
      <c r="J82" s="1">
        <f>+Tabell1[[#This Row],[Regnskap]]</f>
        <v>2569</v>
      </c>
      <c r="L82" t="str">
        <f>_xlfn.XLOOKUP(Tabell1[[#This Row],[Ansvar]],Fleksi[Ansvar],Fleksi[Virksomhet])</f>
        <v>Digitalisering</v>
      </c>
      <c r="M82" t="str">
        <f>_xlfn.XLOOKUP(Tabell1[[#This Row],[Ansvar]],Fleksi[Ansvar],Fleksi[1B])</f>
        <v>Organisasjon</v>
      </c>
      <c r="N82" t="str">
        <f>_xlfn.XLOOKUP(Tabell1[[#This Row],[Ansvar]],Fleksi[Ansvar],Fleksi[Tjenesteområde])</f>
        <v>Organisasjon</v>
      </c>
      <c r="O82" s="1">
        <f>+ROUND(Tabell1[[#This Row],[Justert beløp]],-3)</f>
        <v>3000</v>
      </c>
      <c r="P82">
        <f t="shared" si="5"/>
        <v>1170</v>
      </c>
      <c r="Q82">
        <f t="shared" si="6"/>
        <v>1150</v>
      </c>
      <c r="R82">
        <f t="shared" si="7"/>
        <v>1205</v>
      </c>
      <c r="S82" t="str">
        <f t="shared" si="8"/>
        <v>2268</v>
      </c>
      <c r="T82" s="1">
        <f>+Tabell1[[#This Row],[Avrundet beløp]]</f>
        <v>3000</v>
      </c>
      <c r="U82" s="5">
        <f t="shared" si="9"/>
        <v>3000</v>
      </c>
    </row>
    <row r="83" spans="1:21" x14ac:dyDescent="0.25">
      <c r="A83">
        <v>1150</v>
      </c>
      <c r="B83" t="s">
        <v>185</v>
      </c>
      <c r="C83">
        <v>1205</v>
      </c>
      <c r="D83" t="s">
        <v>241</v>
      </c>
      <c r="E83">
        <v>1195</v>
      </c>
      <c r="F83" t="s">
        <v>243</v>
      </c>
      <c r="G83" t="s">
        <v>72</v>
      </c>
      <c r="H83" t="s">
        <v>73</v>
      </c>
      <c r="I83" s="1">
        <v>5250</v>
      </c>
      <c r="J83" s="1">
        <f>+Tabell1[[#This Row],[Regnskap]]</f>
        <v>5250</v>
      </c>
      <c r="L83" t="str">
        <f>_xlfn.XLOOKUP(Tabell1[[#This Row],[Ansvar]],Fleksi[Ansvar],Fleksi[Virksomhet])</f>
        <v>Digitalisering</v>
      </c>
      <c r="M83" t="str">
        <f>_xlfn.XLOOKUP(Tabell1[[#This Row],[Ansvar]],Fleksi[Ansvar],Fleksi[1B])</f>
        <v>Organisasjon</v>
      </c>
      <c r="N83" t="str">
        <f>_xlfn.XLOOKUP(Tabell1[[#This Row],[Ansvar]],Fleksi[Ansvar],Fleksi[Tjenesteområde])</f>
        <v>Organisasjon</v>
      </c>
      <c r="O83" s="1">
        <f>+ROUND(Tabell1[[#This Row],[Justert beløp]],-3)</f>
        <v>5000</v>
      </c>
      <c r="P83">
        <f t="shared" si="5"/>
        <v>1195</v>
      </c>
      <c r="Q83">
        <f t="shared" si="6"/>
        <v>1150</v>
      </c>
      <c r="R83">
        <f t="shared" si="7"/>
        <v>1205</v>
      </c>
      <c r="S83" t="str">
        <f t="shared" si="8"/>
        <v>2268</v>
      </c>
      <c r="T83" s="1">
        <f>+Tabell1[[#This Row],[Avrundet beløp]]</f>
        <v>5000</v>
      </c>
      <c r="U83" s="5">
        <f t="shared" si="9"/>
        <v>5000</v>
      </c>
    </row>
    <row r="84" spans="1:21" x14ac:dyDescent="0.25">
      <c r="A84">
        <v>1150</v>
      </c>
      <c r="B84" t="s">
        <v>185</v>
      </c>
      <c r="C84">
        <v>1205</v>
      </c>
      <c r="D84" t="s">
        <v>241</v>
      </c>
      <c r="E84">
        <v>1196</v>
      </c>
      <c r="F84" t="s">
        <v>244</v>
      </c>
      <c r="G84" t="s">
        <v>17</v>
      </c>
      <c r="H84" t="s">
        <v>18</v>
      </c>
      <c r="I84" s="1">
        <v>499</v>
      </c>
      <c r="J84" s="1">
        <f>+Tabell1[[#This Row],[Regnskap]]</f>
        <v>499</v>
      </c>
      <c r="L84" t="str">
        <f>_xlfn.XLOOKUP(Tabell1[[#This Row],[Ansvar]],Fleksi[Ansvar],Fleksi[Virksomhet])</f>
        <v>Digitalisering</v>
      </c>
      <c r="M84" t="str">
        <f>_xlfn.XLOOKUP(Tabell1[[#This Row],[Ansvar]],Fleksi[Ansvar],Fleksi[1B])</f>
        <v>Organisasjon</v>
      </c>
      <c r="N84" t="str">
        <f>_xlfn.XLOOKUP(Tabell1[[#This Row],[Ansvar]],Fleksi[Ansvar],Fleksi[Tjenesteområde])</f>
        <v>Organisasjon</v>
      </c>
      <c r="O84" s="1">
        <f>+ROUND(Tabell1[[#This Row],[Justert beløp]],-3)</f>
        <v>0</v>
      </c>
      <c r="P84">
        <f t="shared" si="5"/>
        <v>1196</v>
      </c>
      <c r="Q84">
        <f t="shared" si="6"/>
        <v>1150</v>
      </c>
      <c r="R84">
        <f t="shared" si="7"/>
        <v>1205</v>
      </c>
      <c r="S84" t="str">
        <f t="shared" si="8"/>
        <v>2255</v>
      </c>
      <c r="T84" s="1">
        <f>+Tabell1[[#This Row],[Avrundet beløp]]</f>
        <v>0</v>
      </c>
      <c r="U84" s="5">
        <f t="shared" si="9"/>
        <v>0</v>
      </c>
    </row>
    <row r="85" spans="1:21" x14ac:dyDescent="0.25">
      <c r="A85">
        <v>1150</v>
      </c>
      <c r="B85" t="s">
        <v>185</v>
      </c>
      <c r="C85">
        <v>1205</v>
      </c>
      <c r="D85" t="s">
        <v>241</v>
      </c>
      <c r="E85">
        <v>1196</v>
      </c>
      <c r="F85" t="s">
        <v>244</v>
      </c>
      <c r="G85" t="s">
        <v>72</v>
      </c>
      <c r="H85" t="s">
        <v>73</v>
      </c>
      <c r="I85" s="1">
        <v>403622</v>
      </c>
      <c r="J85" s="1">
        <f>+Tabell1[[#This Row],[Regnskap]]</f>
        <v>403622</v>
      </c>
      <c r="L85" t="str">
        <f>_xlfn.XLOOKUP(Tabell1[[#This Row],[Ansvar]],Fleksi[Ansvar],Fleksi[Virksomhet])</f>
        <v>Digitalisering</v>
      </c>
      <c r="M85" t="str">
        <f>_xlfn.XLOOKUP(Tabell1[[#This Row],[Ansvar]],Fleksi[Ansvar],Fleksi[1B])</f>
        <v>Organisasjon</v>
      </c>
      <c r="N85" t="str">
        <f>_xlfn.XLOOKUP(Tabell1[[#This Row],[Ansvar]],Fleksi[Ansvar],Fleksi[Tjenesteområde])</f>
        <v>Organisasjon</v>
      </c>
      <c r="O85" s="1">
        <f>+ROUND(Tabell1[[#This Row],[Justert beløp]],-3)</f>
        <v>404000</v>
      </c>
      <c r="P85">
        <f t="shared" si="5"/>
        <v>1196</v>
      </c>
      <c r="Q85">
        <f t="shared" si="6"/>
        <v>1150</v>
      </c>
      <c r="R85">
        <f t="shared" si="7"/>
        <v>1205</v>
      </c>
      <c r="S85" t="str">
        <f t="shared" si="8"/>
        <v>2268</v>
      </c>
      <c r="T85" s="1">
        <f>+Tabell1[[#This Row],[Avrundet beløp]]</f>
        <v>404000</v>
      </c>
      <c r="U85" s="5">
        <f t="shared" si="9"/>
        <v>404000</v>
      </c>
    </row>
    <row r="86" spans="1:21" x14ac:dyDescent="0.25">
      <c r="A86">
        <v>1150</v>
      </c>
      <c r="B86" t="s">
        <v>185</v>
      </c>
      <c r="C86">
        <v>1205</v>
      </c>
      <c r="D86" t="s">
        <v>241</v>
      </c>
      <c r="E86">
        <v>1205</v>
      </c>
      <c r="F86" t="s">
        <v>245</v>
      </c>
      <c r="G86" t="s">
        <v>72</v>
      </c>
      <c r="H86" t="s">
        <v>73</v>
      </c>
      <c r="I86" s="1">
        <v>117715</v>
      </c>
      <c r="J86" s="1">
        <f>+Tabell1[[#This Row],[Regnskap]]</f>
        <v>117715</v>
      </c>
      <c r="L86" t="str">
        <f>_xlfn.XLOOKUP(Tabell1[[#This Row],[Ansvar]],Fleksi[Ansvar],Fleksi[Virksomhet])</f>
        <v>Digitalisering</v>
      </c>
      <c r="M86" t="str">
        <f>_xlfn.XLOOKUP(Tabell1[[#This Row],[Ansvar]],Fleksi[Ansvar],Fleksi[1B])</f>
        <v>Organisasjon</v>
      </c>
      <c r="N86" t="str">
        <f>_xlfn.XLOOKUP(Tabell1[[#This Row],[Ansvar]],Fleksi[Ansvar],Fleksi[Tjenesteområde])</f>
        <v>Organisasjon</v>
      </c>
      <c r="O86" s="1">
        <f>+ROUND(Tabell1[[#This Row],[Justert beløp]],-3)</f>
        <v>118000</v>
      </c>
      <c r="P86">
        <f t="shared" si="5"/>
        <v>1205</v>
      </c>
      <c r="Q86">
        <f t="shared" si="6"/>
        <v>1150</v>
      </c>
      <c r="R86">
        <f t="shared" si="7"/>
        <v>1205</v>
      </c>
      <c r="S86" t="str">
        <f t="shared" si="8"/>
        <v>2268</v>
      </c>
      <c r="T86" s="1">
        <f>+Tabell1[[#This Row],[Avrundet beløp]]</f>
        <v>118000</v>
      </c>
      <c r="U86" s="5">
        <f t="shared" si="9"/>
        <v>118000</v>
      </c>
    </row>
    <row r="87" spans="1:21" x14ac:dyDescent="0.25">
      <c r="A87">
        <v>1150</v>
      </c>
      <c r="B87" t="s">
        <v>185</v>
      </c>
      <c r="C87">
        <v>1205</v>
      </c>
      <c r="D87" t="s">
        <v>241</v>
      </c>
      <c r="E87">
        <v>1220</v>
      </c>
      <c r="F87" t="s">
        <v>246</v>
      </c>
      <c r="G87" t="s">
        <v>72</v>
      </c>
      <c r="H87" t="s">
        <v>73</v>
      </c>
      <c r="I87" s="1">
        <v>5831</v>
      </c>
      <c r="J87" s="1">
        <f>+Tabell1[[#This Row],[Regnskap]]</f>
        <v>5831</v>
      </c>
      <c r="L87" t="str">
        <f>_xlfn.XLOOKUP(Tabell1[[#This Row],[Ansvar]],Fleksi[Ansvar],Fleksi[Virksomhet])</f>
        <v>Digitalisering</v>
      </c>
      <c r="M87" t="str">
        <f>_xlfn.XLOOKUP(Tabell1[[#This Row],[Ansvar]],Fleksi[Ansvar],Fleksi[1B])</f>
        <v>Organisasjon</v>
      </c>
      <c r="N87" t="str">
        <f>_xlfn.XLOOKUP(Tabell1[[#This Row],[Ansvar]],Fleksi[Ansvar],Fleksi[Tjenesteområde])</f>
        <v>Organisasjon</v>
      </c>
      <c r="O87" s="1">
        <f>+ROUND(Tabell1[[#This Row],[Justert beløp]],-3)</f>
        <v>6000</v>
      </c>
      <c r="P87">
        <f t="shared" si="5"/>
        <v>1220</v>
      </c>
      <c r="Q87">
        <f t="shared" si="6"/>
        <v>1150</v>
      </c>
      <c r="R87">
        <f t="shared" si="7"/>
        <v>1205</v>
      </c>
      <c r="S87" t="str">
        <f t="shared" si="8"/>
        <v>2268</v>
      </c>
      <c r="T87" s="1">
        <f>+Tabell1[[#This Row],[Avrundet beløp]]</f>
        <v>6000</v>
      </c>
      <c r="U87" s="5">
        <f t="shared" si="9"/>
        <v>6000</v>
      </c>
    </row>
    <row r="88" spans="1:21" x14ac:dyDescent="0.25">
      <c r="A88">
        <v>1150</v>
      </c>
      <c r="B88" t="s">
        <v>185</v>
      </c>
      <c r="C88">
        <v>1205</v>
      </c>
      <c r="D88" t="s">
        <v>241</v>
      </c>
      <c r="E88">
        <v>1270</v>
      </c>
      <c r="F88" t="s">
        <v>218</v>
      </c>
      <c r="G88" t="s">
        <v>72</v>
      </c>
      <c r="H88" t="s">
        <v>73</v>
      </c>
      <c r="I88" s="1">
        <v>33240</v>
      </c>
      <c r="J88" s="1">
        <f>+Tabell1[[#This Row],[Regnskap]]</f>
        <v>33240</v>
      </c>
      <c r="L88" t="str">
        <f>_xlfn.XLOOKUP(Tabell1[[#This Row],[Ansvar]],Fleksi[Ansvar],Fleksi[Virksomhet])</f>
        <v>Digitalisering</v>
      </c>
      <c r="M88" t="str">
        <f>_xlfn.XLOOKUP(Tabell1[[#This Row],[Ansvar]],Fleksi[Ansvar],Fleksi[1B])</f>
        <v>Organisasjon</v>
      </c>
      <c r="N88" t="str">
        <f>_xlfn.XLOOKUP(Tabell1[[#This Row],[Ansvar]],Fleksi[Ansvar],Fleksi[Tjenesteområde])</f>
        <v>Organisasjon</v>
      </c>
      <c r="O88" s="1">
        <f>+ROUND(Tabell1[[#This Row],[Justert beløp]],-3)</f>
        <v>33000</v>
      </c>
      <c r="P88">
        <f t="shared" ref="P88:P118" si="10">+E88</f>
        <v>1270</v>
      </c>
      <c r="Q88">
        <f t="shared" ref="Q88:Q118" si="11">+A88</f>
        <v>1150</v>
      </c>
      <c r="R88">
        <f t="shared" ref="R88:R118" si="12">+C88</f>
        <v>1205</v>
      </c>
      <c r="S88" t="str">
        <f t="shared" ref="S88:S118" si="13">+G88</f>
        <v>2268</v>
      </c>
      <c r="T88" s="1">
        <f>+Tabell1[[#This Row],[Avrundet beløp]]</f>
        <v>33000</v>
      </c>
      <c r="U88" s="5">
        <f t="shared" si="9"/>
        <v>33000</v>
      </c>
    </row>
    <row r="89" spans="1:21" x14ac:dyDescent="0.25">
      <c r="A89">
        <v>1150</v>
      </c>
      <c r="B89" t="s">
        <v>185</v>
      </c>
      <c r="C89">
        <v>1205</v>
      </c>
      <c r="D89" t="s">
        <v>241</v>
      </c>
      <c r="E89">
        <v>1350</v>
      </c>
      <c r="F89" t="s">
        <v>247</v>
      </c>
      <c r="G89" t="s">
        <v>72</v>
      </c>
      <c r="H89" t="s">
        <v>73</v>
      </c>
      <c r="I89" s="1">
        <v>8135</v>
      </c>
      <c r="J89" s="1">
        <f>+Tabell1[[#This Row],[Regnskap]]</f>
        <v>8135</v>
      </c>
      <c r="L89" t="str">
        <f>_xlfn.XLOOKUP(Tabell1[[#This Row],[Ansvar]],Fleksi[Ansvar],Fleksi[Virksomhet])</f>
        <v>Digitalisering</v>
      </c>
      <c r="M89" t="str">
        <f>_xlfn.XLOOKUP(Tabell1[[#This Row],[Ansvar]],Fleksi[Ansvar],Fleksi[1B])</f>
        <v>Organisasjon</v>
      </c>
      <c r="N89" t="str">
        <f>_xlfn.XLOOKUP(Tabell1[[#This Row],[Ansvar]],Fleksi[Ansvar],Fleksi[Tjenesteområde])</f>
        <v>Organisasjon</v>
      </c>
      <c r="O89" s="1">
        <f>+ROUND(Tabell1[[#This Row],[Justert beløp]],-3)</f>
        <v>8000</v>
      </c>
      <c r="P89">
        <f t="shared" si="10"/>
        <v>1350</v>
      </c>
      <c r="Q89">
        <f t="shared" si="11"/>
        <v>1150</v>
      </c>
      <c r="R89">
        <f t="shared" si="12"/>
        <v>1205</v>
      </c>
      <c r="S89" t="str">
        <f t="shared" si="13"/>
        <v>2268</v>
      </c>
      <c r="T89" s="1">
        <f>+Tabell1[[#This Row],[Avrundet beløp]]</f>
        <v>8000</v>
      </c>
      <c r="U89" s="5">
        <f t="shared" si="9"/>
        <v>8000</v>
      </c>
    </row>
    <row r="90" spans="1:21" x14ac:dyDescent="0.25">
      <c r="A90">
        <v>1150</v>
      </c>
      <c r="B90" t="s">
        <v>185</v>
      </c>
      <c r="C90">
        <v>1221</v>
      </c>
      <c r="D90" t="s">
        <v>217</v>
      </c>
      <c r="E90">
        <v>1030</v>
      </c>
      <c r="F90" t="s">
        <v>248</v>
      </c>
      <c r="G90" t="s">
        <v>72</v>
      </c>
      <c r="H90" t="s">
        <v>73</v>
      </c>
      <c r="I90" s="1">
        <v>31006</v>
      </c>
      <c r="J90" s="1">
        <f>+Tabell1[[#This Row],[Regnskap]]</f>
        <v>31006</v>
      </c>
      <c r="L90" t="str">
        <f>_xlfn.XLOOKUP(Tabell1[[#This Row],[Ansvar]],Fleksi[Ansvar],Fleksi[Virksomhet])</f>
        <v>Digitalisering</v>
      </c>
      <c r="M90" t="str">
        <f>_xlfn.XLOOKUP(Tabell1[[#This Row],[Ansvar]],Fleksi[Ansvar],Fleksi[1B])</f>
        <v>Organisasjon</v>
      </c>
      <c r="N90" t="str">
        <f>_xlfn.XLOOKUP(Tabell1[[#This Row],[Ansvar]],Fleksi[Ansvar],Fleksi[Tjenesteområde])</f>
        <v>Organisasjon</v>
      </c>
      <c r="O90" s="1">
        <f>+ROUND(Tabell1[[#This Row],[Justert beløp]],-3)</f>
        <v>31000</v>
      </c>
      <c r="P90">
        <f t="shared" si="10"/>
        <v>1030</v>
      </c>
      <c r="Q90">
        <f t="shared" si="11"/>
        <v>1150</v>
      </c>
      <c r="R90">
        <f t="shared" si="12"/>
        <v>1221</v>
      </c>
      <c r="S90" t="str">
        <f t="shared" si="13"/>
        <v>2268</v>
      </c>
      <c r="T90" s="1">
        <f>+Tabell1[[#This Row],[Avrundet beløp]]</f>
        <v>31000</v>
      </c>
      <c r="U90" s="5">
        <f t="shared" si="9"/>
        <v>31000</v>
      </c>
    </row>
    <row r="91" spans="1:21" x14ac:dyDescent="0.25">
      <c r="A91">
        <v>1150</v>
      </c>
      <c r="B91" t="s">
        <v>185</v>
      </c>
      <c r="C91">
        <v>1221</v>
      </c>
      <c r="D91" t="s">
        <v>217</v>
      </c>
      <c r="E91">
        <v>1040</v>
      </c>
      <c r="F91" t="s">
        <v>27</v>
      </c>
      <c r="G91" t="s">
        <v>17</v>
      </c>
      <c r="H91" t="s">
        <v>18</v>
      </c>
      <c r="I91" s="1">
        <v>45648</v>
      </c>
      <c r="J91" s="1">
        <f>+Tabell1[[#This Row],[Regnskap]]</f>
        <v>45648</v>
      </c>
      <c r="L91" t="str">
        <f>_xlfn.XLOOKUP(Tabell1[[#This Row],[Ansvar]],Fleksi[Ansvar],Fleksi[Virksomhet])</f>
        <v>Digitalisering</v>
      </c>
      <c r="M91" t="str">
        <f>_xlfn.XLOOKUP(Tabell1[[#This Row],[Ansvar]],Fleksi[Ansvar],Fleksi[1B])</f>
        <v>Organisasjon</v>
      </c>
      <c r="N91" t="str">
        <f>_xlfn.XLOOKUP(Tabell1[[#This Row],[Ansvar]],Fleksi[Ansvar],Fleksi[Tjenesteområde])</f>
        <v>Organisasjon</v>
      </c>
      <c r="O91" s="1">
        <f>+ROUND(Tabell1[[#This Row],[Justert beløp]],-3)</f>
        <v>46000</v>
      </c>
      <c r="P91">
        <f t="shared" si="10"/>
        <v>1040</v>
      </c>
      <c r="Q91">
        <f t="shared" si="11"/>
        <v>1150</v>
      </c>
      <c r="R91">
        <f t="shared" si="12"/>
        <v>1221</v>
      </c>
      <c r="S91" t="str">
        <f t="shared" si="13"/>
        <v>2255</v>
      </c>
      <c r="T91" s="1">
        <f>+Tabell1[[#This Row],[Avrundet beløp]]</f>
        <v>46000</v>
      </c>
      <c r="U91" s="5">
        <f t="shared" si="9"/>
        <v>46000</v>
      </c>
    </row>
    <row r="92" spans="1:21" x14ac:dyDescent="0.25">
      <c r="A92">
        <v>1150</v>
      </c>
      <c r="B92" t="s">
        <v>185</v>
      </c>
      <c r="C92">
        <v>1221</v>
      </c>
      <c r="D92" t="s">
        <v>217</v>
      </c>
      <c r="E92">
        <v>1090</v>
      </c>
      <c r="F92" t="s">
        <v>22</v>
      </c>
      <c r="G92" t="s">
        <v>72</v>
      </c>
      <c r="H92" t="s">
        <v>73</v>
      </c>
      <c r="I92" s="1">
        <v>2569</v>
      </c>
      <c r="J92" s="1">
        <f>+Tabell1[[#This Row],[Regnskap]]</f>
        <v>2569</v>
      </c>
      <c r="L92" t="str">
        <f>_xlfn.XLOOKUP(Tabell1[[#This Row],[Ansvar]],Fleksi[Ansvar],Fleksi[Virksomhet])</f>
        <v>Digitalisering</v>
      </c>
      <c r="M92" t="str">
        <f>_xlfn.XLOOKUP(Tabell1[[#This Row],[Ansvar]],Fleksi[Ansvar],Fleksi[1B])</f>
        <v>Organisasjon</v>
      </c>
      <c r="N92" t="str">
        <f>_xlfn.XLOOKUP(Tabell1[[#This Row],[Ansvar]],Fleksi[Ansvar],Fleksi[Tjenesteområde])</f>
        <v>Organisasjon</v>
      </c>
      <c r="O92" s="1">
        <f>+ROUND(Tabell1[[#This Row],[Justert beløp]],-3)</f>
        <v>3000</v>
      </c>
      <c r="P92">
        <f t="shared" si="10"/>
        <v>1090</v>
      </c>
      <c r="Q92">
        <f t="shared" si="11"/>
        <v>1150</v>
      </c>
      <c r="R92">
        <f t="shared" si="12"/>
        <v>1221</v>
      </c>
      <c r="S92" t="str">
        <f t="shared" si="13"/>
        <v>2268</v>
      </c>
      <c r="T92" s="1">
        <f>+Tabell1[[#This Row],[Avrundet beløp]]</f>
        <v>3000</v>
      </c>
      <c r="U92" s="5">
        <f t="shared" si="9"/>
        <v>3000</v>
      </c>
    </row>
    <row r="93" spans="1:21" x14ac:dyDescent="0.25">
      <c r="A93">
        <v>1150</v>
      </c>
      <c r="B93" t="s">
        <v>185</v>
      </c>
      <c r="C93">
        <v>1221</v>
      </c>
      <c r="D93" t="s">
        <v>217</v>
      </c>
      <c r="E93">
        <v>1099</v>
      </c>
      <c r="F93" t="s">
        <v>16</v>
      </c>
      <c r="G93" t="s">
        <v>17</v>
      </c>
      <c r="H93" t="s">
        <v>18</v>
      </c>
      <c r="I93" s="1">
        <v>6436</v>
      </c>
      <c r="J93" s="1">
        <f>+Tabell1[[#This Row],[Regnskap]]</f>
        <v>6436</v>
      </c>
      <c r="L93" t="str">
        <f>_xlfn.XLOOKUP(Tabell1[[#This Row],[Ansvar]],Fleksi[Ansvar],Fleksi[Virksomhet])</f>
        <v>Digitalisering</v>
      </c>
      <c r="M93" t="str">
        <f>_xlfn.XLOOKUP(Tabell1[[#This Row],[Ansvar]],Fleksi[Ansvar],Fleksi[1B])</f>
        <v>Organisasjon</v>
      </c>
      <c r="N93" t="str">
        <f>_xlfn.XLOOKUP(Tabell1[[#This Row],[Ansvar]],Fleksi[Ansvar],Fleksi[Tjenesteområde])</f>
        <v>Organisasjon</v>
      </c>
      <c r="O93" s="1">
        <f>+ROUND(Tabell1[[#This Row],[Justert beløp]],-3)</f>
        <v>6000</v>
      </c>
      <c r="P93">
        <f t="shared" si="10"/>
        <v>1099</v>
      </c>
      <c r="Q93">
        <f t="shared" si="11"/>
        <v>1150</v>
      </c>
      <c r="R93">
        <f t="shared" si="12"/>
        <v>1221</v>
      </c>
      <c r="S93" t="str">
        <f t="shared" si="13"/>
        <v>2255</v>
      </c>
      <c r="T93" s="1">
        <f>+Tabell1[[#This Row],[Avrundet beløp]]</f>
        <v>6000</v>
      </c>
      <c r="U93" s="5">
        <f t="shared" si="9"/>
        <v>6000</v>
      </c>
    </row>
    <row r="94" spans="1:21" x14ac:dyDescent="0.25">
      <c r="A94">
        <v>1150</v>
      </c>
      <c r="B94" t="s">
        <v>185</v>
      </c>
      <c r="C94">
        <v>1221</v>
      </c>
      <c r="D94" t="s">
        <v>217</v>
      </c>
      <c r="E94">
        <v>1099</v>
      </c>
      <c r="F94" t="s">
        <v>16</v>
      </c>
      <c r="G94" t="s">
        <v>72</v>
      </c>
      <c r="H94" t="s">
        <v>73</v>
      </c>
      <c r="I94" s="1">
        <v>4734</v>
      </c>
      <c r="J94" s="1">
        <f>+Tabell1[[#This Row],[Regnskap]]</f>
        <v>4734</v>
      </c>
      <c r="L94" t="str">
        <f>_xlfn.XLOOKUP(Tabell1[[#This Row],[Ansvar]],Fleksi[Ansvar],Fleksi[Virksomhet])</f>
        <v>Digitalisering</v>
      </c>
      <c r="M94" t="str">
        <f>_xlfn.XLOOKUP(Tabell1[[#This Row],[Ansvar]],Fleksi[Ansvar],Fleksi[1B])</f>
        <v>Organisasjon</v>
      </c>
      <c r="N94" t="str">
        <f>_xlfn.XLOOKUP(Tabell1[[#This Row],[Ansvar]],Fleksi[Ansvar],Fleksi[Tjenesteområde])</f>
        <v>Organisasjon</v>
      </c>
      <c r="O94" s="1">
        <f>+ROUND(Tabell1[[#This Row],[Justert beløp]],-3)</f>
        <v>5000</v>
      </c>
      <c r="P94">
        <f t="shared" si="10"/>
        <v>1099</v>
      </c>
      <c r="Q94">
        <f t="shared" si="11"/>
        <v>1150</v>
      </c>
      <c r="R94">
        <f t="shared" si="12"/>
        <v>1221</v>
      </c>
      <c r="S94" t="str">
        <f t="shared" si="13"/>
        <v>2268</v>
      </c>
      <c r="T94" s="1">
        <f>+Tabell1[[#This Row],[Avrundet beløp]]</f>
        <v>5000</v>
      </c>
      <c r="U94" s="5">
        <f t="shared" si="9"/>
        <v>5000</v>
      </c>
    </row>
    <row r="95" spans="1:21" x14ac:dyDescent="0.25">
      <c r="A95">
        <v>1150</v>
      </c>
      <c r="B95" t="s">
        <v>185</v>
      </c>
      <c r="C95">
        <v>2413</v>
      </c>
      <c r="D95" t="s">
        <v>35</v>
      </c>
      <c r="E95">
        <v>1012</v>
      </c>
      <c r="F95" t="s">
        <v>23</v>
      </c>
      <c r="G95" t="s">
        <v>17</v>
      </c>
      <c r="H95" t="s">
        <v>18</v>
      </c>
      <c r="I95" s="1">
        <v>7913</v>
      </c>
      <c r="J95" s="1">
        <f>+Tabell1[[#This Row],[Regnskap]]</f>
        <v>7913</v>
      </c>
      <c r="L95" t="str">
        <f>_xlfn.XLOOKUP(Tabell1[[#This Row],[Ansvar]],Fleksi[Ansvar],Fleksi[Virksomhet])</f>
        <v>Digitalisering</v>
      </c>
      <c r="M95" t="str">
        <f>_xlfn.XLOOKUP(Tabell1[[#This Row],[Ansvar]],Fleksi[Ansvar],Fleksi[1B])</f>
        <v>Organisasjon</v>
      </c>
      <c r="N95" t="str">
        <f>_xlfn.XLOOKUP(Tabell1[[#This Row],[Ansvar]],Fleksi[Ansvar],Fleksi[Tjenesteområde])</f>
        <v>Organisasjon</v>
      </c>
      <c r="O95" s="1">
        <f>+ROUND(Tabell1[[#This Row],[Justert beløp]],-3)</f>
        <v>8000</v>
      </c>
      <c r="P95">
        <f t="shared" si="10"/>
        <v>1012</v>
      </c>
      <c r="Q95">
        <f t="shared" si="11"/>
        <v>1150</v>
      </c>
      <c r="R95">
        <f t="shared" si="12"/>
        <v>2413</v>
      </c>
      <c r="S95" t="str">
        <f t="shared" si="13"/>
        <v>2255</v>
      </c>
      <c r="T95" s="1">
        <f>+Tabell1[[#This Row],[Avrundet beløp]]</f>
        <v>8000</v>
      </c>
      <c r="U95" s="5">
        <f t="shared" si="9"/>
        <v>8000</v>
      </c>
    </row>
    <row r="96" spans="1:21" x14ac:dyDescent="0.25">
      <c r="A96">
        <v>1150</v>
      </c>
      <c r="B96" t="s">
        <v>185</v>
      </c>
      <c r="C96">
        <v>2413</v>
      </c>
      <c r="D96" t="s">
        <v>35</v>
      </c>
      <c r="E96">
        <v>1099</v>
      </c>
      <c r="F96" t="s">
        <v>16</v>
      </c>
      <c r="G96" t="s">
        <v>17</v>
      </c>
      <c r="H96" t="s">
        <v>18</v>
      </c>
      <c r="I96" s="1">
        <v>1116</v>
      </c>
      <c r="J96" s="1">
        <f>+Tabell1[[#This Row],[Regnskap]]</f>
        <v>1116</v>
      </c>
      <c r="L96" t="str">
        <f>_xlfn.XLOOKUP(Tabell1[[#This Row],[Ansvar]],Fleksi[Ansvar],Fleksi[Virksomhet])</f>
        <v>Digitalisering</v>
      </c>
      <c r="M96" t="str">
        <f>_xlfn.XLOOKUP(Tabell1[[#This Row],[Ansvar]],Fleksi[Ansvar],Fleksi[1B])</f>
        <v>Organisasjon</v>
      </c>
      <c r="N96" t="str">
        <f>_xlfn.XLOOKUP(Tabell1[[#This Row],[Ansvar]],Fleksi[Ansvar],Fleksi[Tjenesteområde])</f>
        <v>Organisasjon</v>
      </c>
      <c r="O96" s="1">
        <f>+ROUND(Tabell1[[#This Row],[Justert beløp]],-3)</f>
        <v>1000</v>
      </c>
      <c r="P96">
        <f t="shared" si="10"/>
        <v>1099</v>
      </c>
      <c r="Q96">
        <f t="shared" si="11"/>
        <v>1150</v>
      </c>
      <c r="R96">
        <f t="shared" si="12"/>
        <v>2413</v>
      </c>
      <c r="S96" t="str">
        <f t="shared" si="13"/>
        <v>2255</v>
      </c>
      <c r="T96" s="1">
        <f>+Tabell1[[#This Row],[Avrundet beløp]]</f>
        <v>1000</v>
      </c>
      <c r="U96" s="5">
        <f t="shared" si="9"/>
        <v>1000</v>
      </c>
    </row>
    <row r="97" spans="1:21" x14ac:dyDescent="0.25">
      <c r="A97">
        <v>1150</v>
      </c>
      <c r="B97" t="s">
        <v>185</v>
      </c>
      <c r="C97">
        <v>2731</v>
      </c>
      <c r="D97" t="s">
        <v>249</v>
      </c>
      <c r="E97">
        <v>1010</v>
      </c>
      <c r="F97" t="s">
        <v>45</v>
      </c>
      <c r="G97" t="s">
        <v>72</v>
      </c>
      <c r="H97" t="s">
        <v>73</v>
      </c>
      <c r="I97" s="1">
        <v>112</v>
      </c>
      <c r="J97" s="1">
        <f>+Tabell1[[#This Row],[Regnskap]]</f>
        <v>112</v>
      </c>
      <c r="L97" t="str">
        <f>_xlfn.XLOOKUP(Tabell1[[#This Row],[Ansvar]],Fleksi[Ansvar],Fleksi[Virksomhet])</f>
        <v>Digitalisering</v>
      </c>
      <c r="M97" t="str">
        <f>_xlfn.XLOOKUP(Tabell1[[#This Row],[Ansvar]],Fleksi[Ansvar],Fleksi[1B])</f>
        <v>Organisasjon</v>
      </c>
      <c r="N97" t="str">
        <f>_xlfn.XLOOKUP(Tabell1[[#This Row],[Ansvar]],Fleksi[Ansvar],Fleksi[Tjenesteområde])</f>
        <v>Organisasjon</v>
      </c>
      <c r="O97" s="1">
        <f>+ROUND(Tabell1[[#This Row],[Justert beløp]],-3)</f>
        <v>0</v>
      </c>
      <c r="P97">
        <f t="shared" si="10"/>
        <v>1010</v>
      </c>
      <c r="Q97">
        <f t="shared" si="11"/>
        <v>1150</v>
      </c>
      <c r="R97">
        <f t="shared" si="12"/>
        <v>2731</v>
      </c>
      <c r="S97" t="str">
        <f t="shared" si="13"/>
        <v>2268</v>
      </c>
      <c r="T97" s="1">
        <f>+Tabell1[[#This Row],[Avrundet beløp]]</f>
        <v>0</v>
      </c>
      <c r="U97" s="5">
        <f t="shared" si="9"/>
        <v>0</v>
      </c>
    </row>
    <row r="98" spans="1:21" x14ac:dyDescent="0.25">
      <c r="A98">
        <v>1150</v>
      </c>
      <c r="B98" t="s">
        <v>185</v>
      </c>
      <c r="C98">
        <v>2731</v>
      </c>
      <c r="D98" t="s">
        <v>249</v>
      </c>
      <c r="E98">
        <v>1099</v>
      </c>
      <c r="F98" t="s">
        <v>16</v>
      </c>
      <c r="G98" t="s">
        <v>72</v>
      </c>
      <c r="H98" t="s">
        <v>73</v>
      </c>
      <c r="I98" s="1">
        <v>16</v>
      </c>
      <c r="J98" s="1">
        <f>+Tabell1[[#This Row],[Regnskap]]</f>
        <v>16</v>
      </c>
      <c r="L98" t="str">
        <f>_xlfn.XLOOKUP(Tabell1[[#This Row],[Ansvar]],Fleksi[Ansvar],Fleksi[Virksomhet])</f>
        <v>Digitalisering</v>
      </c>
      <c r="M98" t="str">
        <f>_xlfn.XLOOKUP(Tabell1[[#This Row],[Ansvar]],Fleksi[Ansvar],Fleksi[1B])</f>
        <v>Organisasjon</v>
      </c>
      <c r="N98" t="str">
        <f>_xlfn.XLOOKUP(Tabell1[[#This Row],[Ansvar]],Fleksi[Ansvar],Fleksi[Tjenesteområde])</f>
        <v>Organisasjon</v>
      </c>
      <c r="O98" s="1">
        <f>+ROUND(Tabell1[[#This Row],[Justert beløp]],-3)</f>
        <v>0</v>
      </c>
      <c r="P98">
        <f t="shared" si="10"/>
        <v>1099</v>
      </c>
      <c r="Q98">
        <f t="shared" si="11"/>
        <v>1150</v>
      </c>
      <c r="R98">
        <f t="shared" si="12"/>
        <v>2731</v>
      </c>
      <c r="S98" t="str">
        <f t="shared" si="13"/>
        <v>2268</v>
      </c>
      <c r="T98" s="1">
        <f>+Tabell1[[#This Row],[Avrundet beløp]]</f>
        <v>0</v>
      </c>
      <c r="U98" s="5">
        <f t="shared" si="9"/>
        <v>0</v>
      </c>
    </row>
    <row r="99" spans="1:21" x14ac:dyDescent="0.25">
      <c r="A99">
        <v>1150</v>
      </c>
      <c r="B99" t="s">
        <v>185</v>
      </c>
      <c r="C99">
        <v>2731</v>
      </c>
      <c r="D99" t="s">
        <v>249</v>
      </c>
      <c r="E99">
        <v>1161</v>
      </c>
      <c r="F99" t="s">
        <v>43</v>
      </c>
      <c r="G99" t="s">
        <v>72</v>
      </c>
      <c r="H99" t="s">
        <v>73</v>
      </c>
      <c r="I99" s="1">
        <v>739</v>
      </c>
      <c r="J99" s="1">
        <f>+Tabell1[[#This Row],[Regnskap]]</f>
        <v>739</v>
      </c>
      <c r="L99" t="str">
        <f>_xlfn.XLOOKUP(Tabell1[[#This Row],[Ansvar]],Fleksi[Ansvar],Fleksi[Virksomhet])</f>
        <v>Digitalisering</v>
      </c>
      <c r="M99" t="str">
        <f>_xlfn.XLOOKUP(Tabell1[[#This Row],[Ansvar]],Fleksi[Ansvar],Fleksi[1B])</f>
        <v>Organisasjon</v>
      </c>
      <c r="N99" t="str">
        <f>_xlfn.XLOOKUP(Tabell1[[#This Row],[Ansvar]],Fleksi[Ansvar],Fleksi[Tjenesteområde])</f>
        <v>Organisasjon</v>
      </c>
      <c r="O99" s="1">
        <f>+ROUND(Tabell1[[#This Row],[Justert beløp]],-3)</f>
        <v>1000</v>
      </c>
      <c r="P99">
        <f t="shared" si="10"/>
        <v>1161</v>
      </c>
      <c r="Q99">
        <f t="shared" si="11"/>
        <v>1150</v>
      </c>
      <c r="R99">
        <f t="shared" si="12"/>
        <v>2731</v>
      </c>
      <c r="S99" t="str">
        <f t="shared" si="13"/>
        <v>2268</v>
      </c>
      <c r="T99" s="1">
        <f>+Tabell1[[#This Row],[Avrundet beløp]]</f>
        <v>1000</v>
      </c>
      <c r="U99" s="5">
        <f t="shared" si="9"/>
        <v>1000</v>
      </c>
    </row>
    <row r="100" spans="1:21" x14ac:dyDescent="0.25">
      <c r="A100">
        <v>1150</v>
      </c>
      <c r="B100" t="s">
        <v>185</v>
      </c>
      <c r="C100">
        <v>2731</v>
      </c>
      <c r="D100" t="s">
        <v>249</v>
      </c>
      <c r="E100">
        <v>1170</v>
      </c>
      <c r="F100" t="s">
        <v>41</v>
      </c>
      <c r="G100" t="s">
        <v>72</v>
      </c>
      <c r="H100" t="s">
        <v>73</v>
      </c>
      <c r="I100" s="1">
        <v>294</v>
      </c>
      <c r="J100" s="1">
        <f>+Tabell1[[#This Row],[Regnskap]]</f>
        <v>294</v>
      </c>
      <c r="L100" t="str">
        <f>_xlfn.XLOOKUP(Tabell1[[#This Row],[Ansvar]],Fleksi[Ansvar],Fleksi[Virksomhet])</f>
        <v>Digitalisering</v>
      </c>
      <c r="M100" t="str">
        <f>_xlfn.XLOOKUP(Tabell1[[#This Row],[Ansvar]],Fleksi[Ansvar],Fleksi[1B])</f>
        <v>Organisasjon</v>
      </c>
      <c r="N100" t="str">
        <f>_xlfn.XLOOKUP(Tabell1[[#This Row],[Ansvar]],Fleksi[Ansvar],Fleksi[Tjenesteområde])</f>
        <v>Organisasjon</v>
      </c>
      <c r="O100" s="1">
        <f>+ROUND(Tabell1[[#This Row],[Justert beløp]],-3)</f>
        <v>0</v>
      </c>
      <c r="P100">
        <f t="shared" si="10"/>
        <v>1170</v>
      </c>
      <c r="Q100">
        <f t="shared" si="11"/>
        <v>1150</v>
      </c>
      <c r="R100">
        <f t="shared" si="12"/>
        <v>2731</v>
      </c>
      <c r="S100" t="str">
        <f t="shared" si="13"/>
        <v>2268</v>
      </c>
      <c r="T100" s="1">
        <f>+Tabell1[[#This Row],[Avrundet beløp]]</f>
        <v>0</v>
      </c>
      <c r="U100" s="5">
        <f t="shared" si="9"/>
        <v>0</v>
      </c>
    </row>
    <row r="101" spans="1:21" x14ac:dyDescent="0.25">
      <c r="A101">
        <v>1202</v>
      </c>
      <c r="B101" t="s">
        <v>38</v>
      </c>
      <c r="C101">
        <v>1300</v>
      </c>
      <c r="D101" t="s">
        <v>32</v>
      </c>
      <c r="E101">
        <v>1092</v>
      </c>
      <c r="F101" t="s">
        <v>33</v>
      </c>
      <c r="G101" t="s">
        <v>17</v>
      </c>
      <c r="H101" t="s">
        <v>18</v>
      </c>
      <c r="I101" s="1">
        <v>25000</v>
      </c>
      <c r="J101" s="1">
        <f>+Tabell1[[#This Row],[Regnskap]]</f>
        <v>25000</v>
      </c>
      <c r="L101" t="str">
        <f>_xlfn.XLOOKUP(Tabell1[[#This Row],[Ansvar]],Fleksi[Ansvar],Fleksi[Virksomhet])</f>
        <v>Byggdrift</v>
      </c>
      <c r="M101" t="str">
        <f>_xlfn.XLOOKUP(Tabell1[[#This Row],[Ansvar]],Fleksi[Ansvar],Fleksi[1B])</f>
        <v>Kommunalteknisk infrastruktur (skattefinansiert)</v>
      </c>
      <c r="N101" t="str">
        <f>_xlfn.XLOOKUP(Tabell1[[#This Row],[Ansvar]],Fleksi[Ansvar],Fleksi[Tjenesteområde])</f>
        <v>Byutvikling og teknisk</v>
      </c>
      <c r="O101" s="1">
        <f>+ROUND(Tabell1[[#This Row],[Justert beløp]],-3)</f>
        <v>25000</v>
      </c>
      <c r="P101">
        <f t="shared" si="10"/>
        <v>1092</v>
      </c>
      <c r="Q101">
        <f t="shared" si="11"/>
        <v>1202</v>
      </c>
      <c r="R101">
        <f t="shared" si="12"/>
        <v>1300</v>
      </c>
      <c r="S101" t="str">
        <f t="shared" si="13"/>
        <v>2255</v>
      </c>
      <c r="T101" s="1">
        <f>+Tabell1[[#This Row],[Avrundet beløp]]</f>
        <v>25000</v>
      </c>
      <c r="U101" s="5">
        <f t="shared" si="9"/>
        <v>25000</v>
      </c>
    </row>
    <row r="102" spans="1:21" x14ac:dyDescent="0.25">
      <c r="A102">
        <v>1202</v>
      </c>
      <c r="B102" t="s">
        <v>38</v>
      </c>
      <c r="C102">
        <v>1300</v>
      </c>
      <c r="D102" t="s">
        <v>32</v>
      </c>
      <c r="E102">
        <v>1099</v>
      </c>
      <c r="F102" t="s">
        <v>16</v>
      </c>
      <c r="G102" t="s">
        <v>17</v>
      </c>
      <c r="H102" t="s">
        <v>18</v>
      </c>
      <c r="I102" s="1">
        <v>3525</v>
      </c>
      <c r="J102" s="1">
        <f>+Tabell1[[#This Row],[Regnskap]]</f>
        <v>3525</v>
      </c>
      <c r="L102" t="str">
        <f>_xlfn.XLOOKUP(Tabell1[[#This Row],[Ansvar]],Fleksi[Ansvar],Fleksi[Virksomhet])</f>
        <v>Byggdrift</v>
      </c>
      <c r="M102" t="str">
        <f>_xlfn.XLOOKUP(Tabell1[[#This Row],[Ansvar]],Fleksi[Ansvar],Fleksi[1B])</f>
        <v>Kommunalteknisk infrastruktur (skattefinansiert)</v>
      </c>
      <c r="N102" t="str">
        <f>_xlfn.XLOOKUP(Tabell1[[#This Row],[Ansvar]],Fleksi[Ansvar],Fleksi[Tjenesteområde])</f>
        <v>Byutvikling og teknisk</v>
      </c>
      <c r="O102" s="1">
        <f>+ROUND(Tabell1[[#This Row],[Justert beløp]],-3)</f>
        <v>4000</v>
      </c>
      <c r="P102">
        <f t="shared" si="10"/>
        <v>1099</v>
      </c>
      <c r="Q102">
        <f t="shared" si="11"/>
        <v>1202</v>
      </c>
      <c r="R102">
        <f t="shared" si="12"/>
        <v>1300</v>
      </c>
      <c r="S102" t="str">
        <f t="shared" si="13"/>
        <v>2255</v>
      </c>
      <c r="T102" s="1">
        <f>+Tabell1[[#This Row],[Avrundet beløp]]</f>
        <v>4000</v>
      </c>
      <c r="U102" s="5">
        <f t="shared" si="9"/>
        <v>4000</v>
      </c>
    </row>
    <row r="103" spans="1:21" x14ac:dyDescent="0.25">
      <c r="A103">
        <v>1203</v>
      </c>
      <c r="B103" t="s">
        <v>36</v>
      </c>
      <c r="C103">
        <v>2222</v>
      </c>
      <c r="D103" t="s">
        <v>37</v>
      </c>
      <c r="E103">
        <v>1092</v>
      </c>
      <c r="F103" t="s">
        <v>33</v>
      </c>
      <c r="G103" t="s">
        <v>17</v>
      </c>
      <c r="H103" t="s">
        <v>18</v>
      </c>
      <c r="I103" s="1">
        <v>9500</v>
      </c>
      <c r="J103" s="1">
        <f>+Tabell1[[#This Row],[Regnskap]]</f>
        <v>9500</v>
      </c>
      <c r="L103" t="str">
        <f>_xlfn.XLOOKUP(Tabell1[[#This Row],[Ansvar]],Fleksi[Ansvar],Fleksi[Virksomhet])</f>
        <v>Byggdrift</v>
      </c>
      <c r="M103" t="str">
        <f>_xlfn.XLOOKUP(Tabell1[[#This Row],[Ansvar]],Fleksi[Ansvar],Fleksi[1B])</f>
        <v>Kommunalteknisk infrastruktur (skattefinansiert)</v>
      </c>
      <c r="N103" t="str">
        <f>_xlfn.XLOOKUP(Tabell1[[#This Row],[Ansvar]],Fleksi[Ansvar],Fleksi[Tjenesteområde])</f>
        <v>Byutvikling og teknisk</v>
      </c>
      <c r="O103" s="1">
        <f>+ROUND(Tabell1[[#This Row],[Justert beløp]],-3)</f>
        <v>10000</v>
      </c>
      <c r="P103">
        <f t="shared" si="10"/>
        <v>1092</v>
      </c>
      <c r="Q103">
        <f t="shared" si="11"/>
        <v>1203</v>
      </c>
      <c r="R103">
        <f t="shared" si="12"/>
        <v>2222</v>
      </c>
      <c r="S103" t="str">
        <f t="shared" si="13"/>
        <v>2255</v>
      </c>
      <c r="T103" s="1">
        <f>+Tabell1[[#This Row],[Avrundet beløp]]</f>
        <v>10000</v>
      </c>
      <c r="U103" s="5">
        <f t="shared" si="9"/>
        <v>10000</v>
      </c>
    </row>
    <row r="104" spans="1:21" x14ac:dyDescent="0.25">
      <c r="A104">
        <v>1203</v>
      </c>
      <c r="B104" t="s">
        <v>36</v>
      </c>
      <c r="C104">
        <v>2222</v>
      </c>
      <c r="D104" t="s">
        <v>37</v>
      </c>
      <c r="E104">
        <v>1099</v>
      </c>
      <c r="F104" t="s">
        <v>16</v>
      </c>
      <c r="G104" t="s">
        <v>17</v>
      </c>
      <c r="H104" t="s">
        <v>18</v>
      </c>
      <c r="I104" s="1">
        <v>1340</v>
      </c>
      <c r="J104" s="1">
        <f>+Tabell1[[#This Row],[Regnskap]]</f>
        <v>1340</v>
      </c>
      <c r="L104" t="str">
        <f>_xlfn.XLOOKUP(Tabell1[[#This Row],[Ansvar]],Fleksi[Ansvar],Fleksi[Virksomhet])</f>
        <v>Byggdrift</v>
      </c>
      <c r="M104" t="str">
        <f>_xlfn.XLOOKUP(Tabell1[[#This Row],[Ansvar]],Fleksi[Ansvar],Fleksi[1B])</f>
        <v>Kommunalteknisk infrastruktur (skattefinansiert)</v>
      </c>
      <c r="N104" t="str">
        <f>_xlfn.XLOOKUP(Tabell1[[#This Row],[Ansvar]],Fleksi[Ansvar],Fleksi[Tjenesteområde])</f>
        <v>Byutvikling og teknisk</v>
      </c>
      <c r="O104" s="1">
        <f>+ROUND(Tabell1[[#This Row],[Justert beløp]],-3)</f>
        <v>1000</v>
      </c>
      <c r="P104">
        <f t="shared" si="10"/>
        <v>1099</v>
      </c>
      <c r="Q104">
        <f t="shared" si="11"/>
        <v>1203</v>
      </c>
      <c r="R104">
        <f t="shared" si="12"/>
        <v>2222</v>
      </c>
      <c r="S104" t="str">
        <f t="shared" si="13"/>
        <v>2255</v>
      </c>
      <c r="T104" s="1">
        <f>+Tabell1[[#This Row],[Avrundet beløp]]</f>
        <v>1000</v>
      </c>
      <c r="U104" s="5">
        <f t="shared" si="9"/>
        <v>1000</v>
      </c>
    </row>
    <row r="105" spans="1:21" ht="30" x14ac:dyDescent="0.25">
      <c r="A105">
        <v>1203</v>
      </c>
      <c r="B105" t="s">
        <v>36</v>
      </c>
      <c r="C105">
        <v>2333</v>
      </c>
      <c r="D105" t="s">
        <v>70</v>
      </c>
      <c r="E105">
        <v>1264</v>
      </c>
      <c r="F105" t="s">
        <v>71</v>
      </c>
      <c r="G105" t="s">
        <v>72</v>
      </c>
      <c r="H105" t="s">
        <v>73</v>
      </c>
      <c r="I105" s="1">
        <v>-59670</v>
      </c>
      <c r="K105" s="10" t="s">
        <v>250</v>
      </c>
      <c r="L105" t="str">
        <f>_xlfn.XLOOKUP(Tabell1[[#This Row],[Ansvar]],Fleksi[Ansvar],Fleksi[Virksomhet])</f>
        <v>Byggdrift</v>
      </c>
      <c r="M105" t="str">
        <f>_xlfn.XLOOKUP(Tabell1[[#This Row],[Ansvar]],Fleksi[Ansvar],Fleksi[1B])</f>
        <v>Kommunalteknisk infrastruktur (skattefinansiert)</v>
      </c>
      <c r="N105" t="str">
        <f>_xlfn.XLOOKUP(Tabell1[[#This Row],[Ansvar]],Fleksi[Ansvar],Fleksi[Tjenesteområde])</f>
        <v>Byutvikling og teknisk</v>
      </c>
      <c r="O105" s="1">
        <f>+ROUND(Tabell1[[#This Row],[Justert beløp]],-3)</f>
        <v>0</v>
      </c>
      <c r="P105">
        <f t="shared" si="10"/>
        <v>1264</v>
      </c>
      <c r="Q105">
        <f t="shared" si="11"/>
        <v>1203</v>
      </c>
      <c r="R105">
        <f t="shared" si="12"/>
        <v>2333</v>
      </c>
      <c r="S105" t="str">
        <f t="shared" si="13"/>
        <v>2268</v>
      </c>
      <c r="T105" s="1">
        <f>+Tabell1[[#This Row],[Avrundet beløp]]</f>
        <v>0</v>
      </c>
      <c r="U105" s="5">
        <f t="shared" si="9"/>
        <v>0</v>
      </c>
    </row>
    <row r="106" spans="1:21" x14ac:dyDescent="0.25">
      <c r="A106">
        <v>1204</v>
      </c>
      <c r="B106" t="s">
        <v>34</v>
      </c>
      <c r="C106">
        <v>1300</v>
      </c>
      <c r="D106" t="s">
        <v>32</v>
      </c>
      <c r="E106">
        <v>1040</v>
      </c>
      <c r="F106" t="s">
        <v>27</v>
      </c>
      <c r="G106" t="s">
        <v>17</v>
      </c>
      <c r="H106" t="s">
        <v>18</v>
      </c>
      <c r="I106" s="1">
        <v>23204</v>
      </c>
      <c r="J106" s="1">
        <f>+Tabell1[[#This Row],[Regnskap]]</f>
        <v>23204</v>
      </c>
      <c r="L106" t="str">
        <f>_xlfn.XLOOKUP(Tabell1[[#This Row],[Ansvar]],Fleksi[Ansvar],Fleksi[Virksomhet])</f>
        <v>Byggdrift</v>
      </c>
      <c r="M106" t="str">
        <f>_xlfn.XLOOKUP(Tabell1[[#This Row],[Ansvar]],Fleksi[Ansvar],Fleksi[1B])</f>
        <v>Kommunalteknisk infrastruktur (skattefinansiert)</v>
      </c>
      <c r="N106" t="str">
        <f>_xlfn.XLOOKUP(Tabell1[[#This Row],[Ansvar]],Fleksi[Ansvar],Fleksi[Tjenesteområde])</f>
        <v>Byutvikling og teknisk</v>
      </c>
      <c r="O106" s="1">
        <f>+ROUND(Tabell1[[#This Row],[Justert beløp]],-3)</f>
        <v>23000</v>
      </c>
      <c r="P106">
        <f t="shared" si="10"/>
        <v>1040</v>
      </c>
      <c r="Q106">
        <f t="shared" si="11"/>
        <v>1204</v>
      </c>
      <c r="R106">
        <f t="shared" si="12"/>
        <v>1300</v>
      </c>
      <c r="S106" t="str">
        <f t="shared" si="13"/>
        <v>2255</v>
      </c>
      <c r="T106" s="1">
        <f>+Tabell1[[#This Row],[Avrundet beløp]]</f>
        <v>23000</v>
      </c>
      <c r="U106" s="5">
        <f t="shared" si="9"/>
        <v>23000</v>
      </c>
    </row>
    <row r="107" spans="1:21" x14ac:dyDescent="0.25">
      <c r="A107">
        <v>1204</v>
      </c>
      <c r="B107" t="s">
        <v>34</v>
      </c>
      <c r="C107">
        <v>1300</v>
      </c>
      <c r="D107" t="s">
        <v>32</v>
      </c>
      <c r="E107">
        <v>1099</v>
      </c>
      <c r="F107" t="s">
        <v>16</v>
      </c>
      <c r="G107" t="s">
        <v>17</v>
      </c>
      <c r="H107" t="s">
        <v>18</v>
      </c>
      <c r="I107" s="1">
        <v>3272</v>
      </c>
      <c r="J107" s="1">
        <f>+Tabell1[[#This Row],[Regnskap]]</f>
        <v>3272</v>
      </c>
      <c r="L107" t="str">
        <f>_xlfn.XLOOKUP(Tabell1[[#This Row],[Ansvar]],Fleksi[Ansvar],Fleksi[Virksomhet])</f>
        <v>Byggdrift</v>
      </c>
      <c r="M107" t="str">
        <f>_xlfn.XLOOKUP(Tabell1[[#This Row],[Ansvar]],Fleksi[Ansvar],Fleksi[1B])</f>
        <v>Kommunalteknisk infrastruktur (skattefinansiert)</v>
      </c>
      <c r="N107" t="str">
        <f>_xlfn.XLOOKUP(Tabell1[[#This Row],[Ansvar]],Fleksi[Ansvar],Fleksi[Tjenesteområde])</f>
        <v>Byutvikling og teknisk</v>
      </c>
      <c r="O107" s="1">
        <f>+ROUND(Tabell1[[#This Row],[Justert beløp]],-3)</f>
        <v>3000</v>
      </c>
      <c r="P107">
        <f t="shared" si="10"/>
        <v>1099</v>
      </c>
      <c r="Q107">
        <f t="shared" si="11"/>
        <v>1204</v>
      </c>
      <c r="R107">
        <f t="shared" si="12"/>
        <v>1300</v>
      </c>
      <c r="S107" t="str">
        <f t="shared" si="13"/>
        <v>2255</v>
      </c>
      <c r="T107" s="1">
        <f>+Tabell1[[#This Row],[Avrundet beløp]]</f>
        <v>3000</v>
      </c>
      <c r="U107" s="5">
        <f t="shared" si="9"/>
        <v>3000</v>
      </c>
    </row>
    <row r="108" spans="1:21" x14ac:dyDescent="0.25">
      <c r="A108">
        <v>1204</v>
      </c>
      <c r="B108" t="s">
        <v>34</v>
      </c>
      <c r="C108">
        <v>2413</v>
      </c>
      <c r="D108" t="s">
        <v>35</v>
      </c>
      <c r="E108">
        <v>1012</v>
      </c>
      <c r="F108" t="s">
        <v>23</v>
      </c>
      <c r="G108" t="s">
        <v>17</v>
      </c>
      <c r="H108" t="s">
        <v>18</v>
      </c>
      <c r="I108" s="1">
        <v>14746</v>
      </c>
      <c r="J108" s="1">
        <f>+Tabell1[[#This Row],[Regnskap]]</f>
        <v>14746</v>
      </c>
      <c r="L108" t="str">
        <f>_xlfn.XLOOKUP(Tabell1[[#This Row],[Ansvar]],Fleksi[Ansvar],Fleksi[Virksomhet])</f>
        <v>Byggdrift</v>
      </c>
      <c r="M108" t="str">
        <f>_xlfn.XLOOKUP(Tabell1[[#This Row],[Ansvar]],Fleksi[Ansvar],Fleksi[1B])</f>
        <v>Kommunalteknisk infrastruktur (skattefinansiert)</v>
      </c>
      <c r="N108" t="str">
        <f>_xlfn.XLOOKUP(Tabell1[[#This Row],[Ansvar]],Fleksi[Ansvar],Fleksi[Tjenesteområde])</f>
        <v>Byutvikling og teknisk</v>
      </c>
      <c r="O108" s="1">
        <f>+ROUND(Tabell1[[#This Row],[Justert beløp]],-3)</f>
        <v>15000</v>
      </c>
      <c r="P108">
        <f t="shared" si="10"/>
        <v>1012</v>
      </c>
      <c r="Q108">
        <f t="shared" si="11"/>
        <v>1204</v>
      </c>
      <c r="R108">
        <f t="shared" si="12"/>
        <v>2413</v>
      </c>
      <c r="S108" t="str">
        <f t="shared" si="13"/>
        <v>2255</v>
      </c>
      <c r="T108" s="1">
        <f>+Tabell1[[#This Row],[Avrundet beløp]]</f>
        <v>15000</v>
      </c>
      <c r="U108" s="5">
        <f t="shared" si="9"/>
        <v>15000</v>
      </c>
    </row>
    <row r="109" spans="1:21" x14ac:dyDescent="0.25">
      <c r="A109">
        <v>1204</v>
      </c>
      <c r="B109" t="s">
        <v>34</v>
      </c>
      <c r="C109">
        <v>2413</v>
      </c>
      <c r="D109" t="s">
        <v>35</v>
      </c>
      <c r="E109">
        <v>1099</v>
      </c>
      <c r="F109" t="s">
        <v>16</v>
      </c>
      <c r="G109" t="s">
        <v>17</v>
      </c>
      <c r="H109" t="s">
        <v>18</v>
      </c>
      <c r="I109" s="1">
        <v>2079</v>
      </c>
      <c r="J109" s="1">
        <f>+Tabell1[[#This Row],[Regnskap]]</f>
        <v>2079</v>
      </c>
      <c r="L109" t="str">
        <f>_xlfn.XLOOKUP(Tabell1[[#This Row],[Ansvar]],Fleksi[Ansvar],Fleksi[Virksomhet])</f>
        <v>Byggdrift</v>
      </c>
      <c r="M109" t="str">
        <f>_xlfn.XLOOKUP(Tabell1[[#This Row],[Ansvar]],Fleksi[Ansvar],Fleksi[1B])</f>
        <v>Kommunalteknisk infrastruktur (skattefinansiert)</v>
      </c>
      <c r="N109" t="str">
        <f>_xlfn.XLOOKUP(Tabell1[[#This Row],[Ansvar]],Fleksi[Ansvar],Fleksi[Tjenesteområde])</f>
        <v>Byutvikling og teknisk</v>
      </c>
      <c r="O109" s="1">
        <f>+ROUND(Tabell1[[#This Row],[Justert beløp]],-3)</f>
        <v>2000</v>
      </c>
      <c r="P109">
        <f t="shared" si="10"/>
        <v>1099</v>
      </c>
      <c r="Q109">
        <f t="shared" si="11"/>
        <v>1204</v>
      </c>
      <c r="R109">
        <f t="shared" si="12"/>
        <v>2413</v>
      </c>
      <c r="S109" t="str">
        <f t="shared" si="13"/>
        <v>2255</v>
      </c>
      <c r="T109" s="1">
        <f>+Tabell1[[#This Row],[Avrundet beløp]]</f>
        <v>2000</v>
      </c>
      <c r="U109" s="5">
        <f t="shared" si="9"/>
        <v>2000</v>
      </c>
    </row>
    <row r="110" spans="1:21" x14ac:dyDescent="0.25">
      <c r="A110">
        <v>1205</v>
      </c>
      <c r="B110" t="s">
        <v>31</v>
      </c>
      <c r="C110">
        <v>1300</v>
      </c>
      <c r="D110" t="s">
        <v>32</v>
      </c>
      <c r="E110">
        <v>1092</v>
      </c>
      <c r="F110" t="s">
        <v>33</v>
      </c>
      <c r="G110" t="s">
        <v>17</v>
      </c>
      <c r="H110" t="s">
        <v>18</v>
      </c>
      <c r="I110" s="1">
        <v>25000</v>
      </c>
      <c r="J110" s="1">
        <f>+Tabell1[[#This Row],[Regnskap]]</f>
        <v>25000</v>
      </c>
      <c r="L110" t="str">
        <f>_xlfn.XLOOKUP(Tabell1[[#This Row],[Ansvar]],Fleksi[Ansvar],Fleksi[Virksomhet])</f>
        <v>Byggdrift</v>
      </c>
      <c r="M110" t="str">
        <f>_xlfn.XLOOKUP(Tabell1[[#This Row],[Ansvar]],Fleksi[Ansvar],Fleksi[1B])</f>
        <v>Kommunalteknisk infrastruktur (skattefinansiert)</v>
      </c>
      <c r="N110" t="str">
        <f>_xlfn.XLOOKUP(Tabell1[[#This Row],[Ansvar]],Fleksi[Ansvar],Fleksi[Tjenesteområde])</f>
        <v>Byutvikling og teknisk</v>
      </c>
      <c r="O110" s="1">
        <f>+ROUND(Tabell1[[#This Row],[Justert beløp]],-3)</f>
        <v>25000</v>
      </c>
      <c r="P110">
        <f t="shared" si="10"/>
        <v>1092</v>
      </c>
      <c r="Q110">
        <f t="shared" si="11"/>
        <v>1205</v>
      </c>
      <c r="R110">
        <f t="shared" si="12"/>
        <v>1300</v>
      </c>
      <c r="S110" t="str">
        <f t="shared" si="13"/>
        <v>2255</v>
      </c>
      <c r="T110" s="1">
        <f>+Tabell1[[#This Row],[Avrundet beløp]]</f>
        <v>25000</v>
      </c>
      <c r="U110" s="5">
        <f t="shared" si="9"/>
        <v>25000</v>
      </c>
    </row>
    <row r="111" spans="1:21" x14ac:dyDescent="0.25">
      <c r="A111">
        <v>1205</v>
      </c>
      <c r="B111" t="s">
        <v>31</v>
      </c>
      <c r="C111">
        <v>1300</v>
      </c>
      <c r="D111" t="s">
        <v>32</v>
      </c>
      <c r="E111">
        <v>1099</v>
      </c>
      <c r="F111" t="s">
        <v>16</v>
      </c>
      <c r="G111" t="s">
        <v>17</v>
      </c>
      <c r="H111" t="s">
        <v>18</v>
      </c>
      <c r="I111" s="1">
        <v>3525</v>
      </c>
      <c r="J111" s="1">
        <f>+Tabell1[[#This Row],[Regnskap]]</f>
        <v>3525</v>
      </c>
      <c r="L111" t="str">
        <f>_xlfn.XLOOKUP(Tabell1[[#This Row],[Ansvar]],Fleksi[Ansvar],Fleksi[Virksomhet])</f>
        <v>Byggdrift</v>
      </c>
      <c r="M111" t="str">
        <f>_xlfn.XLOOKUP(Tabell1[[#This Row],[Ansvar]],Fleksi[Ansvar],Fleksi[1B])</f>
        <v>Kommunalteknisk infrastruktur (skattefinansiert)</v>
      </c>
      <c r="N111" t="str">
        <f>_xlfn.XLOOKUP(Tabell1[[#This Row],[Ansvar]],Fleksi[Ansvar],Fleksi[Tjenesteområde])</f>
        <v>Byutvikling og teknisk</v>
      </c>
      <c r="O111" s="1">
        <f>+ROUND(Tabell1[[#This Row],[Justert beløp]],-3)</f>
        <v>4000</v>
      </c>
      <c r="P111">
        <f t="shared" si="10"/>
        <v>1099</v>
      </c>
      <c r="Q111">
        <f t="shared" si="11"/>
        <v>1205</v>
      </c>
      <c r="R111">
        <f t="shared" si="12"/>
        <v>1300</v>
      </c>
      <c r="S111" t="str">
        <f t="shared" si="13"/>
        <v>2255</v>
      </c>
      <c r="T111" s="1">
        <f>+Tabell1[[#This Row],[Avrundet beløp]]</f>
        <v>4000</v>
      </c>
      <c r="U111" s="5">
        <f t="shared" si="9"/>
        <v>4000</v>
      </c>
    </row>
    <row r="112" spans="1:21" x14ac:dyDescent="0.25">
      <c r="A112">
        <v>1310</v>
      </c>
      <c r="B112" t="s">
        <v>251</v>
      </c>
      <c r="C112">
        <v>2544</v>
      </c>
      <c r="D112" t="s">
        <v>94</v>
      </c>
      <c r="E112">
        <v>1011</v>
      </c>
      <c r="F112" t="s">
        <v>60</v>
      </c>
      <c r="G112" t="s">
        <v>17</v>
      </c>
      <c r="H112" t="s">
        <v>18</v>
      </c>
      <c r="I112" s="1">
        <v>312110</v>
      </c>
      <c r="J112" s="1">
        <f>+Tabell1[[#This Row],[Regnskap]]</f>
        <v>312110</v>
      </c>
      <c r="L112" t="str">
        <f>_xlfn.XLOOKUP(Tabell1[[#This Row],[Ansvar]],Fleksi[Ansvar],Fleksi[Virksomhet])</f>
        <v>Samordningstjenesten</v>
      </c>
      <c r="M112" t="str">
        <f>_xlfn.XLOOKUP(Tabell1[[#This Row],[Ansvar]],Fleksi[Ansvar],Fleksi[1B])</f>
        <v>H&amp;V felles og samordningstjenester</v>
      </c>
      <c r="N112" t="str">
        <f>_xlfn.XLOOKUP(Tabell1[[#This Row],[Ansvar]],Fleksi[Ansvar],Fleksi[Tjenesteområde])</f>
        <v>Helse og velferd</v>
      </c>
      <c r="O112" s="1">
        <f>+ROUND(Tabell1[[#This Row],[Justert beløp]],-3)</f>
        <v>312000</v>
      </c>
      <c r="P112">
        <f t="shared" si="10"/>
        <v>1011</v>
      </c>
      <c r="Q112">
        <f t="shared" si="11"/>
        <v>1310</v>
      </c>
      <c r="R112">
        <f t="shared" si="12"/>
        <v>2544</v>
      </c>
      <c r="S112" t="str">
        <f t="shared" si="13"/>
        <v>2255</v>
      </c>
      <c r="T112" s="1">
        <f>+Tabell1[[#This Row],[Avrundet beløp]]</f>
        <v>312000</v>
      </c>
      <c r="U112" s="5">
        <f t="shared" si="9"/>
        <v>312000</v>
      </c>
    </row>
    <row r="113" spans="1:21" x14ac:dyDescent="0.25">
      <c r="A113">
        <v>1310</v>
      </c>
      <c r="B113" t="s">
        <v>251</v>
      </c>
      <c r="C113">
        <v>2544</v>
      </c>
      <c r="D113" t="s">
        <v>94</v>
      </c>
      <c r="E113">
        <v>1090</v>
      </c>
      <c r="F113" t="s">
        <v>22</v>
      </c>
      <c r="G113" t="s">
        <v>17</v>
      </c>
      <c r="H113" t="s">
        <v>18</v>
      </c>
      <c r="I113" s="1">
        <v>35128</v>
      </c>
      <c r="J113" s="1">
        <f>+Tabell1[[#This Row],[Regnskap]]</f>
        <v>35128</v>
      </c>
      <c r="L113" t="str">
        <f>_xlfn.XLOOKUP(Tabell1[[#This Row],[Ansvar]],Fleksi[Ansvar],Fleksi[Virksomhet])</f>
        <v>Samordningstjenesten</v>
      </c>
      <c r="M113" t="str">
        <f>_xlfn.XLOOKUP(Tabell1[[#This Row],[Ansvar]],Fleksi[Ansvar],Fleksi[1B])</f>
        <v>H&amp;V felles og samordningstjenester</v>
      </c>
      <c r="N113" t="str">
        <f>_xlfn.XLOOKUP(Tabell1[[#This Row],[Ansvar]],Fleksi[Ansvar],Fleksi[Tjenesteområde])</f>
        <v>Helse og velferd</v>
      </c>
      <c r="O113" s="1">
        <f>+ROUND(Tabell1[[#This Row],[Justert beløp]],-3)</f>
        <v>35000</v>
      </c>
      <c r="P113">
        <f t="shared" si="10"/>
        <v>1090</v>
      </c>
      <c r="Q113">
        <f t="shared" si="11"/>
        <v>1310</v>
      </c>
      <c r="R113">
        <f t="shared" si="12"/>
        <v>2544</v>
      </c>
      <c r="S113" t="str">
        <f t="shared" si="13"/>
        <v>2255</v>
      </c>
      <c r="T113" s="1">
        <f>+Tabell1[[#This Row],[Avrundet beløp]]</f>
        <v>35000</v>
      </c>
      <c r="U113" s="5">
        <f t="shared" si="9"/>
        <v>35000</v>
      </c>
    </row>
    <row r="114" spans="1:21" x14ac:dyDescent="0.25">
      <c r="A114">
        <v>1310</v>
      </c>
      <c r="B114" t="s">
        <v>251</v>
      </c>
      <c r="C114">
        <v>2544</v>
      </c>
      <c r="D114" t="s">
        <v>94</v>
      </c>
      <c r="E114">
        <v>1099</v>
      </c>
      <c r="F114" t="s">
        <v>16</v>
      </c>
      <c r="G114" t="s">
        <v>17</v>
      </c>
      <c r="H114" t="s">
        <v>18</v>
      </c>
      <c r="I114" s="1">
        <v>49044</v>
      </c>
      <c r="J114" s="1">
        <f>+Tabell1[[#This Row],[Regnskap]]</f>
        <v>49044</v>
      </c>
      <c r="L114" t="str">
        <f>_xlfn.XLOOKUP(Tabell1[[#This Row],[Ansvar]],Fleksi[Ansvar],Fleksi[Virksomhet])</f>
        <v>Samordningstjenesten</v>
      </c>
      <c r="M114" t="str">
        <f>_xlfn.XLOOKUP(Tabell1[[#This Row],[Ansvar]],Fleksi[Ansvar],Fleksi[1B])</f>
        <v>H&amp;V felles og samordningstjenester</v>
      </c>
      <c r="N114" t="str">
        <f>_xlfn.XLOOKUP(Tabell1[[#This Row],[Ansvar]],Fleksi[Ansvar],Fleksi[Tjenesteområde])</f>
        <v>Helse og velferd</v>
      </c>
      <c r="O114" s="1">
        <f>+ROUND(Tabell1[[#This Row],[Justert beløp]],-3)</f>
        <v>49000</v>
      </c>
      <c r="P114">
        <f t="shared" si="10"/>
        <v>1099</v>
      </c>
      <c r="Q114">
        <f t="shared" si="11"/>
        <v>1310</v>
      </c>
      <c r="R114">
        <f t="shared" si="12"/>
        <v>2544</v>
      </c>
      <c r="S114" t="str">
        <f t="shared" si="13"/>
        <v>2255</v>
      </c>
      <c r="T114" s="1">
        <f>+Tabell1[[#This Row],[Avrundet beløp]]</f>
        <v>49000</v>
      </c>
      <c r="U114" s="5">
        <f t="shared" si="9"/>
        <v>49000</v>
      </c>
    </row>
    <row r="115" spans="1:21" x14ac:dyDescent="0.25">
      <c r="A115">
        <v>1330</v>
      </c>
      <c r="B115" t="s">
        <v>105</v>
      </c>
      <c r="C115">
        <v>2422</v>
      </c>
      <c r="D115" t="s">
        <v>252</v>
      </c>
      <c r="E115">
        <v>1110</v>
      </c>
      <c r="F115" t="s">
        <v>221</v>
      </c>
      <c r="G115" t="s">
        <v>17</v>
      </c>
      <c r="H115" t="s">
        <v>18</v>
      </c>
      <c r="I115" s="1">
        <v>378</v>
      </c>
      <c r="J115" s="1">
        <f>+Tabell1[[#This Row],[Regnskap]]</f>
        <v>378</v>
      </c>
      <c r="L115" t="str">
        <f>_xlfn.XLOOKUP(Tabell1[[#This Row],[Ansvar]],Fleksi[Ansvar],Fleksi[Virksomhet])</f>
        <v>Flyktningenheten</v>
      </c>
      <c r="M115" t="str">
        <f>_xlfn.XLOOKUP(Tabell1[[#This Row],[Ansvar]],Fleksi[Ansvar],Fleksi[1B])</f>
        <v>Sosiale tjenester</v>
      </c>
      <c r="N115" t="str">
        <f>_xlfn.XLOOKUP(Tabell1[[#This Row],[Ansvar]],Fleksi[Ansvar],Fleksi[Tjenesteområde])</f>
        <v>Helse og velferd</v>
      </c>
      <c r="O115" s="1">
        <f>+ROUND(Tabell1[[#This Row],[Justert beløp]],-3)</f>
        <v>0</v>
      </c>
      <c r="P115">
        <f t="shared" si="10"/>
        <v>1110</v>
      </c>
      <c r="Q115">
        <f t="shared" si="11"/>
        <v>1330</v>
      </c>
      <c r="R115">
        <f t="shared" si="12"/>
        <v>2422</v>
      </c>
      <c r="S115" t="str">
        <f t="shared" si="13"/>
        <v>2255</v>
      </c>
      <c r="T115" s="1">
        <f>+Tabell1[[#This Row],[Avrundet beløp]]</f>
        <v>0</v>
      </c>
      <c r="U115" s="5">
        <f t="shared" si="9"/>
        <v>0</v>
      </c>
    </row>
    <row r="116" spans="1:21" x14ac:dyDescent="0.25">
      <c r="A116">
        <v>1330</v>
      </c>
      <c r="B116" t="s">
        <v>105</v>
      </c>
      <c r="C116">
        <v>2422</v>
      </c>
      <c r="D116" t="s">
        <v>252</v>
      </c>
      <c r="E116">
        <v>1120</v>
      </c>
      <c r="F116" t="s">
        <v>26</v>
      </c>
      <c r="G116" t="s">
        <v>17</v>
      </c>
      <c r="H116" t="s">
        <v>18</v>
      </c>
      <c r="I116" s="1">
        <v>5376</v>
      </c>
      <c r="J116" s="1">
        <f>+Tabell1[[#This Row],[Regnskap]]</f>
        <v>5376</v>
      </c>
      <c r="L116" t="str">
        <f>_xlfn.XLOOKUP(Tabell1[[#This Row],[Ansvar]],Fleksi[Ansvar],Fleksi[Virksomhet])</f>
        <v>Flyktningenheten</v>
      </c>
      <c r="M116" t="str">
        <f>_xlfn.XLOOKUP(Tabell1[[#This Row],[Ansvar]],Fleksi[Ansvar],Fleksi[1B])</f>
        <v>Sosiale tjenester</v>
      </c>
      <c r="N116" t="str">
        <f>_xlfn.XLOOKUP(Tabell1[[#This Row],[Ansvar]],Fleksi[Ansvar],Fleksi[Tjenesteområde])</f>
        <v>Helse og velferd</v>
      </c>
      <c r="O116" s="1">
        <f>+ROUND(Tabell1[[#This Row],[Justert beløp]],-3)</f>
        <v>5000</v>
      </c>
      <c r="P116">
        <f t="shared" si="10"/>
        <v>1120</v>
      </c>
      <c r="Q116">
        <f t="shared" si="11"/>
        <v>1330</v>
      </c>
      <c r="R116">
        <f t="shared" si="12"/>
        <v>2422</v>
      </c>
      <c r="S116" t="str">
        <f t="shared" si="13"/>
        <v>2255</v>
      </c>
      <c r="T116" s="1">
        <f>+Tabell1[[#This Row],[Avrundet beløp]]</f>
        <v>5000</v>
      </c>
      <c r="U116" s="5">
        <f t="shared" si="9"/>
        <v>5000</v>
      </c>
    </row>
    <row r="117" spans="1:21" x14ac:dyDescent="0.25">
      <c r="A117">
        <v>1330</v>
      </c>
      <c r="B117" t="s">
        <v>105</v>
      </c>
      <c r="C117">
        <v>2422</v>
      </c>
      <c r="D117" t="s">
        <v>252</v>
      </c>
      <c r="E117">
        <v>1121</v>
      </c>
      <c r="F117" t="s">
        <v>66</v>
      </c>
      <c r="G117" t="s">
        <v>17</v>
      </c>
      <c r="H117" t="s">
        <v>18</v>
      </c>
      <c r="I117" s="1">
        <v>95</v>
      </c>
      <c r="J117" s="1">
        <f>+Tabell1[[#This Row],[Regnskap]]</f>
        <v>95</v>
      </c>
      <c r="L117" t="str">
        <f>_xlfn.XLOOKUP(Tabell1[[#This Row],[Ansvar]],Fleksi[Ansvar],Fleksi[Virksomhet])</f>
        <v>Flyktningenheten</v>
      </c>
      <c r="M117" t="str">
        <f>_xlfn.XLOOKUP(Tabell1[[#This Row],[Ansvar]],Fleksi[Ansvar],Fleksi[1B])</f>
        <v>Sosiale tjenester</v>
      </c>
      <c r="N117" t="str">
        <f>_xlfn.XLOOKUP(Tabell1[[#This Row],[Ansvar]],Fleksi[Ansvar],Fleksi[Tjenesteområde])</f>
        <v>Helse og velferd</v>
      </c>
      <c r="O117" s="1">
        <f>+ROUND(Tabell1[[#This Row],[Justert beløp]],-3)</f>
        <v>0</v>
      </c>
      <c r="P117">
        <f t="shared" si="10"/>
        <v>1121</v>
      </c>
      <c r="Q117">
        <f t="shared" si="11"/>
        <v>1330</v>
      </c>
      <c r="R117">
        <f t="shared" si="12"/>
        <v>2422</v>
      </c>
      <c r="S117" t="str">
        <f t="shared" si="13"/>
        <v>2255</v>
      </c>
      <c r="T117" s="1">
        <f>+Tabell1[[#This Row],[Avrundet beløp]]</f>
        <v>0</v>
      </c>
      <c r="U117" s="5">
        <f t="shared" si="9"/>
        <v>0</v>
      </c>
    </row>
    <row r="118" spans="1:21" x14ac:dyDescent="0.25">
      <c r="A118">
        <v>1330</v>
      </c>
      <c r="B118" t="s">
        <v>105</v>
      </c>
      <c r="C118">
        <v>2422</v>
      </c>
      <c r="D118" t="s">
        <v>252</v>
      </c>
      <c r="E118">
        <v>1123</v>
      </c>
      <c r="F118" t="s">
        <v>253</v>
      </c>
      <c r="G118" t="s">
        <v>17</v>
      </c>
      <c r="H118" t="s">
        <v>18</v>
      </c>
      <c r="I118" s="1">
        <v>1226</v>
      </c>
      <c r="J118" s="1">
        <f>+Tabell1[[#This Row],[Regnskap]]</f>
        <v>1226</v>
      </c>
      <c r="L118" t="str">
        <f>_xlfn.XLOOKUP(Tabell1[[#This Row],[Ansvar]],Fleksi[Ansvar],Fleksi[Virksomhet])</f>
        <v>Flyktningenheten</v>
      </c>
      <c r="M118" t="str">
        <f>_xlfn.XLOOKUP(Tabell1[[#This Row],[Ansvar]],Fleksi[Ansvar],Fleksi[1B])</f>
        <v>Sosiale tjenester</v>
      </c>
      <c r="N118" t="str">
        <f>_xlfn.XLOOKUP(Tabell1[[#This Row],[Ansvar]],Fleksi[Ansvar],Fleksi[Tjenesteområde])</f>
        <v>Helse og velferd</v>
      </c>
      <c r="O118" s="1">
        <f>+ROUND(Tabell1[[#This Row],[Justert beløp]],-3)</f>
        <v>1000</v>
      </c>
      <c r="P118">
        <f t="shared" si="10"/>
        <v>1123</v>
      </c>
      <c r="Q118">
        <f t="shared" si="11"/>
        <v>1330</v>
      </c>
      <c r="R118">
        <f t="shared" si="12"/>
        <v>2422</v>
      </c>
      <c r="S118" t="str">
        <f t="shared" si="13"/>
        <v>2255</v>
      </c>
      <c r="T118" s="1">
        <f>+Tabell1[[#This Row],[Avrundet beløp]]</f>
        <v>1000</v>
      </c>
      <c r="U118" s="5">
        <f t="shared" si="9"/>
        <v>1000</v>
      </c>
    </row>
    <row r="119" spans="1:21" x14ac:dyDescent="0.25">
      <c r="A119">
        <v>1330</v>
      </c>
      <c r="B119" t="s">
        <v>105</v>
      </c>
      <c r="C119">
        <v>2422</v>
      </c>
      <c r="D119" t="s">
        <v>252</v>
      </c>
      <c r="E119">
        <v>1151</v>
      </c>
      <c r="F119" t="s">
        <v>242</v>
      </c>
      <c r="G119" t="s">
        <v>17</v>
      </c>
      <c r="H119" t="s">
        <v>18</v>
      </c>
      <c r="I119" s="1">
        <v>500</v>
      </c>
      <c r="J119" s="1">
        <f>+Tabell1[[#This Row],[Regnskap]]</f>
        <v>500</v>
      </c>
      <c r="L119" t="str">
        <f>_xlfn.XLOOKUP(Tabell1[[#This Row],[Ansvar]],Fleksi[Ansvar],Fleksi[Virksomhet])</f>
        <v>Flyktningenheten</v>
      </c>
      <c r="M119" t="str">
        <f>_xlfn.XLOOKUP(Tabell1[[#This Row],[Ansvar]],Fleksi[Ansvar],Fleksi[1B])</f>
        <v>Sosiale tjenester</v>
      </c>
      <c r="N119" t="str">
        <f>_xlfn.XLOOKUP(Tabell1[[#This Row],[Ansvar]],Fleksi[Ansvar],Fleksi[Tjenesteområde])</f>
        <v>Helse og velferd</v>
      </c>
      <c r="O119" s="1">
        <f>+ROUND(Tabell1[[#This Row],[Justert beløp]],-3)</f>
        <v>1000</v>
      </c>
      <c r="P119">
        <f t="shared" ref="P119:P159" si="14">+E119</f>
        <v>1151</v>
      </c>
      <c r="Q119">
        <f t="shared" ref="Q119:Q159" si="15">+A119</f>
        <v>1330</v>
      </c>
      <c r="R119">
        <f t="shared" ref="R119:R159" si="16">+C119</f>
        <v>2422</v>
      </c>
      <c r="S119" t="str">
        <f t="shared" ref="S119:S159" si="17">+G119</f>
        <v>2255</v>
      </c>
      <c r="T119" s="1">
        <f>+Tabell1[[#This Row],[Avrundet beløp]]</f>
        <v>1000</v>
      </c>
      <c r="U119" s="5">
        <f t="shared" si="9"/>
        <v>1000</v>
      </c>
    </row>
    <row r="120" spans="1:21" x14ac:dyDescent="0.25">
      <c r="A120">
        <v>1410</v>
      </c>
      <c r="B120" t="s">
        <v>254</v>
      </c>
      <c r="C120">
        <v>1206</v>
      </c>
      <c r="D120" t="s">
        <v>255</v>
      </c>
      <c r="E120">
        <v>1040</v>
      </c>
      <c r="F120" t="s">
        <v>27</v>
      </c>
      <c r="G120" t="s">
        <v>17</v>
      </c>
      <c r="H120" t="s">
        <v>18</v>
      </c>
      <c r="I120" s="1">
        <v>133275</v>
      </c>
      <c r="J120" s="1">
        <f>+Tabell1[[#This Row],[Regnskap]]</f>
        <v>133275</v>
      </c>
      <c r="L120" t="str">
        <f>_xlfn.XLOOKUP(Tabell1[[#This Row],[Ansvar]],Fleksi[Ansvar],Fleksi[Virksomhet])</f>
        <v>Dokumentsenter</v>
      </c>
      <c r="M120" t="str">
        <f>_xlfn.XLOOKUP(Tabell1[[#This Row],[Ansvar]],Fleksi[Ansvar],Fleksi[1B])</f>
        <v>Organisasjon</v>
      </c>
      <c r="N120" t="str">
        <f>_xlfn.XLOOKUP(Tabell1[[#This Row],[Ansvar]],Fleksi[Ansvar],Fleksi[Tjenesteområde])</f>
        <v>Organisasjon</v>
      </c>
      <c r="O120" s="1">
        <f>+ROUND(Tabell1[[#This Row],[Justert beløp]],-3)</f>
        <v>133000</v>
      </c>
      <c r="P120">
        <f t="shared" si="14"/>
        <v>1040</v>
      </c>
      <c r="Q120">
        <f t="shared" si="15"/>
        <v>1410</v>
      </c>
      <c r="R120">
        <f t="shared" si="16"/>
        <v>1206</v>
      </c>
      <c r="S120" t="str">
        <f t="shared" si="17"/>
        <v>2255</v>
      </c>
      <c r="T120" s="1">
        <f>+Tabell1[[#This Row],[Avrundet beløp]]</f>
        <v>133000</v>
      </c>
      <c r="U120" s="5">
        <f t="shared" si="9"/>
        <v>133000</v>
      </c>
    </row>
    <row r="121" spans="1:21" x14ac:dyDescent="0.25">
      <c r="A121">
        <v>1410</v>
      </c>
      <c r="B121" t="s">
        <v>254</v>
      </c>
      <c r="C121">
        <v>1206</v>
      </c>
      <c r="D121" t="s">
        <v>255</v>
      </c>
      <c r="E121">
        <v>1099</v>
      </c>
      <c r="F121" t="s">
        <v>16</v>
      </c>
      <c r="G121" t="s">
        <v>17</v>
      </c>
      <c r="H121" t="s">
        <v>18</v>
      </c>
      <c r="I121" s="1">
        <v>18792</v>
      </c>
      <c r="J121" s="1">
        <f>+Tabell1[[#This Row],[Regnskap]]</f>
        <v>18792</v>
      </c>
      <c r="L121" t="str">
        <f>_xlfn.XLOOKUP(Tabell1[[#This Row],[Ansvar]],Fleksi[Ansvar],Fleksi[Virksomhet])</f>
        <v>Dokumentsenter</v>
      </c>
      <c r="M121" t="str">
        <f>_xlfn.XLOOKUP(Tabell1[[#This Row],[Ansvar]],Fleksi[Ansvar],Fleksi[1B])</f>
        <v>Organisasjon</v>
      </c>
      <c r="N121" t="str">
        <f>_xlfn.XLOOKUP(Tabell1[[#This Row],[Ansvar]],Fleksi[Ansvar],Fleksi[Tjenesteområde])</f>
        <v>Organisasjon</v>
      </c>
      <c r="O121" s="1">
        <f>+ROUND(Tabell1[[#This Row],[Justert beløp]],-3)</f>
        <v>19000</v>
      </c>
      <c r="P121">
        <f t="shared" si="14"/>
        <v>1099</v>
      </c>
      <c r="Q121">
        <f t="shared" si="15"/>
        <v>1410</v>
      </c>
      <c r="R121">
        <f t="shared" si="16"/>
        <v>1206</v>
      </c>
      <c r="S121" t="str">
        <f t="shared" si="17"/>
        <v>2255</v>
      </c>
      <c r="T121" s="1">
        <f>+Tabell1[[#This Row],[Avrundet beløp]]</f>
        <v>19000</v>
      </c>
      <c r="U121" s="5">
        <f t="shared" si="9"/>
        <v>19000</v>
      </c>
    </row>
    <row r="122" spans="1:21" x14ac:dyDescent="0.25">
      <c r="A122">
        <v>1410</v>
      </c>
      <c r="B122" t="s">
        <v>254</v>
      </c>
      <c r="C122">
        <v>2413</v>
      </c>
      <c r="D122" t="s">
        <v>35</v>
      </c>
      <c r="E122">
        <v>1012</v>
      </c>
      <c r="F122" t="s">
        <v>23</v>
      </c>
      <c r="G122" t="s">
        <v>17</v>
      </c>
      <c r="H122" t="s">
        <v>18</v>
      </c>
      <c r="I122" s="1">
        <v>45651</v>
      </c>
      <c r="J122" s="1">
        <f>+Tabell1[[#This Row],[Regnskap]]</f>
        <v>45651</v>
      </c>
      <c r="L122" t="str">
        <f>_xlfn.XLOOKUP(Tabell1[[#This Row],[Ansvar]],Fleksi[Ansvar],Fleksi[Virksomhet])</f>
        <v>Dokumentsenter</v>
      </c>
      <c r="M122" t="str">
        <f>_xlfn.XLOOKUP(Tabell1[[#This Row],[Ansvar]],Fleksi[Ansvar],Fleksi[1B])</f>
        <v>Organisasjon</v>
      </c>
      <c r="N122" t="str">
        <f>_xlfn.XLOOKUP(Tabell1[[#This Row],[Ansvar]],Fleksi[Ansvar],Fleksi[Tjenesteområde])</f>
        <v>Organisasjon</v>
      </c>
      <c r="O122" s="1">
        <f>+ROUND(Tabell1[[#This Row],[Justert beløp]],-3)</f>
        <v>46000</v>
      </c>
      <c r="P122">
        <f t="shared" si="14"/>
        <v>1012</v>
      </c>
      <c r="Q122">
        <f t="shared" si="15"/>
        <v>1410</v>
      </c>
      <c r="R122">
        <f t="shared" si="16"/>
        <v>2413</v>
      </c>
      <c r="S122" t="str">
        <f t="shared" si="17"/>
        <v>2255</v>
      </c>
      <c r="T122" s="1">
        <f>+Tabell1[[#This Row],[Avrundet beløp]]</f>
        <v>46000</v>
      </c>
      <c r="U122" s="5">
        <f t="shared" si="9"/>
        <v>46000</v>
      </c>
    </row>
    <row r="123" spans="1:21" x14ac:dyDescent="0.25">
      <c r="A123">
        <v>1410</v>
      </c>
      <c r="B123" t="s">
        <v>254</v>
      </c>
      <c r="C123">
        <v>2413</v>
      </c>
      <c r="D123" t="s">
        <v>35</v>
      </c>
      <c r="E123">
        <v>1021</v>
      </c>
      <c r="F123" t="s">
        <v>30</v>
      </c>
      <c r="G123" t="s">
        <v>17</v>
      </c>
      <c r="H123" t="s">
        <v>18</v>
      </c>
      <c r="I123" s="1">
        <v>10220</v>
      </c>
      <c r="J123" s="1">
        <f>+Tabell1[[#This Row],[Regnskap]]</f>
        <v>10220</v>
      </c>
      <c r="L123" t="str">
        <f>_xlfn.XLOOKUP(Tabell1[[#This Row],[Ansvar]],Fleksi[Ansvar],Fleksi[Virksomhet])</f>
        <v>Dokumentsenter</v>
      </c>
      <c r="M123" t="str">
        <f>_xlfn.XLOOKUP(Tabell1[[#This Row],[Ansvar]],Fleksi[Ansvar],Fleksi[1B])</f>
        <v>Organisasjon</v>
      </c>
      <c r="N123" t="str">
        <f>_xlfn.XLOOKUP(Tabell1[[#This Row],[Ansvar]],Fleksi[Ansvar],Fleksi[Tjenesteområde])</f>
        <v>Organisasjon</v>
      </c>
      <c r="O123" s="1">
        <f>+ROUND(Tabell1[[#This Row],[Justert beløp]],-3)</f>
        <v>10000</v>
      </c>
      <c r="P123">
        <f t="shared" si="14"/>
        <v>1021</v>
      </c>
      <c r="Q123">
        <f t="shared" si="15"/>
        <v>1410</v>
      </c>
      <c r="R123">
        <f t="shared" si="16"/>
        <v>2413</v>
      </c>
      <c r="S123" t="str">
        <f t="shared" si="17"/>
        <v>2255</v>
      </c>
      <c r="T123" s="1">
        <f>+Tabell1[[#This Row],[Avrundet beløp]]</f>
        <v>10000</v>
      </c>
      <c r="U123" s="5">
        <f t="shared" si="9"/>
        <v>10000</v>
      </c>
    </row>
    <row r="124" spans="1:21" x14ac:dyDescent="0.25">
      <c r="A124">
        <v>1410</v>
      </c>
      <c r="B124" t="s">
        <v>254</v>
      </c>
      <c r="C124">
        <v>2413</v>
      </c>
      <c r="D124" t="s">
        <v>35</v>
      </c>
      <c r="E124">
        <v>1040</v>
      </c>
      <c r="F124" t="s">
        <v>27</v>
      </c>
      <c r="G124" t="s">
        <v>17</v>
      </c>
      <c r="H124" t="s">
        <v>18</v>
      </c>
      <c r="I124" s="1">
        <v>39086</v>
      </c>
      <c r="J124" s="1">
        <f>+Tabell1[[#This Row],[Regnskap]]</f>
        <v>39086</v>
      </c>
      <c r="L124" t="str">
        <f>_xlfn.XLOOKUP(Tabell1[[#This Row],[Ansvar]],Fleksi[Ansvar],Fleksi[Virksomhet])</f>
        <v>Dokumentsenter</v>
      </c>
      <c r="M124" t="str">
        <f>_xlfn.XLOOKUP(Tabell1[[#This Row],[Ansvar]],Fleksi[Ansvar],Fleksi[1B])</f>
        <v>Organisasjon</v>
      </c>
      <c r="N124" t="str">
        <f>_xlfn.XLOOKUP(Tabell1[[#This Row],[Ansvar]],Fleksi[Ansvar],Fleksi[Tjenesteområde])</f>
        <v>Organisasjon</v>
      </c>
      <c r="O124" s="1">
        <f>+ROUND(Tabell1[[#This Row],[Justert beløp]],-3)</f>
        <v>39000</v>
      </c>
      <c r="P124">
        <f t="shared" si="14"/>
        <v>1040</v>
      </c>
      <c r="Q124">
        <f t="shared" si="15"/>
        <v>1410</v>
      </c>
      <c r="R124">
        <f t="shared" si="16"/>
        <v>2413</v>
      </c>
      <c r="S124" t="str">
        <f t="shared" si="17"/>
        <v>2255</v>
      </c>
      <c r="T124" s="1">
        <f>+Tabell1[[#This Row],[Avrundet beløp]]</f>
        <v>39000</v>
      </c>
      <c r="U124" s="5">
        <f t="shared" si="9"/>
        <v>39000</v>
      </c>
    </row>
    <row r="125" spans="1:21" x14ac:dyDescent="0.25">
      <c r="A125">
        <v>1410</v>
      </c>
      <c r="B125" t="s">
        <v>254</v>
      </c>
      <c r="C125">
        <v>2413</v>
      </c>
      <c r="D125" t="s">
        <v>35</v>
      </c>
      <c r="E125">
        <v>1099</v>
      </c>
      <c r="F125" t="s">
        <v>16</v>
      </c>
      <c r="G125" t="s">
        <v>17</v>
      </c>
      <c r="H125" t="s">
        <v>18</v>
      </c>
      <c r="I125" s="1">
        <v>13389</v>
      </c>
      <c r="J125" s="1">
        <f>+Tabell1[[#This Row],[Regnskap]]</f>
        <v>13389</v>
      </c>
      <c r="L125" t="str">
        <f>_xlfn.XLOOKUP(Tabell1[[#This Row],[Ansvar]],Fleksi[Ansvar],Fleksi[Virksomhet])</f>
        <v>Dokumentsenter</v>
      </c>
      <c r="M125" t="str">
        <f>_xlfn.XLOOKUP(Tabell1[[#This Row],[Ansvar]],Fleksi[Ansvar],Fleksi[1B])</f>
        <v>Organisasjon</v>
      </c>
      <c r="N125" t="str">
        <f>_xlfn.XLOOKUP(Tabell1[[#This Row],[Ansvar]],Fleksi[Ansvar],Fleksi[Tjenesteområde])</f>
        <v>Organisasjon</v>
      </c>
      <c r="O125" s="1">
        <f>+ROUND(Tabell1[[#This Row],[Justert beløp]],-3)</f>
        <v>13000</v>
      </c>
      <c r="P125">
        <f t="shared" si="14"/>
        <v>1099</v>
      </c>
      <c r="Q125">
        <f t="shared" si="15"/>
        <v>1410</v>
      </c>
      <c r="R125">
        <f t="shared" si="16"/>
        <v>2413</v>
      </c>
      <c r="S125" t="str">
        <f t="shared" si="17"/>
        <v>2255</v>
      </c>
      <c r="T125" s="1">
        <f>+Tabell1[[#This Row],[Avrundet beløp]]</f>
        <v>13000</v>
      </c>
      <c r="U125" s="5">
        <f t="shared" si="9"/>
        <v>13000</v>
      </c>
    </row>
    <row r="126" spans="1:21" x14ac:dyDescent="0.25">
      <c r="A126">
        <v>1420</v>
      </c>
      <c r="B126" t="s">
        <v>256</v>
      </c>
      <c r="C126">
        <v>1202</v>
      </c>
      <c r="D126" t="s">
        <v>257</v>
      </c>
      <c r="E126">
        <v>1012</v>
      </c>
      <c r="F126" t="s">
        <v>23</v>
      </c>
      <c r="G126" t="s">
        <v>17</v>
      </c>
      <c r="H126" t="s">
        <v>18</v>
      </c>
      <c r="I126" s="1">
        <v>43794</v>
      </c>
      <c r="J126" s="1">
        <f>+Tabell1[[#This Row],[Regnskap]]</f>
        <v>43794</v>
      </c>
      <c r="L126" t="str">
        <f>_xlfn.XLOOKUP(Tabell1[[#This Row],[Ansvar]],Fleksi[Ansvar],Fleksi[Virksomhet])</f>
        <v>HR og HMS</v>
      </c>
      <c r="M126" t="str">
        <f>_xlfn.XLOOKUP(Tabell1[[#This Row],[Ansvar]],Fleksi[Ansvar],Fleksi[1B])</f>
        <v>Organisasjon</v>
      </c>
      <c r="N126" t="str">
        <f>_xlfn.XLOOKUP(Tabell1[[#This Row],[Ansvar]],Fleksi[Ansvar],Fleksi[Tjenesteområde])</f>
        <v>Organisasjon</v>
      </c>
      <c r="O126" s="1">
        <f>+ROUND(Tabell1[[#This Row],[Justert beløp]],-3)</f>
        <v>44000</v>
      </c>
      <c r="P126">
        <f t="shared" si="14"/>
        <v>1012</v>
      </c>
      <c r="Q126">
        <f t="shared" si="15"/>
        <v>1420</v>
      </c>
      <c r="R126">
        <f t="shared" si="16"/>
        <v>1202</v>
      </c>
      <c r="S126" t="str">
        <f t="shared" si="17"/>
        <v>2255</v>
      </c>
      <c r="T126" s="1">
        <f>+Tabell1[[#This Row],[Avrundet beløp]]</f>
        <v>44000</v>
      </c>
      <c r="U126" s="5">
        <f t="shared" si="9"/>
        <v>44000</v>
      </c>
    </row>
    <row r="127" spans="1:21" x14ac:dyDescent="0.25">
      <c r="A127">
        <v>1420</v>
      </c>
      <c r="B127" t="s">
        <v>256</v>
      </c>
      <c r="C127">
        <v>1202</v>
      </c>
      <c r="D127" t="s">
        <v>257</v>
      </c>
      <c r="E127">
        <v>1025</v>
      </c>
      <c r="F127" t="s">
        <v>258</v>
      </c>
      <c r="G127" t="s">
        <v>17</v>
      </c>
      <c r="H127" t="s">
        <v>18</v>
      </c>
      <c r="I127" s="1">
        <v>1370</v>
      </c>
      <c r="J127" s="1">
        <f>+Tabell1[[#This Row],[Regnskap]]</f>
        <v>1370</v>
      </c>
      <c r="L127" t="str">
        <f>_xlfn.XLOOKUP(Tabell1[[#This Row],[Ansvar]],Fleksi[Ansvar],Fleksi[Virksomhet])</f>
        <v>HR og HMS</v>
      </c>
      <c r="M127" t="str">
        <f>_xlfn.XLOOKUP(Tabell1[[#This Row],[Ansvar]],Fleksi[Ansvar],Fleksi[1B])</f>
        <v>Organisasjon</v>
      </c>
      <c r="N127" t="str">
        <f>_xlfn.XLOOKUP(Tabell1[[#This Row],[Ansvar]],Fleksi[Ansvar],Fleksi[Tjenesteområde])</f>
        <v>Organisasjon</v>
      </c>
      <c r="O127" s="1">
        <f>+ROUND(Tabell1[[#This Row],[Justert beløp]],-3)</f>
        <v>1000</v>
      </c>
      <c r="P127">
        <f t="shared" si="14"/>
        <v>1025</v>
      </c>
      <c r="Q127">
        <f t="shared" si="15"/>
        <v>1420</v>
      </c>
      <c r="R127">
        <f t="shared" si="16"/>
        <v>1202</v>
      </c>
      <c r="S127" t="str">
        <f t="shared" si="17"/>
        <v>2255</v>
      </c>
      <c r="T127" s="1">
        <f>+Tabell1[[#This Row],[Avrundet beløp]]</f>
        <v>1000</v>
      </c>
      <c r="U127" s="5">
        <f t="shared" si="9"/>
        <v>1000</v>
      </c>
    </row>
    <row r="128" spans="1:21" x14ac:dyDescent="0.25">
      <c r="A128">
        <v>1420</v>
      </c>
      <c r="B128" t="s">
        <v>256</v>
      </c>
      <c r="C128">
        <v>1202</v>
      </c>
      <c r="D128" t="s">
        <v>257</v>
      </c>
      <c r="E128">
        <v>1030</v>
      </c>
      <c r="F128" t="s">
        <v>248</v>
      </c>
      <c r="G128" t="s">
        <v>17</v>
      </c>
      <c r="H128" t="s">
        <v>18</v>
      </c>
      <c r="I128" s="1">
        <v>81194</v>
      </c>
      <c r="J128" s="1">
        <f>+Tabell1[[#This Row],[Regnskap]]</f>
        <v>81194</v>
      </c>
      <c r="L128" t="str">
        <f>_xlfn.XLOOKUP(Tabell1[[#This Row],[Ansvar]],Fleksi[Ansvar],Fleksi[Virksomhet])</f>
        <v>HR og HMS</v>
      </c>
      <c r="M128" t="str">
        <f>_xlfn.XLOOKUP(Tabell1[[#This Row],[Ansvar]],Fleksi[Ansvar],Fleksi[1B])</f>
        <v>Organisasjon</v>
      </c>
      <c r="N128" t="str">
        <f>_xlfn.XLOOKUP(Tabell1[[#This Row],[Ansvar]],Fleksi[Ansvar],Fleksi[Tjenesteområde])</f>
        <v>Organisasjon</v>
      </c>
      <c r="O128" s="1">
        <f>+ROUND(Tabell1[[#This Row],[Justert beløp]],-3)</f>
        <v>81000</v>
      </c>
      <c r="P128">
        <f t="shared" si="14"/>
        <v>1030</v>
      </c>
      <c r="Q128">
        <f t="shared" si="15"/>
        <v>1420</v>
      </c>
      <c r="R128">
        <f t="shared" si="16"/>
        <v>1202</v>
      </c>
      <c r="S128" t="str">
        <f t="shared" si="17"/>
        <v>2255</v>
      </c>
      <c r="T128" s="1">
        <f>+Tabell1[[#This Row],[Avrundet beløp]]</f>
        <v>81000</v>
      </c>
      <c r="U128" s="5">
        <f t="shared" si="9"/>
        <v>81000</v>
      </c>
    </row>
    <row r="129" spans="1:21" x14ac:dyDescent="0.25">
      <c r="A129">
        <v>1420</v>
      </c>
      <c r="B129" t="s">
        <v>256</v>
      </c>
      <c r="C129">
        <v>1202</v>
      </c>
      <c r="D129" t="s">
        <v>257</v>
      </c>
      <c r="E129">
        <v>1030</v>
      </c>
      <c r="F129" t="s">
        <v>248</v>
      </c>
      <c r="G129" t="s">
        <v>72</v>
      </c>
      <c r="H129" t="s">
        <v>73</v>
      </c>
      <c r="I129" s="1">
        <v>4613</v>
      </c>
      <c r="J129" s="1">
        <f>+Tabell1[[#This Row],[Regnskap]]</f>
        <v>4613</v>
      </c>
      <c r="L129" t="str">
        <f>_xlfn.XLOOKUP(Tabell1[[#This Row],[Ansvar]],Fleksi[Ansvar],Fleksi[Virksomhet])</f>
        <v>HR og HMS</v>
      </c>
      <c r="M129" t="str">
        <f>_xlfn.XLOOKUP(Tabell1[[#This Row],[Ansvar]],Fleksi[Ansvar],Fleksi[1B])</f>
        <v>Organisasjon</v>
      </c>
      <c r="N129" t="str">
        <f>_xlfn.XLOOKUP(Tabell1[[#This Row],[Ansvar]],Fleksi[Ansvar],Fleksi[Tjenesteområde])</f>
        <v>Organisasjon</v>
      </c>
      <c r="O129" s="1">
        <f>+ROUND(Tabell1[[#This Row],[Justert beløp]],-3)</f>
        <v>5000</v>
      </c>
      <c r="P129">
        <f t="shared" si="14"/>
        <v>1030</v>
      </c>
      <c r="Q129">
        <f t="shared" si="15"/>
        <v>1420</v>
      </c>
      <c r="R129">
        <f t="shared" si="16"/>
        <v>1202</v>
      </c>
      <c r="S129" t="str">
        <f t="shared" si="17"/>
        <v>2268</v>
      </c>
      <c r="T129" s="1">
        <f>+Tabell1[[#This Row],[Avrundet beløp]]</f>
        <v>5000</v>
      </c>
      <c r="U129" s="5">
        <f t="shared" si="9"/>
        <v>5000</v>
      </c>
    </row>
    <row r="130" spans="1:21" x14ac:dyDescent="0.25">
      <c r="A130">
        <v>1420</v>
      </c>
      <c r="B130" t="s">
        <v>256</v>
      </c>
      <c r="C130">
        <v>1202</v>
      </c>
      <c r="D130" t="s">
        <v>257</v>
      </c>
      <c r="E130">
        <v>1040</v>
      </c>
      <c r="F130" t="s">
        <v>27</v>
      </c>
      <c r="G130" t="s">
        <v>17</v>
      </c>
      <c r="H130" t="s">
        <v>18</v>
      </c>
      <c r="I130" s="1">
        <v>1078585</v>
      </c>
      <c r="J130" s="1">
        <f>+Tabell1[[#This Row],[Regnskap]]</f>
        <v>1078585</v>
      </c>
      <c r="L130" t="str">
        <f>_xlfn.XLOOKUP(Tabell1[[#This Row],[Ansvar]],Fleksi[Ansvar],Fleksi[Virksomhet])</f>
        <v>HR og HMS</v>
      </c>
      <c r="M130" t="str">
        <f>_xlfn.XLOOKUP(Tabell1[[#This Row],[Ansvar]],Fleksi[Ansvar],Fleksi[1B])</f>
        <v>Organisasjon</v>
      </c>
      <c r="N130" t="str">
        <f>_xlfn.XLOOKUP(Tabell1[[#This Row],[Ansvar]],Fleksi[Ansvar],Fleksi[Tjenesteområde])</f>
        <v>Organisasjon</v>
      </c>
      <c r="O130" s="1">
        <f>+ROUND(Tabell1[[#This Row],[Justert beløp]],-3)</f>
        <v>1079000</v>
      </c>
      <c r="P130">
        <f t="shared" si="14"/>
        <v>1040</v>
      </c>
      <c r="Q130">
        <f t="shared" si="15"/>
        <v>1420</v>
      </c>
      <c r="R130">
        <f t="shared" si="16"/>
        <v>1202</v>
      </c>
      <c r="S130" t="str">
        <f t="shared" si="17"/>
        <v>2255</v>
      </c>
      <c r="T130" s="1">
        <f>+Tabell1[[#This Row],[Avrundet beløp]]</f>
        <v>1079000</v>
      </c>
      <c r="U130" s="5">
        <f t="shared" si="9"/>
        <v>1079000</v>
      </c>
    </row>
    <row r="131" spans="1:21" x14ac:dyDescent="0.25">
      <c r="A131">
        <v>1420</v>
      </c>
      <c r="B131" t="s">
        <v>256</v>
      </c>
      <c r="C131">
        <v>1202</v>
      </c>
      <c r="D131" t="s">
        <v>257</v>
      </c>
      <c r="E131">
        <v>1040</v>
      </c>
      <c r="F131" t="s">
        <v>27</v>
      </c>
      <c r="G131" t="s">
        <v>72</v>
      </c>
      <c r="H131" t="s">
        <v>73</v>
      </c>
      <c r="I131" s="1">
        <v>4517</v>
      </c>
      <c r="J131" s="1">
        <f>+Tabell1[[#This Row],[Regnskap]]</f>
        <v>4517</v>
      </c>
      <c r="L131" t="str">
        <f>_xlfn.XLOOKUP(Tabell1[[#This Row],[Ansvar]],Fleksi[Ansvar],Fleksi[Virksomhet])</f>
        <v>HR og HMS</v>
      </c>
      <c r="M131" t="str">
        <f>_xlfn.XLOOKUP(Tabell1[[#This Row],[Ansvar]],Fleksi[Ansvar],Fleksi[1B])</f>
        <v>Organisasjon</v>
      </c>
      <c r="N131" t="str">
        <f>_xlfn.XLOOKUP(Tabell1[[#This Row],[Ansvar]],Fleksi[Ansvar],Fleksi[Tjenesteområde])</f>
        <v>Organisasjon</v>
      </c>
      <c r="O131" s="1">
        <f>+ROUND(Tabell1[[#This Row],[Justert beløp]],-3)</f>
        <v>5000</v>
      </c>
      <c r="P131">
        <f t="shared" si="14"/>
        <v>1040</v>
      </c>
      <c r="Q131">
        <f t="shared" si="15"/>
        <v>1420</v>
      </c>
      <c r="R131">
        <f t="shared" si="16"/>
        <v>1202</v>
      </c>
      <c r="S131" t="str">
        <f t="shared" si="17"/>
        <v>2268</v>
      </c>
      <c r="T131" s="1">
        <f>+Tabell1[[#This Row],[Avrundet beløp]]</f>
        <v>5000</v>
      </c>
      <c r="U131" s="5">
        <f t="shared" si="9"/>
        <v>5000</v>
      </c>
    </row>
    <row r="132" spans="1:21" x14ac:dyDescent="0.25">
      <c r="A132">
        <v>1420</v>
      </c>
      <c r="B132" t="s">
        <v>256</v>
      </c>
      <c r="C132">
        <v>1202</v>
      </c>
      <c r="D132" t="s">
        <v>257</v>
      </c>
      <c r="E132">
        <v>1090</v>
      </c>
      <c r="F132" t="s">
        <v>22</v>
      </c>
      <c r="G132" t="s">
        <v>17</v>
      </c>
      <c r="H132" t="s">
        <v>18</v>
      </c>
      <c r="I132" s="1">
        <v>6728</v>
      </c>
      <c r="J132" s="1">
        <f>+Tabell1[[#This Row],[Regnskap]]</f>
        <v>6728</v>
      </c>
      <c r="L132" t="str">
        <f>_xlfn.XLOOKUP(Tabell1[[#This Row],[Ansvar]],Fleksi[Ansvar],Fleksi[Virksomhet])</f>
        <v>HR og HMS</v>
      </c>
      <c r="M132" t="str">
        <f>_xlfn.XLOOKUP(Tabell1[[#This Row],[Ansvar]],Fleksi[Ansvar],Fleksi[1B])</f>
        <v>Organisasjon</v>
      </c>
      <c r="N132" t="str">
        <f>_xlfn.XLOOKUP(Tabell1[[#This Row],[Ansvar]],Fleksi[Ansvar],Fleksi[Tjenesteområde])</f>
        <v>Organisasjon</v>
      </c>
      <c r="O132" s="1">
        <f>+ROUND(Tabell1[[#This Row],[Justert beløp]],-3)</f>
        <v>7000</v>
      </c>
      <c r="P132">
        <f t="shared" si="14"/>
        <v>1090</v>
      </c>
      <c r="Q132">
        <f t="shared" si="15"/>
        <v>1420</v>
      </c>
      <c r="R132">
        <f t="shared" si="16"/>
        <v>1202</v>
      </c>
      <c r="S132" t="str">
        <f t="shared" si="17"/>
        <v>2255</v>
      </c>
      <c r="T132" s="1">
        <f>+Tabell1[[#This Row],[Avrundet beløp]]</f>
        <v>7000</v>
      </c>
      <c r="U132" s="5">
        <f t="shared" si="9"/>
        <v>7000</v>
      </c>
    </row>
    <row r="133" spans="1:21" x14ac:dyDescent="0.25">
      <c r="A133">
        <v>1420</v>
      </c>
      <c r="B133" t="s">
        <v>256</v>
      </c>
      <c r="C133">
        <v>1202</v>
      </c>
      <c r="D133" t="s">
        <v>257</v>
      </c>
      <c r="E133">
        <v>1090</v>
      </c>
      <c r="F133" t="s">
        <v>22</v>
      </c>
      <c r="G133" t="s">
        <v>72</v>
      </c>
      <c r="H133" t="s">
        <v>73</v>
      </c>
      <c r="I133" s="1">
        <v>408</v>
      </c>
      <c r="J133" s="1">
        <f>+Tabell1[[#This Row],[Regnskap]]</f>
        <v>408</v>
      </c>
      <c r="L133" t="str">
        <f>_xlfn.XLOOKUP(Tabell1[[#This Row],[Ansvar]],Fleksi[Ansvar],Fleksi[Virksomhet])</f>
        <v>HR og HMS</v>
      </c>
      <c r="M133" t="str">
        <f>_xlfn.XLOOKUP(Tabell1[[#This Row],[Ansvar]],Fleksi[Ansvar],Fleksi[1B])</f>
        <v>Organisasjon</v>
      </c>
      <c r="N133" t="str">
        <f>_xlfn.XLOOKUP(Tabell1[[#This Row],[Ansvar]],Fleksi[Ansvar],Fleksi[Tjenesteområde])</f>
        <v>Organisasjon</v>
      </c>
      <c r="O133" s="1">
        <f>+ROUND(Tabell1[[#This Row],[Justert beløp]],-3)</f>
        <v>0</v>
      </c>
      <c r="P133">
        <f t="shared" si="14"/>
        <v>1090</v>
      </c>
      <c r="Q133">
        <f t="shared" si="15"/>
        <v>1420</v>
      </c>
      <c r="R133">
        <f t="shared" si="16"/>
        <v>1202</v>
      </c>
      <c r="S133" t="str">
        <f t="shared" si="17"/>
        <v>2268</v>
      </c>
      <c r="T133" s="1">
        <f>+Tabell1[[#This Row],[Avrundet beløp]]</f>
        <v>0</v>
      </c>
      <c r="U133" s="5">
        <f t="shared" ref="U133:U196" si="18">ROUND(T133,-3)</f>
        <v>0</v>
      </c>
    </row>
    <row r="134" spans="1:21" x14ac:dyDescent="0.25">
      <c r="A134">
        <v>1420</v>
      </c>
      <c r="B134" t="s">
        <v>256</v>
      </c>
      <c r="C134">
        <v>1202</v>
      </c>
      <c r="D134" t="s">
        <v>257</v>
      </c>
      <c r="E134">
        <v>1099</v>
      </c>
      <c r="F134" t="s">
        <v>16</v>
      </c>
      <c r="G134" t="s">
        <v>17</v>
      </c>
      <c r="H134" t="s">
        <v>18</v>
      </c>
      <c r="I134" s="1">
        <v>170846</v>
      </c>
      <c r="J134" s="1">
        <f>+Tabell1[[#This Row],[Regnskap]]</f>
        <v>170846</v>
      </c>
      <c r="L134" t="str">
        <f>_xlfn.XLOOKUP(Tabell1[[#This Row],[Ansvar]],Fleksi[Ansvar],Fleksi[Virksomhet])</f>
        <v>HR og HMS</v>
      </c>
      <c r="M134" t="str">
        <f>_xlfn.XLOOKUP(Tabell1[[#This Row],[Ansvar]],Fleksi[Ansvar],Fleksi[1B])</f>
        <v>Organisasjon</v>
      </c>
      <c r="N134" t="str">
        <f>_xlfn.XLOOKUP(Tabell1[[#This Row],[Ansvar]],Fleksi[Ansvar],Fleksi[Tjenesteområde])</f>
        <v>Organisasjon</v>
      </c>
      <c r="O134" s="1">
        <f>+ROUND(Tabell1[[#This Row],[Justert beløp]],-3)</f>
        <v>171000</v>
      </c>
      <c r="P134">
        <f t="shared" si="14"/>
        <v>1099</v>
      </c>
      <c r="Q134">
        <f t="shared" si="15"/>
        <v>1420</v>
      </c>
      <c r="R134">
        <f t="shared" si="16"/>
        <v>1202</v>
      </c>
      <c r="S134" t="str">
        <f t="shared" si="17"/>
        <v>2255</v>
      </c>
      <c r="T134" s="1">
        <f>+Tabell1[[#This Row],[Avrundet beløp]]</f>
        <v>171000</v>
      </c>
      <c r="U134" s="5">
        <f t="shared" si="18"/>
        <v>171000</v>
      </c>
    </row>
    <row r="135" spans="1:21" x14ac:dyDescent="0.25">
      <c r="A135">
        <v>1420</v>
      </c>
      <c r="B135" t="s">
        <v>256</v>
      </c>
      <c r="C135">
        <v>1202</v>
      </c>
      <c r="D135" t="s">
        <v>257</v>
      </c>
      <c r="E135">
        <v>1099</v>
      </c>
      <c r="F135" t="s">
        <v>16</v>
      </c>
      <c r="G135" t="s">
        <v>72</v>
      </c>
      <c r="H135" t="s">
        <v>73</v>
      </c>
      <c r="I135" s="1">
        <v>1345</v>
      </c>
      <c r="J135" s="1">
        <f>+Tabell1[[#This Row],[Regnskap]]</f>
        <v>1345</v>
      </c>
      <c r="L135" t="str">
        <f>_xlfn.XLOOKUP(Tabell1[[#This Row],[Ansvar]],Fleksi[Ansvar],Fleksi[Virksomhet])</f>
        <v>HR og HMS</v>
      </c>
      <c r="M135" t="str">
        <f>_xlfn.XLOOKUP(Tabell1[[#This Row],[Ansvar]],Fleksi[Ansvar],Fleksi[1B])</f>
        <v>Organisasjon</v>
      </c>
      <c r="N135" t="str">
        <f>_xlfn.XLOOKUP(Tabell1[[#This Row],[Ansvar]],Fleksi[Ansvar],Fleksi[Tjenesteområde])</f>
        <v>Organisasjon</v>
      </c>
      <c r="O135" s="1">
        <f>+ROUND(Tabell1[[#This Row],[Justert beløp]],-3)</f>
        <v>1000</v>
      </c>
      <c r="P135">
        <f t="shared" si="14"/>
        <v>1099</v>
      </c>
      <c r="Q135">
        <f t="shared" si="15"/>
        <v>1420</v>
      </c>
      <c r="R135">
        <f t="shared" si="16"/>
        <v>1202</v>
      </c>
      <c r="S135" t="str">
        <f t="shared" si="17"/>
        <v>2268</v>
      </c>
      <c r="T135" s="1">
        <f>+Tabell1[[#This Row],[Avrundet beløp]]</f>
        <v>1000</v>
      </c>
      <c r="U135" s="5">
        <f t="shared" si="18"/>
        <v>1000</v>
      </c>
    </row>
    <row r="136" spans="1:21" x14ac:dyDescent="0.25">
      <c r="A136">
        <v>1420</v>
      </c>
      <c r="B136" t="s">
        <v>256</v>
      </c>
      <c r="C136">
        <v>1202</v>
      </c>
      <c r="D136" t="s">
        <v>257</v>
      </c>
      <c r="E136">
        <v>1115</v>
      </c>
      <c r="F136" t="s">
        <v>44</v>
      </c>
      <c r="G136" t="s">
        <v>17</v>
      </c>
      <c r="H136" t="s">
        <v>18</v>
      </c>
      <c r="I136" s="1">
        <v>11356</v>
      </c>
      <c r="J136" s="1">
        <f>+Tabell1[[#This Row],[Regnskap]]</f>
        <v>11356</v>
      </c>
      <c r="L136" t="str">
        <f>_xlfn.XLOOKUP(Tabell1[[#This Row],[Ansvar]],Fleksi[Ansvar],Fleksi[Virksomhet])</f>
        <v>HR og HMS</v>
      </c>
      <c r="M136" t="str">
        <f>_xlfn.XLOOKUP(Tabell1[[#This Row],[Ansvar]],Fleksi[Ansvar],Fleksi[1B])</f>
        <v>Organisasjon</v>
      </c>
      <c r="N136" t="str">
        <f>_xlfn.XLOOKUP(Tabell1[[#This Row],[Ansvar]],Fleksi[Ansvar],Fleksi[Tjenesteområde])</f>
        <v>Organisasjon</v>
      </c>
      <c r="O136" s="1">
        <f>+ROUND(Tabell1[[#This Row],[Justert beløp]],-3)</f>
        <v>11000</v>
      </c>
      <c r="P136">
        <f t="shared" si="14"/>
        <v>1115</v>
      </c>
      <c r="Q136">
        <f t="shared" si="15"/>
        <v>1420</v>
      </c>
      <c r="R136">
        <f t="shared" si="16"/>
        <v>1202</v>
      </c>
      <c r="S136" t="str">
        <f t="shared" si="17"/>
        <v>2255</v>
      </c>
      <c r="T136" s="1">
        <f>+Tabell1[[#This Row],[Avrundet beløp]]</f>
        <v>11000</v>
      </c>
      <c r="U136" s="5">
        <f t="shared" si="18"/>
        <v>11000</v>
      </c>
    </row>
    <row r="137" spans="1:21" x14ac:dyDescent="0.25">
      <c r="A137">
        <v>1420</v>
      </c>
      <c r="B137" t="s">
        <v>256</v>
      </c>
      <c r="C137">
        <v>1202</v>
      </c>
      <c r="D137" t="s">
        <v>257</v>
      </c>
      <c r="E137">
        <v>1151</v>
      </c>
      <c r="F137" t="s">
        <v>242</v>
      </c>
      <c r="G137" t="s">
        <v>17</v>
      </c>
      <c r="H137" t="s">
        <v>18</v>
      </c>
      <c r="I137" s="1">
        <v>750</v>
      </c>
      <c r="J137" s="1">
        <f>+Tabell1[[#This Row],[Regnskap]]</f>
        <v>750</v>
      </c>
      <c r="L137" t="str">
        <f>_xlfn.XLOOKUP(Tabell1[[#This Row],[Ansvar]],Fleksi[Ansvar],Fleksi[Virksomhet])</f>
        <v>HR og HMS</v>
      </c>
      <c r="M137" t="str">
        <f>_xlfn.XLOOKUP(Tabell1[[#This Row],[Ansvar]],Fleksi[Ansvar],Fleksi[1B])</f>
        <v>Organisasjon</v>
      </c>
      <c r="N137" t="str">
        <f>_xlfn.XLOOKUP(Tabell1[[#This Row],[Ansvar]],Fleksi[Ansvar],Fleksi[Tjenesteområde])</f>
        <v>Organisasjon</v>
      </c>
      <c r="O137" s="1">
        <f>+ROUND(Tabell1[[#This Row],[Justert beløp]],-3)</f>
        <v>1000</v>
      </c>
      <c r="P137">
        <f t="shared" si="14"/>
        <v>1151</v>
      </c>
      <c r="Q137">
        <f t="shared" si="15"/>
        <v>1420</v>
      </c>
      <c r="R137">
        <f t="shared" si="16"/>
        <v>1202</v>
      </c>
      <c r="S137" t="str">
        <f t="shared" si="17"/>
        <v>2255</v>
      </c>
      <c r="T137" s="1">
        <f>+Tabell1[[#This Row],[Avrundet beløp]]</f>
        <v>1000</v>
      </c>
      <c r="U137" s="5">
        <f t="shared" si="18"/>
        <v>1000</v>
      </c>
    </row>
    <row r="138" spans="1:21" x14ac:dyDescent="0.25">
      <c r="A138">
        <v>1420</v>
      </c>
      <c r="B138" t="s">
        <v>256</v>
      </c>
      <c r="C138">
        <v>1202</v>
      </c>
      <c r="D138" t="s">
        <v>257</v>
      </c>
      <c r="E138">
        <v>1170</v>
      </c>
      <c r="F138" t="s">
        <v>41</v>
      </c>
      <c r="G138" t="s">
        <v>17</v>
      </c>
      <c r="H138" t="s">
        <v>18</v>
      </c>
      <c r="I138" s="1">
        <v>1142</v>
      </c>
      <c r="J138" s="1">
        <f>+Tabell1[[#This Row],[Regnskap]]</f>
        <v>1142</v>
      </c>
      <c r="L138" t="str">
        <f>_xlfn.XLOOKUP(Tabell1[[#This Row],[Ansvar]],Fleksi[Ansvar],Fleksi[Virksomhet])</f>
        <v>HR og HMS</v>
      </c>
      <c r="M138" t="str">
        <f>_xlfn.XLOOKUP(Tabell1[[#This Row],[Ansvar]],Fleksi[Ansvar],Fleksi[1B])</f>
        <v>Organisasjon</v>
      </c>
      <c r="N138" t="str">
        <f>_xlfn.XLOOKUP(Tabell1[[#This Row],[Ansvar]],Fleksi[Ansvar],Fleksi[Tjenesteområde])</f>
        <v>Organisasjon</v>
      </c>
      <c r="O138" s="1">
        <f>+ROUND(Tabell1[[#This Row],[Justert beløp]],-3)</f>
        <v>1000</v>
      </c>
      <c r="P138">
        <f t="shared" si="14"/>
        <v>1170</v>
      </c>
      <c r="Q138">
        <f t="shared" si="15"/>
        <v>1420</v>
      </c>
      <c r="R138">
        <f t="shared" si="16"/>
        <v>1202</v>
      </c>
      <c r="S138" t="str">
        <f t="shared" si="17"/>
        <v>2255</v>
      </c>
      <c r="T138" s="1">
        <f>+Tabell1[[#This Row],[Avrundet beløp]]</f>
        <v>1000</v>
      </c>
      <c r="U138" s="5">
        <f t="shared" si="18"/>
        <v>1000</v>
      </c>
    </row>
    <row r="139" spans="1:21" x14ac:dyDescent="0.25">
      <c r="A139">
        <v>1420</v>
      </c>
      <c r="B139" t="s">
        <v>256</v>
      </c>
      <c r="C139">
        <v>1202</v>
      </c>
      <c r="D139" t="s">
        <v>257</v>
      </c>
      <c r="E139">
        <v>1195</v>
      </c>
      <c r="F139" t="s">
        <v>243</v>
      </c>
      <c r="G139" t="s">
        <v>17</v>
      </c>
      <c r="H139" t="s">
        <v>18</v>
      </c>
      <c r="I139" s="1">
        <v>1431</v>
      </c>
      <c r="J139" s="1">
        <f>+Tabell1[[#This Row],[Regnskap]]</f>
        <v>1431</v>
      </c>
      <c r="L139" t="str">
        <f>_xlfn.XLOOKUP(Tabell1[[#This Row],[Ansvar]],Fleksi[Ansvar],Fleksi[Virksomhet])</f>
        <v>HR og HMS</v>
      </c>
      <c r="M139" t="str">
        <f>_xlfn.XLOOKUP(Tabell1[[#This Row],[Ansvar]],Fleksi[Ansvar],Fleksi[1B])</f>
        <v>Organisasjon</v>
      </c>
      <c r="N139" t="str">
        <f>_xlfn.XLOOKUP(Tabell1[[#This Row],[Ansvar]],Fleksi[Ansvar],Fleksi[Tjenesteområde])</f>
        <v>Organisasjon</v>
      </c>
      <c r="O139" s="1">
        <f>+ROUND(Tabell1[[#This Row],[Justert beløp]],-3)</f>
        <v>1000</v>
      </c>
      <c r="P139">
        <f t="shared" si="14"/>
        <v>1195</v>
      </c>
      <c r="Q139">
        <f t="shared" si="15"/>
        <v>1420</v>
      </c>
      <c r="R139">
        <f t="shared" si="16"/>
        <v>1202</v>
      </c>
      <c r="S139" t="str">
        <f t="shared" si="17"/>
        <v>2255</v>
      </c>
      <c r="T139" s="1">
        <f>+Tabell1[[#This Row],[Avrundet beløp]]</f>
        <v>1000</v>
      </c>
      <c r="U139" s="5">
        <f t="shared" si="18"/>
        <v>1000</v>
      </c>
    </row>
    <row r="140" spans="1:21" x14ac:dyDescent="0.25">
      <c r="A140">
        <v>1420</v>
      </c>
      <c r="B140" t="s">
        <v>256</v>
      </c>
      <c r="C140">
        <v>1208</v>
      </c>
      <c r="D140" t="s">
        <v>259</v>
      </c>
      <c r="E140">
        <v>1012</v>
      </c>
      <c r="F140" t="s">
        <v>23</v>
      </c>
      <c r="G140" t="s">
        <v>17</v>
      </c>
      <c r="H140" t="s">
        <v>18</v>
      </c>
      <c r="I140" s="1">
        <v>-25680</v>
      </c>
      <c r="J140" s="1">
        <f>+Tabell1[[#This Row],[Regnskap]]</f>
        <v>-25680</v>
      </c>
      <c r="L140" t="str">
        <f>_xlfn.XLOOKUP(Tabell1[[#This Row],[Ansvar]],Fleksi[Ansvar],Fleksi[Virksomhet])</f>
        <v>HR og HMS</v>
      </c>
      <c r="M140" t="str">
        <f>_xlfn.XLOOKUP(Tabell1[[#This Row],[Ansvar]],Fleksi[Ansvar],Fleksi[1B])</f>
        <v>Organisasjon</v>
      </c>
      <c r="N140" t="str">
        <f>_xlfn.XLOOKUP(Tabell1[[#This Row],[Ansvar]],Fleksi[Ansvar],Fleksi[Tjenesteområde])</f>
        <v>Organisasjon</v>
      </c>
      <c r="O140" s="1">
        <f>+ROUND(Tabell1[[#This Row],[Justert beløp]],-3)</f>
        <v>-26000</v>
      </c>
      <c r="P140">
        <f t="shared" si="14"/>
        <v>1012</v>
      </c>
      <c r="Q140">
        <f t="shared" si="15"/>
        <v>1420</v>
      </c>
      <c r="R140">
        <f t="shared" si="16"/>
        <v>1208</v>
      </c>
      <c r="S140" t="str">
        <f t="shared" si="17"/>
        <v>2255</v>
      </c>
      <c r="T140" s="1">
        <f>+Tabell1[[#This Row],[Avrundet beløp]]</f>
        <v>-26000</v>
      </c>
      <c r="U140" s="5">
        <f t="shared" si="18"/>
        <v>-26000</v>
      </c>
    </row>
    <row r="141" spans="1:21" x14ac:dyDescent="0.25">
      <c r="A141">
        <v>1420</v>
      </c>
      <c r="B141" t="s">
        <v>256</v>
      </c>
      <c r="C141">
        <v>1208</v>
      </c>
      <c r="D141" t="s">
        <v>259</v>
      </c>
      <c r="E141">
        <v>1040</v>
      </c>
      <c r="F141" t="s">
        <v>27</v>
      </c>
      <c r="G141" t="s">
        <v>17</v>
      </c>
      <c r="H141" t="s">
        <v>18</v>
      </c>
      <c r="I141" s="1">
        <v>15543</v>
      </c>
      <c r="J141" s="1">
        <f>+Tabell1[[#This Row],[Regnskap]]</f>
        <v>15543</v>
      </c>
      <c r="L141" t="str">
        <f>_xlfn.XLOOKUP(Tabell1[[#This Row],[Ansvar]],Fleksi[Ansvar],Fleksi[Virksomhet])</f>
        <v>HR og HMS</v>
      </c>
      <c r="M141" t="str">
        <f>_xlfn.XLOOKUP(Tabell1[[#This Row],[Ansvar]],Fleksi[Ansvar],Fleksi[1B])</f>
        <v>Organisasjon</v>
      </c>
      <c r="N141" t="str">
        <f>_xlfn.XLOOKUP(Tabell1[[#This Row],[Ansvar]],Fleksi[Ansvar],Fleksi[Tjenesteområde])</f>
        <v>Organisasjon</v>
      </c>
      <c r="O141" s="1">
        <f>+ROUND(Tabell1[[#This Row],[Justert beløp]],-3)</f>
        <v>16000</v>
      </c>
      <c r="P141">
        <f t="shared" si="14"/>
        <v>1040</v>
      </c>
      <c r="Q141">
        <f t="shared" si="15"/>
        <v>1420</v>
      </c>
      <c r="R141">
        <f t="shared" si="16"/>
        <v>1208</v>
      </c>
      <c r="S141" t="str">
        <f t="shared" si="17"/>
        <v>2255</v>
      </c>
      <c r="T141" s="1">
        <f>+Tabell1[[#This Row],[Avrundet beløp]]</f>
        <v>16000</v>
      </c>
      <c r="U141" s="5">
        <f t="shared" si="18"/>
        <v>16000</v>
      </c>
    </row>
    <row r="142" spans="1:21" x14ac:dyDescent="0.25">
      <c r="A142">
        <v>1420</v>
      </c>
      <c r="B142" t="s">
        <v>256</v>
      </c>
      <c r="C142">
        <v>1208</v>
      </c>
      <c r="D142" t="s">
        <v>259</v>
      </c>
      <c r="E142">
        <v>1099</v>
      </c>
      <c r="F142" t="s">
        <v>16</v>
      </c>
      <c r="G142" t="s">
        <v>17</v>
      </c>
      <c r="H142" t="s">
        <v>18</v>
      </c>
      <c r="I142" s="1">
        <v>-1429</v>
      </c>
      <c r="J142" s="1">
        <f>+Tabell1[[#This Row],[Regnskap]]</f>
        <v>-1429</v>
      </c>
      <c r="L142" t="str">
        <f>_xlfn.XLOOKUP(Tabell1[[#This Row],[Ansvar]],Fleksi[Ansvar],Fleksi[Virksomhet])</f>
        <v>HR og HMS</v>
      </c>
      <c r="M142" t="str">
        <f>_xlfn.XLOOKUP(Tabell1[[#This Row],[Ansvar]],Fleksi[Ansvar],Fleksi[1B])</f>
        <v>Organisasjon</v>
      </c>
      <c r="N142" t="str">
        <f>_xlfn.XLOOKUP(Tabell1[[#This Row],[Ansvar]],Fleksi[Ansvar],Fleksi[Tjenesteområde])</f>
        <v>Organisasjon</v>
      </c>
      <c r="O142" s="1">
        <f>+ROUND(Tabell1[[#This Row],[Justert beløp]],-3)</f>
        <v>-1000</v>
      </c>
      <c r="P142">
        <f t="shared" si="14"/>
        <v>1099</v>
      </c>
      <c r="Q142">
        <f t="shared" si="15"/>
        <v>1420</v>
      </c>
      <c r="R142">
        <f t="shared" si="16"/>
        <v>1208</v>
      </c>
      <c r="S142" t="str">
        <f t="shared" si="17"/>
        <v>2255</v>
      </c>
      <c r="T142" s="1">
        <f>+Tabell1[[#This Row],[Avrundet beløp]]</f>
        <v>-1000</v>
      </c>
      <c r="U142" s="5">
        <f t="shared" si="18"/>
        <v>-1000</v>
      </c>
    </row>
    <row r="143" spans="1:21" x14ac:dyDescent="0.25">
      <c r="A143">
        <v>1420</v>
      </c>
      <c r="B143" t="s">
        <v>256</v>
      </c>
      <c r="C143">
        <v>2010</v>
      </c>
      <c r="D143" t="s">
        <v>226</v>
      </c>
      <c r="E143">
        <v>1020</v>
      </c>
      <c r="F143" t="s">
        <v>260</v>
      </c>
      <c r="G143" t="s">
        <v>17</v>
      </c>
      <c r="H143" t="s">
        <v>18</v>
      </c>
      <c r="I143" s="1">
        <v>1341</v>
      </c>
      <c r="J143" s="1">
        <f>+Tabell1[[#This Row],[Regnskap]]</f>
        <v>1341</v>
      </c>
      <c r="L143" t="str">
        <f>_xlfn.XLOOKUP(Tabell1[[#This Row],[Ansvar]],Fleksi[Ansvar],Fleksi[Virksomhet])</f>
        <v>HR og HMS</v>
      </c>
      <c r="M143" t="str">
        <f>_xlfn.XLOOKUP(Tabell1[[#This Row],[Ansvar]],Fleksi[Ansvar],Fleksi[1B])</f>
        <v>Organisasjon</v>
      </c>
      <c r="N143" t="str">
        <f>_xlfn.XLOOKUP(Tabell1[[#This Row],[Ansvar]],Fleksi[Ansvar],Fleksi[Tjenesteområde])</f>
        <v>Organisasjon</v>
      </c>
      <c r="O143" s="1">
        <f>+ROUND(Tabell1[[#This Row],[Justert beløp]],-3)</f>
        <v>1000</v>
      </c>
      <c r="P143">
        <f t="shared" si="14"/>
        <v>1020</v>
      </c>
      <c r="Q143">
        <f t="shared" si="15"/>
        <v>1420</v>
      </c>
      <c r="R143">
        <f t="shared" si="16"/>
        <v>2010</v>
      </c>
      <c r="S143" t="str">
        <f t="shared" si="17"/>
        <v>2255</v>
      </c>
      <c r="T143" s="1">
        <f>+Tabell1[[#This Row],[Avrundet beløp]]</f>
        <v>1000</v>
      </c>
      <c r="U143" s="5">
        <f t="shared" si="18"/>
        <v>1000</v>
      </c>
    </row>
    <row r="144" spans="1:21" x14ac:dyDescent="0.25">
      <c r="A144">
        <v>1420</v>
      </c>
      <c r="B144" t="s">
        <v>256</v>
      </c>
      <c r="C144">
        <v>2010</v>
      </c>
      <c r="D144" t="s">
        <v>226</v>
      </c>
      <c r="E144">
        <v>1090</v>
      </c>
      <c r="F144" t="s">
        <v>22</v>
      </c>
      <c r="G144" t="s">
        <v>17</v>
      </c>
      <c r="H144" t="s">
        <v>18</v>
      </c>
      <c r="I144" s="1">
        <v>111</v>
      </c>
      <c r="J144" s="1">
        <f>+Tabell1[[#This Row],[Regnskap]]</f>
        <v>111</v>
      </c>
      <c r="L144" t="str">
        <f>_xlfn.XLOOKUP(Tabell1[[#This Row],[Ansvar]],Fleksi[Ansvar],Fleksi[Virksomhet])</f>
        <v>HR og HMS</v>
      </c>
      <c r="M144" t="str">
        <f>_xlfn.XLOOKUP(Tabell1[[#This Row],[Ansvar]],Fleksi[Ansvar],Fleksi[1B])</f>
        <v>Organisasjon</v>
      </c>
      <c r="N144" t="str">
        <f>_xlfn.XLOOKUP(Tabell1[[#This Row],[Ansvar]],Fleksi[Ansvar],Fleksi[Tjenesteområde])</f>
        <v>Organisasjon</v>
      </c>
      <c r="O144" s="1">
        <f>+ROUND(Tabell1[[#This Row],[Justert beløp]],-3)</f>
        <v>0</v>
      </c>
      <c r="P144">
        <f t="shared" si="14"/>
        <v>1090</v>
      </c>
      <c r="Q144">
        <f t="shared" si="15"/>
        <v>1420</v>
      </c>
      <c r="R144">
        <f t="shared" si="16"/>
        <v>2010</v>
      </c>
      <c r="S144" t="str">
        <f t="shared" si="17"/>
        <v>2255</v>
      </c>
      <c r="T144" s="1">
        <f>+Tabell1[[#This Row],[Avrundet beløp]]</f>
        <v>0</v>
      </c>
      <c r="U144" s="5">
        <f t="shared" si="18"/>
        <v>0</v>
      </c>
    </row>
    <row r="145" spans="1:21" x14ac:dyDescent="0.25">
      <c r="A145">
        <v>1420</v>
      </c>
      <c r="B145" t="s">
        <v>256</v>
      </c>
      <c r="C145">
        <v>2010</v>
      </c>
      <c r="D145" t="s">
        <v>226</v>
      </c>
      <c r="E145">
        <v>1099</v>
      </c>
      <c r="F145" t="s">
        <v>16</v>
      </c>
      <c r="G145" t="s">
        <v>17</v>
      </c>
      <c r="H145" t="s">
        <v>18</v>
      </c>
      <c r="I145" s="1">
        <v>205</v>
      </c>
      <c r="J145" s="1">
        <f>+Tabell1[[#This Row],[Regnskap]]</f>
        <v>205</v>
      </c>
      <c r="L145" t="str">
        <f>_xlfn.XLOOKUP(Tabell1[[#This Row],[Ansvar]],Fleksi[Ansvar],Fleksi[Virksomhet])</f>
        <v>HR og HMS</v>
      </c>
      <c r="M145" t="str">
        <f>_xlfn.XLOOKUP(Tabell1[[#This Row],[Ansvar]],Fleksi[Ansvar],Fleksi[1B])</f>
        <v>Organisasjon</v>
      </c>
      <c r="N145" t="str">
        <f>_xlfn.XLOOKUP(Tabell1[[#This Row],[Ansvar]],Fleksi[Ansvar],Fleksi[Tjenesteområde])</f>
        <v>Organisasjon</v>
      </c>
      <c r="O145" s="1">
        <f>+ROUND(Tabell1[[#This Row],[Justert beløp]],-3)</f>
        <v>0</v>
      </c>
      <c r="P145">
        <f t="shared" si="14"/>
        <v>1099</v>
      </c>
      <c r="Q145">
        <f t="shared" si="15"/>
        <v>1420</v>
      </c>
      <c r="R145">
        <f t="shared" si="16"/>
        <v>2010</v>
      </c>
      <c r="S145" t="str">
        <f t="shared" si="17"/>
        <v>2255</v>
      </c>
      <c r="T145" s="1">
        <f>+Tabell1[[#This Row],[Avrundet beløp]]</f>
        <v>0</v>
      </c>
      <c r="U145" s="5">
        <f t="shared" si="18"/>
        <v>0</v>
      </c>
    </row>
    <row r="146" spans="1:21" x14ac:dyDescent="0.25">
      <c r="A146">
        <v>1420</v>
      </c>
      <c r="B146" t="s">
        <v>256</v>
      </c>
      <c r="C146">
        <v>2321</v>
      </c>
      <c r="D146" t="s">
        <v>219</v>
      </c>
      <c r="E146">
        <v>1021</v>
      </c>
      <c r="F146" t="s">
        <v>30</v>
      </c>
      <c r="G146" t="s">
        <v>17</v>
      </c>
      <c r="H146" t="s">
        <v>18</v>
      </c>
      <c r="I146" s="1">
        <v>-15936</v>
      </c>
      <c r="J146" s="1">
        <f>+Tabell1[[#This Row],[Regnskap]]</f>
        <v>-15936</v>
      </c>
      <c r="L146" t="str">
        <f>_xlfn.XLOOKUP(Tabell1[[#This Row],[Ansvar]],Fleksi[Ansvar],Fleksi[Virksomhet])</f>
        <v>HR og HMS</v>
      </c>
      <c r="M146" t="str">
        <f>_xlfn.XLOOKUP(Tabell1[[#This Row],[Ansvar]],Fleksi[Ansvar],Fleksi[1B])</f>
        <v>Organisasjon</v>
      </c>
      <c r="N146" t="str">
        <f>_xlfn.XLOOKUP(Tabell1[[#This Row],[Ansvar]],Fleksi[Ansvar],Fleksi[Tjenesteområde])</f>
        <v>Organisasjon</v>
      </c>
      <c r="O146" s="1">
        <f>+ROUND(Tabell1[[#This Row],[Justert beløp]],-3)</f>
        <v>-16000</v>
      </c>
      <c r="P146">
        <f t="shared" si="14"/>
        <v>1021</v>
      </c>
      <c r="Q146">
        <f t="shared" si="15"/>
        <v>1420</v>
      </c>
      <c r="R146">
        <f t="shared" si="16"/>
        <v>2321</v>
      </c>
      <c r="S146" t="str">
        <f t="shared" si="17"/>
        <v>2255</v>
      </c>
      <c r="T146" s="1">
        <f>+Tabell1[[#This Row],[Avrundet beløp]]</f>
        <v>-16000</v>
      </c>
      <c r="U146" s="5">
        <f t="shared" si="18"/>
        <v>-16000</v>
      </c>
    </row>
    <row r="147" spans="1:21" x14ac:dyDescent="0.25">
      <c r="A147">
        <v>1420</v>
      </c>
      <c r="B147" t="s">
        <v>256</v>
      </c>
      <c r="C147">
        <v>2321</v>
      </c>
      <c r="D147" t="s">
        <v>219</v>
      </c>
      <c r="E147">
        <v>1090</v>
      </c>
      <c r="F147" t="s">
        <v>22</v>
      </c>
      <c r="G147" t="s">
        <v>17</v>
      </c>
      <c r="H147" t="s">
        <v>18</v>
      </c>
      <c r="I147" s="1">
        <v>-257</v>
      </c>
      <c r="J147" s="1">
        <f>+Tabell1[[#This Row],[Regnskap]]</f>
        <v>-257</v>
      </c>
      <c r="L147" t="str">
        <f>_xlfn.XLOOKUP(Tabell1[[#This Row],[Ansvar]],Fleksi[Ansvar],Fleksi[Virksomhet])</f>
        <v>HR og HMS</v>
      </c>
      <c r="M147" t="str">
        <f>_xlfn.XLOOKUP(Tabell1[[#This Row],[Ansvar]],Fleksi[Ansvar],Fleksi[1B])</f>
        <v>Organisasjon</v>
      </c>
      <c r="N147" t="str">
        <f>_xlfn.XLOOKUP(Tabell1[[#This Row],[Ansvar]],Fleksi[Ansvar],Fleksi[Tjenesteområde])</f>
        <v>Organisasjon</v>
      </c>
      <c r="O147" s="1">
        <f>+ROUND(Tabell1[[#This Row],[Justert beløp]],-3)</f>
        <v>0</v>
      </c>
      <c r="P147">
        <f t="shared" si="14"/>
        <v>1090</v>
      </c>
      <c r="Q147">
        <f t="shared" si="15"/>
        <v>1420</v>
      </c>
      <c r="R147">
        <f t="shared" si="16"/>
        <v>2321</v>
      </c>
      <c r="S147" t="str">
        <f t="shared" si="17"/>
        <v>2255</v>
      </c>
      <c r="T147" s="1">
        <f>+Tabell1[[#This Row],[Avrundet beløp]]</f>
        <v>0</v>
      </c>
      <c r="U147" s="5">
        <f t="shared" si="18"/>
        <v>0</v>
      </c>
    </row>
    <row r="148" spans="1:21" x14ac:dyDescent="0.25">
      <c r="A148">
        <v>1420</v>
      </c>
      <c r="B148" t="s">
        <v>256</v>
      </c>
      <c r="C148">
        <v>2321</v>
      </c>
      <c r="D148" t="s">
        <v>219</v>
      </c>
      <c r="E148">
        <v>1099</v>
      </c>
      <c r="F148" t="s">
        <v>16</v>
      </c>
      <c r="G148" t="s">
        <v>17</v>
      </c>
      <c r="H148" t="s">
        <v>18</v>
      </c>
      <c r="I148" s="1">
        <v>-2283</v>
      </c>
      <c r="J148" s="1">
        <f>+Tabell1[[#This Row],[Regnskap]]</f>
        <v>-2283</v>
      </c>
      <c r="L148" t="str">
        <f>_xlfn.XLOOKUP(Tabell1[[#This Row],[Ansvar]],Fleksi[Ansvar],Fleksi[Virksomhet])</f>
        <v>HR og HMS</v>
      </c>
      <c r="M148" t="str">
        <f>_xlfn.XLOOKUP(Tabell1[[#This Row],[Ansvar]],Fleksi[Ansvar],Fleksi[1B])</f>
        <v>Organisasjon</v>
      </c>
      <c r="N148" t="str">
        <f>_xlfn.XLOOKUP(Tabell1[[#This Row],[Ansvar]],Fleksi[Ansvar],Fleksi[Tjenesteområde])</f>
        <v>Organisasjon</v>
      </c>
      <c r="O148" s="1">
        <f>+ROUND(Tabell1[[#This Row],[Justert beløp]],-3)</f>
        <v>-2000</v>
      </c>
      <c r="P148">
        <f t="shared" si="14"/>
        <v>1099</v>
      </c>
      <c r="Q148">
        <f t="shared" si="15"/>
        <v>1420</v>
      </c>
      <c r="R148">
        <f t="shared" si="16"/>
        <v>2321</v>
      </c>
      <c r="S148" t="str">
        <f t="shared" si="17"/>
        <v>2255</v>
      </c>
      <c r="T148" s="1">
        <f>+Tabell1[[#This Row],[Avrundet beløp]]</f>
        <v>-2000</v>
      </c>
      <c r="U148" s="5">
        <f t="shared" si="18"/>
        <v>-2000</v>
      </c>
    </row>
    <row r="149" spans="1:21" x14ac:dyDescent="0.25">
      <c r="A149">
        <v>1420</v>
      </c>
      <c r="B149" t="s">
        <v>256</v>
      </c>
      <c r="C149">
        <v>2413</v>
      </c>
      <c r="D149" t="s">
        <v>35</v>
      </c>
      <c r="E149">
        <v>1012</v>
      </c>
      <c r="F149" t="s">
        <v>23</v>
      </c>
      <c r="G149" t="s">
        <v>17</v>
      </c>
      <c r="H149" t="s">
        <v>18</v>
      </c>
      <c r="I149" s="1">
        <v>122995</v>
      </c>
      <c r="J149" s="1">
        <f>+Tabell1[[#This Row],[Regnskap]]</f>
        <v>122995</v>
      </c>
      <c r="L149" t="str">
        <f>_xlfn.XLOOKUP(Tabell1[[#This Row],[Ansvar]],Fleksi[Ansvar],Fleksi[Virksomhet])</f>
        <v>HR og HMS</v>
      </c>
      <c r="M149" t="str">
        <f>_xlfn.XLOOKUP(Tabell1[[#This Row],[Ansvar]],Fleksi[Ansvar],Fleksi[1B])</f>
        <v>Organisasjon</v>
      </c>
      <c r="N149" t="str">
        <f>_xlfn.XLOOKUP(Tabell1[[#This Row],[Ansvar]],Fleksi[Ansvar],Fleksi[Tjenesteområde])</f>
        <v>Organisasjon</v>
      </c>
      <c r="O149" s="1">
        <f>+ROUND(Tabell1[[#This Row],[Justert beløp]],-3)</f>
        <v>123000</v>
      </c>
      <c r="P149">
        <f t="shared" si="14"/>
        <v>1012</v>
      </c>
      <c r="Q149">
        <f t="shared" si="15"/>
        <v>1420</v>
      </c>
      <c r="R149">
        <f t="shared" si="16"/>
        <v>2413</v>
      </c>
      <c r="S149" t="str">
        <f t="shared" si="17"/>
        <v>2255</v>
      </c>
      <c r="T149" s="1">
        <f>+Tabell1[[#This Row],[Avrundet beløp]]</f>
        <v>123000</v>
      </c>
      <c r="U149" s="5">
        <f t="shared" si="18"/>
        <v>123000</v>
      </c>
    </row>
    <row r="150" spans="1:21" x14ac:dyDescent="0.25">
      <c r="A150">
        <v>1420</v>
      </c>
      <c r="B150" t="s">
        <v>256</v>
      </c>
      <c r="C150">
        <v>2413</v>
      </c>
      <c r="D150" t="s">
        <v>35</v>
      </c>
      <c r="E150">
        <v>1021</v>
      </c>
      <c r="F150" t="s">
        <v>30</v>
      </c>
      <c r="G150" t="s">
        <v>17</v>
      </c>
      <c r="H150" t="s">
        <v>18</v>
      </c>
      <c r="I150" s="1">
        <v>19460</v>
      </c>
      <c r="J150" s="1">
        <f>+Tabell1[[#This Row],[Regnskap]]</f>
        <v>19460</v>
      </c>
      <c r="L150" t="str">
        <f>_xlfn.XLOOKUP(Tabell1[[#This Row],[Ansvar]],Fleksi[Ansvar],Fleksi[Virksomhet])</f>
        <v>HR og HMS</v>
      </c>
      <c r="M150" t="str">
        <f>_xlfn.XLOOKUP(Tabell1[[#This Row],[Ansvar]],Fleksi[Ansvar],Fleksi[1B])</f>
        <v>Organisasjon</v>
      </c>
      <c r="N150" t="str">
        <f>_xlfn.XLOOKUP(Tabell1[[#This Row],[Ansvar]],Fleksi[Ansvar],Fleksi[Tjenesteområde])</f>
        <v>Organisasjon</v>
      </c>
      <c r="O150" s="1">
        <f>+ROUND(Tabell1[[#This Row],[Justert beløp]],-3)</f>
        <v>19000</v>
      </c>
      <c r="P150">
        <f t="shared" si="14"/>
        <v>1021</v>
      </c>
      <c r="Q150">
        <f t="shared" si="15"/>
        <v>1420</v>
      </c>
      <c r="R150">
        <f t="shared" si="16"/>
        <v>2413</v>
      </c>
      <c r="S150" t="str">
        <f t="shared" si="17"/>
        <v>2255</v>
      </c>
      <c r="T150" s="1">
        <f>+Tabell1[[#This Row],[Avrundet beløp]]</f>
        <v>19000</v>
      </c>
      <c r="U150" s="5">
        <f t="shared" si="18"/>
        <v>19000</v>
      </c>
    </row>
    <row r="151" spans="1:21" x14ac:dyDescent="0.25">
      <c r="A151">
        <v>1420</v>
      </c>
      <c r="B151" t="s">
        <v>256</v>
      </c>
      <c r="C151">
        <v>2413</v>
      </c>
      <c r="D151" t="s">
        <v>35</v>
      </c>
      <c r="E151">
        <v>1040</v>
      </c>
      <c r="F151" t="s">
        <v>27</v>
      </c>
      <c r="G151" t="s">
        <v>17</v>
      </c>
      <c r="H151" t="s">
        <v>18</v>
      </c>
      <c r="I151" s="1">
        <v>24859</v>
      </c>
      <c r="J151" s="1">
        <f>+Tabell1[[#This Row],[Regnskap]]</f>
        <v>24859</v>
      </c>
      <c r="L151" t="str">
        <f>_xlfn.XLOOKUP(Tabell1[[#This Row],[Ansvar]],Fleksi[Ansvar],Fleksi[Virksomhet])</f>
        <v>HR og HMS</v>
      </c>
      <c r="M151" t="str">
        <f>_xlfn.XLOOKUP(Tabell1[[#This Row],[Ansvar]],Fleksi[Ansvar],Fleksi[1B])</f>
        <v>Organisasjon</v>
      </c>
      <c r="N151" t="str">
        <f>_xlfn.XLOOKUP(Tabell1[[#This Row],[Ansvar]],Fleksi[Ansvar],Fleksi[Tjenesteområde])</f>
        <v>Organisasjon</v>
      </c>
      <c r="O151" s="1">
        <f>+ROUND(Tabell1[[#This Row],[Justert beløp]],-3)</f>
        <v>25000</v>
      </c>
      <c r="P151">
        <f t="shared" si="14"/>
        <v>1040</v>
      </c>
      <c r="Q151">
        <f t="shared" si="15"/>
        <v>1420</v>
      </c>
      <c r="R151">
        <f t="shared" si="16"/>
        <v>2413</v>
      </c>
      <c r="S151" t="str">
        <f t="shared" si="17"/>
        <v>2255</v>
      </c>
      <c r="T151" s="1">
        <f>+Tabell1[[#This Row],[Avrundet beløp]]</f>
        <v>25000</v>
      </c>
      <c r="U151" s="5">
        <f t="shared" si="18"/>
        <v>25000</v>
      </c>
    </row>
    <row r="152" spans="1:21" x14ac:dyDescent="0.25">
      <c r="A152">
        <v>1420</v>
      </c>
      <c r="B152" t="s">
        <v>256</v>
      </c>
      <c r="C152">
        <v>2413</v>
      </c>
      <c r="D152" t="s">
        <v>35</v>
      </c>
      <c r="E152">
        <v>1099</v>
      </c>
      <c r="F152" t="s">
        <v>16</v>
      </c>
      <c r="G152" t="s">
        <v>17</v>
      </c>
      <c r="H152" t="s">
        <v>18</v>
      </c>
      <c r="I152" s="1">
        <v>23591</v>
      </c>
      <c r="J152" s="1">
        <f>+Tabell1[[#This Row],[Regnskap]]</f>
        <v>23591</v>
      </c>
      <c r="L152" t="str">
        <f>_xlfn.XLOOKUP(Tabell1[[#This Row],[Ansvar]],Fleksi[Ansvar],Fleksi[Virksomhet])</f>
        <v>HR og HMS</v>
      </c>
      <c r="M152" t="str">
        <f>_xlfn.XLOOKUP(Tabell1[[#This Row],[Ansvar]],Fleksi[Ansvar],Fleksi[1B])</f>
        <v>Organisasjon</v>
      </c>
      <c r="N152" t="str">
        <f>_xlfn.XLOOKUP(Tabell1[[#This Row],[Ansvar]],Fleksi[Ansvar],Fleksi[Tjenesteområde])</f>
        <v>Organisasjon</v>
      </c>
      <c r="O152" s="1">
        <f>+ROUND(Tabell1[[#This Row],[Justert beløp]],-3)</f>
        <v>24000</v>
      </c>
      <c r="P152">
        <f t="shared" si="14"/>
        <v>1099</v>
      </c>
      <c r="Q152">
        <f t="shared" si="15"/>
        <v>1420</v>
      </c>
      <c r="R152">
        <f t="shared" si="16"/>
        <v>2413</v>
      </c>
      <c r="S152" t="str">
        <f t="shared" si="17"/>
        <v>2255</v>
      </c>
      <c r="T152" s="1">
        <f>+Tabell1[[#This Row],[Avrundet beløp]]</f>
        <v>24000</v>
      </c>
      <c r="U152" s="5">
        <f t="shared" si="18"/>
        <v>24000</v>
      </c>
    </row>
    <row r="153" spans="1:21" x14ac:dyDescent="0.25">
      <c r="A153">
        <v>1423</v>
      </c>
      <c r="B153" t="s">
        <v>261</v>
      </c>
      <c r="C153">
        <v>1202</v>
      </c>
      <c r="D153" t="s">
        <v>257</v>
      </c>
      <c r="E153">
        <v>1115</v>
      </c>
      <c r="F153" t="s">
        <v>44</v>
      </c>
      <c r="G153" t="s">
        <v>17</v>
      </c>
      <c r="H153" t="s">
        <v>18</v>
      </c>
      <c r="I153" s="1">
        <v>2559</v>
      </c>
      <c r="J153" s="1">
        <f>+Tabell1[[#This Row],[Regnskap]]</f>
        <v>2559</v>
      </c>
      <c r="L153" t="str">
        <f>_xlfn.XLOOKUP(Tabell1[[#This Row],[Ansvar]],Fleksi[Ansvar],Fleksi[Virksomhet])</f>
        <v>HR og HMS</v>
      </c>
      <c r="M153" t="str">
        <f>_xlfn.XLOOKUP(Tabell1[[#This Row],[Ansvar]],Fleksi[Ansvar],Fleksi[1B])</f>
        <v>Organisasjon</v>
      </c>
      <c r="N153" t="str">
        <f>_xlfn.XLOOKUP(Tabell1[[#This Row],[Ansvar]],Fleksi[Ansvar],Fleksi[Tjenesteområde])</f>
        <v>Organisasjon</v>
      </c>
      <c r="O153" s="1">
        <f>+ROUND(Tabell1[[#This Row],[Justert beløp]],-3)</f>
        <v>3000</v>
      </c>
      <c r="P153">
        <f t="shared" si="14"/>
        <v>1115</v>
      </c>
      <c r="Q153">
        <f t="shared" si="15"/>
        <v>1423</v>
      </c>
      <c r="R153">
        <f t="shared" si="16"/>
        <v>1202</v>
      </c>
      <c r="S153" t="str">
        <f t="shared" si="17"/>
        <v>2255</v>
      </c>
      <c r="T153" s="1">
        <f>+Tabell1[[#This Row],[Avrundet beløp]]</f>
        <v>3000</v>
      </c>
      <c r="U153" s="5">
        <f t="shared" si="18"/>
        <v>3000</v>
      </c>
    </row>
    <row r="154" spans="1:21" x14ac:dyDescent="0.25">
      <c r="A154">
        <v>1423</v>
      </c>
      <c r="B154" t="s">
        <v>261</v>
      </c>
      <c r="C154">
        <v>1202</v>
      </c>
      <c r="D154" t="s">
        <v>257</v>
      </c>
      <c r="E154">
        <v>1134</v>
      </c>
      <c r="F154" t="s">
        <v>229</v>
      </c>
      <c r="G154" t="s">
        <v>17</v>
      </c>
      <c r="H154" t="s">
        <v>18</v>
      </c>
      <c r="I154" s="1">
        <v>306</v>
      </c>
      <c r="J154" s="1">
        <f>+Tabell1[[#This Row],[Regnskap]]</f>
        <v>306</v>
      </c>
      <c r="L154" t="str">
        <f>_xlfn.XLOOKUP(Tabell1[[#This Row],[Ansvar]],Fleksi[Ansvar],Fleksi[Virksomhet])</f>
        <v>HR og HMS</v>
      </c>
      <c r="M154" t="str">
        <f>_xlfn.XLOOKUP(Tabell1[[#This Row],[Ansvar]],Fleksi[Ansvar],Fleksi[1B])</f>
        <v>Organisasjon</v>
      </c>
      <c r="N154" t="str">
        <f>_xlfn.XLOOKUP(Tabell1[[#This Row],[Ansvar]],Fleksi[Ansvar],Fleksi[Tjenesteområde])</f>
        <v>Organisasjon</v>
      </c>
      <c r="O154" s="1">
        <f>+ROUND(Tabell1[[#This Row],[Justert beløp]],-3)</f>
        <v>0</v>
      </c>
      <c r="P154">
        <f t="shared" si="14"/>
        <v>1134</v>
      </c>
      <c r="Q154">
        <f t="shared" si="15"/>
        <v>1423</v>
      </c>
      <c r="R154">
        <f t="shared" si="16"/>
        <v>1202</v>
      </c>
      <c r="S154" t="str">
        <f t="shared" si="17"/>
        <v>2255</v>
      </c>
      <c r="T154" s="1">
        <f>+Tabell1[[#This Row],[Avrundet beløp]]</f>
        <v>0</v>
      </c>
      <c r="U154" s="5">
        <f t="shared" si="18"/>
        <v>0</v>
      </c>
    </row>
    <row r="155" spans="1:21" x14ac:dyDescent="0.25">
      <c r="A155">
        <v>1424</v>
      </c>
      <c r="B155" t="s">
        <v>262</v>
      </c>
      <c r="C155">
        <v>2012</v>
      </c>
      <c r="D155" t="s">
        <v>263</v>
      </c>
      <c r="E155">
        <v>1011</v>
      </c>
      <c r="F155" t="s">
        <v>60</v>
      </c>
      <c r="G155" t="s">
        <v>72</v>
      </c>
      <c r="H155" t="s">
        <v>73</v>
      </c>
      <c r="I155" s="1">
        <v>416053</v>
      </c>
      <c r="J155" s="1">
        <f>+Tabell1[[#This Row],[Regnskap]]</f>
        <v>416053</v>
      </c>
      <c r="L155" t="str">
        <f>_xlfn.XLOOKUP(Tabell1[[#This Row],[Ansvar]],Fleksi[Ansvar],Fleksi[Virksomhet])</f>
        <v>HR og HMS</v>
      </c>
      <c r="M155" t="str">
        <f>_xlfn.XLOOKUP(Tabell1[[#This Row],[Ansvar]],Fleksi[Ansvar],Fleksi[1B])</f>
        <v>Organisasjon</v>
      </c>
      <c r="N155" t="str">
        <f>_xlfn.XLOOKUP(Tabell1[[#This Row],[Ansvar]],Fleksi[Ansvar],Fleksi[Tjenesteområde])</f>
        <v>Organisasjon</v>
      </c>
      <c r="O155" s="1">
        <f>+ROUND(Tabell1[[#This Row],[Justert beløp]],-3)</f>
        <v>416000</v>
      </c>
      <c r="P155">
        <f t="shared" si="14"/>
        <v>1011</v>
      </c>
      <c r="Q155">
        <f t="shared" si="15"/>
        <v>1424</v>
      </c>
      <c r="R155">
        <f t="shared" si="16"/>
        <v>2012</v>
      </c>
      <c r="S155" t="str">
        <f t="shared" si="17"/>
        <v>2268</v>
      </c>
      <c r="T155" s="1">
        <f>+Tabell1[[#This Row],[Avrundet beløp]]</f>
        <v>416000</v>
      </c>
      <c r="U155" s="5">
        <f t="shared" si="18"/>
        <v>416000</v>
      </c>
    </row>
    <row r="156" spans="1:21" x14ac:dyDescent="0.25">
      <c r="A156">
        <v>1424</v>
      </c>
      <c r="B156" t="s">
        <v>262</v>
      </c>
      <c r="C156">
        <v>2012</v>
      </c>
      <c r="D156" t="s">
        <v>263</v>
      </c>
      <c r="E156">
        <v>1090</v>
      </c>
      <c r="F156" t="s">
        <v>22</v>
      </c>
      <c r="G156" t="s">
        <v>72</v>
      </c>
      <c r="H156" t="s">
        <v>73</v>
      </c>
      <c r="I156" s="1">
        <v>32587</v>
      </c>
      <c r="J156" s="1">
        <f>+Tabell1[[#This Row],[Regnskap]]</f>
        <v>32587</v>
      </c>
      <c r="L156" t="str">
        <f>_xlfn.XLOOKUP(Tabell1[[#This Row],[Ansvar]],Fleksi[Ansvar],Fleksi[Virksomhet])</f>
        <v>HR og HMS</v>
      </c>
      <c r="M156" t="str">
        <f>_xlfn.XLOOKUP(Tabell1[[#This Row],[Ansvar]],Fleksi[Ansvar],Fleksi[1B])</f>
        <v>Organisasjon</v>
      </c>
      <c r="N156" t="str">
        <f>_xlfn.XLOOKUP(Tabell1[[#This Row],[Ansvar]],Fleksi[Ansvar],Fleksi[Tjenesteområde])</f>
        <v>Organisasjon</v>
      </c>
      <c r="O156" s="1">
        <f>+ROUND(Tabell1[[#This Row],[Justert beløp]],-3)</f>
        <v>33000</v>
      </c>
      <c r="P156">
        <f t="shared" si="14"/>
        <v>1090</v>
      </c>
      <c r="Q156">
        <f t="shared" si="15"/>
        <v>1424</v>
      </c>
      <c r="R156">
        <f t="shared" si="16"/>
        <v>2012</v>
      </c>
      <c r="S156" t="str">
        <f t="shared" si="17"/>
        <v>2268</v>
      </c>
      <c r="T156" s="1">
        <f>+Tabell1[[#This Row],[Avrundet beløp]]</f>
        <v>33000</v>
      </c>
      <c r="U156" s="5">
        <f t="shared" si="18"/>
        <v>33000</v>
      </c>
    </row>
    <row r="157" spans="1:21" x14ac:dyDescent="0.25">
      <c r="A157">
        <v>1424</v>
      </c>
      <c r="B157" t="s">
        <v>262</v>
      </c>
      <c r="C157">
        <v>2012</v>
      </c>
      <c r="D157" t="s">
        <v>263</v>
      </c>
      <c r="E157">
        <v>1099</v>
      </c>
      <c r="F157" t="s">
        <v>16</v>
      </c>
      <c r="G157" t="s">
        <v>17</v>
      </c>
      <c r="H157" t="s">
        <v>18</v>
      </c>
      <c r="I157" s="1">
        <v>5</v>
      </c>
      <c r="J157" s="1">
        <f>+Tabell1[[#This Row],[Regnskap]]</f>
        <v>5</v>
      </c>
      <c r="L157" t="str">
        <f>_xlfn.XLOOKUP(Tabell1[[#This Row],[Ansvar]],Fleksi[Ansvar],Fleksi[Virksomhet])</f>
        <v>HR og HMS</v>
      </c>
      <c r="M157" t="str">
        <f>_xlfn.XLOOKUP(Tabell1[[#This Row],[Ansvar]],Fleksi[Ansvar],Fleksi[1B])</f>
        <v>Organisasjon</v>
      </c>
      <c r="N157" t="str">
        <f>_xlfn.XLOOKUP(Tabell1[[#This Row],[Ansvar]],Fleksi[Ansvar],Fleksi[Tjenesteområde])</f>
        <v>Organisasjon</v>
      </c>
      <c r="O157" s="1">
        <f>+ROUND(Tabell1[[#This Row],[Justert beløp]],-3)</f>
        <v>0</v>
      </c>
      <c r="P157">
        <f t="shared" si="14"/>
        <v>1099</v>
      </c>
      <c r="Q157">
        <f t="shared" si="15"/>
        <v>1424</v>
      </c>
      <c r="R157">
        <f t="shared" si="16"/>
        <v>2012</v>
      </c>
      <c r="S157" t="str">
        <f t="shared" si="17"/>
        <v>2255</v>
      </c>
      <c r="T157" s="1">
        <f>+Tabell1[[#This Row],[Avrundet beløp]]</f>
        <v>0</v>
      </c>
      <c r="U157" s="5">
        <f t="shared" si="18"/>
        <v>0</v>
      </c>
    </row>
    <row r="158" spans="1:21" x14ac:dyDescent="0.25">
      <c r="A158">
        <v>1424</v>
      </c>
      <c r="B158" t="s">
        <v>262</v>
      </c>
      <c r="C158">
        <v>2012</v>
      </c>
      <c r="D158" t="s">
        <v>263</v>
      </c>
      <c r="E158">
        <v>1099</v>
      </c>
      <c r="F158" t="s">
        <v>16</v>
      </c>
      <c r="G158" t="s">
        <v>72</v>
      </c>
      <c r="H158" t="s">
        <v>73</v>
      </c>
      <c r="I158" s="1">
        <v>63388</v>
      </c>
      <c r="J158" s="1">
        <f>+Tabell1[[#This Row],[Regnskap]]</f>
        <v>63388</v>
      </c>
      <c r="L158" t="str">
        <f>_xlfn.XLOOKUP(Tabell1[[#This Row],[Ansvar]],Fleksi[Ansvar],Fleksi[Virksomhet])</f>
        <v>HR og HMS</v>
      </c>
      <c r="M158" t="str">
        <f>_xlfn.XLOOKUP(Tabell1[[#This Row],[Ansvar]],Fleksi[Ansvar],Fleksi[1B])</f>
        <v>Organisasjon</v>
      </c>
      <c r="N158" t="str">
        <f>_xlfn.XLOOKUP(Tabell1[[#This Row],[Ansvar]],Fleksi[Ansvar],Fleksi[Tjenesteområde])</f>
        <v>Organisasjon</v>
      </c>
      <c r="O158" s="1">
        <f>+ROUND(Tabell1[[#This Row],[Justert beløp]],-3)</f>
        <v>63000</v>
      </c>
      <c r="P158">
        <f t="shared" si="14"/>
        <v>1099</v>
      </c>
      <c r="Q158">
        <f t="shared" si="15"/>
        <v>1424</v>
      </c>
      <c r="R158">
        <f t="shared" si="16"/>
        <v>2012</v>
      </c>
      <c r="S158" t="str">
        <f t="shared" si="17"/>
        <v>2268</v>
      </c>
      <c r="T158" s="1">
        <f>+Tabell1[[#This Row],[Avrundet beløp]]</f>
        <v>63000</v>
      </c>
      <c r="U158" s="5">
        <f t="shared" si="18"/>
        <v>63000</v>
      </c>
    </row>
    <row r="159" spans="1:21" x14ac:dyDescent="0.25">
      <c r="A159">
        <v>1424</v>
      </c>
      <c r="B159" t="s">
        <v>262</v>
      </c>
      <c r="C159">
        <v>2012</v>
      </c>
      <c r="D159" t="s">
        <v>263</v>
      </c>
      <c r="E159">
        <v>1170</v>
      </c>
      <c r="F159" t="s">
        <v>41</v>
      </c>
      <c r="G159" t="s">
        <v>72</v>
      </c>
      <c r="H159" t="s">
        <v>73</v>
      </c>
      <c r="I159" s="1">
        <v>845</v>
      </c>
      <c r="J159" s="1">
        <f>+Tabell1[[#This Row],[Regnskap]]</f>
        <v>845</v>
      </c>
      <c r="L159" t="str">
        <f>_xlfn.XLOOKUP(Tabell1[[#This Row],[Ansvar]],Fleksi[Ansvar],Fleksi[Virksomhet])</f>
        <v>HR og HMS</v>
      </c>
      <c r="M159" t="str">
        <f>_xlfn.XLOOKUP(Tabell1[[#This Row],[Ansvar]],Fleksi[Ansvar],Fleksi[1B])</f>
        <v>Organisasjon</v>
      </c>
      <c r="N159" t="str">
        <f>_xlfn.XLOOKUP(Tabell1[[#This Row],[Ansvar]],Fleksi[Ansvar],Fleksi[Tjenesteområde])</f>
        <v>Organisasjon</v>
      </c>
      <c r="O159" s="1">
        <f>+ROUND(Tabell1[[#This Row],[Justert beløp]],-3)</f>
        <v>1000</v>
      </c>
      <c r="P159">
        <f t="shared" si="14"/>
        <v>1170</v>
      </c>
      <c r="Q159">
        <f t="shared" si="15"/>
        <v>1424</v>
      </c>
      <c r="R159">
        <f t="shared" si="16"/>
        <v>2012</v>
      </c>
      <c r="S159" t="str">
        <f t="shared" si="17"/>
        <v>2268</v>
      </c>
      <c r="T159" s="1">
        <f>+Tabell1[[#This Row],[Avrundet beløp]]</f>
        <v>1000</v>
      </c>
      <c r="U159" s="5">
        <f t="shared" si="18"/>
        <v>1000</v>
      </c>
    </row>
    <row r="160" spans="1:21" x14ac:dyDescent="0.25">
      <c r="A160">
        <v>1424</v>
      </c>
      <c r="B160" t="s">
        <v>262</v>
      </c>
      <c r="C160">
        <v>2413</v>
      </c>
      <c r="D160" t="s">
        <v>35</v>
      </c>
      <c r="E160">
        <v>1012</v>
      </c>
      <c r="F160" t="s">
        <v>23</v>
      </c>
      <c r="G160" t="s">
        <v>17</v>
      </c>
      <c r="H160" t="s">
        <v>18</v>
      </c>
      <c r="I160" s="1">
        <v>2515</v>
      </c>
      <c r="J160" s="1">
        <f>+Tabell1[[#This Row],[Regnskap]]</f>
        <v>2515</v>
      </c>
      <c r="L160" t="str">
        <f>_xlfn.XLOOKUP(Tabell1[[#This Row],[Ansvar]],Fleksi[Ansvar],Fleksi[Virksomhet])</f>
        <v>HR og HMS</v>
      </c>
      <c r="M160" t="str">
        <f>_xlfn.XLOOKUP(Tabell1[[#This Row],[Ansvar]],Fleksi[Ansvar],Fleksi[1B])</f>
        <v>Organisasjon</v>
      </c>
      <c r="N160" t="str">
        <f>_xlfn.XLOOKUP(Tabell1[[#This Row],[Ansvar]],Fleksi[Ansvar],Fleksi[Tjenesteområde])</f>
        <v>Organisasjon</v>
      </c>
      <c r="O160" s="1">
        <f>+ROUND(Tabell1[[#This Row],[Justert beløp]],-3)</f>
        <v>3000</v>
      </c>
      <c r="P160">
        <f t="shared" ref="P160:P198" si="19">+E160</f>
        <v>1012</v>
      </c>
      <c r="Q160">
        <f t="shared" ref="Q160:Q198" si="20">+A160</f>
        <v>1424</v>
      </c>
      <c r="R160">
        <f t="shared" ref="R160:R198" si="21">+C160</f>
        <v>2413</v>
      </c>
      <c r="S160" t="str">
        <f t="shared" ref="S160:S198" si="22">+G160</f>
        <v>2255</v>
      </c>
      <c r="T160" s="1">
        <f>+Tabell1[[#This Row],[Avrundet beløp]]</f>
        <v>3000</v>
      </c>
      <c r="U160" s="5">
        <f t="shared" si="18"/>
        <v>3000</v>
      </c>
    </row>
    <row r="161" spans="1:21" x14ac:dyDescent="0.25">
      <c r="A161">
        <v>1424</v>
      </c>
      <c r="B161" t="s">
        <v>262</v>
      </c>
      <c r="C161">
        <v>2413</v>
      </c>
      <c r="D161" t="s">
        <v>35</v>
      </c>
      <c r="E161">
        <v>1099</v>
      </c>
      <c r="F161" t="s">
        <v>16</v>
      </c>
      <c r="G161" t="s">
        <v>17</v>
      </c>
      <c r="H161" t="s">
        <v>18</v>
      </c>
      <c r="I161" s="1">
        <v>355</v>
      </c>
      <c r="J161" s="1">
        <f>+Tabell1[[#This Row],[Regnskap]]</f>
        <v>355</v>
      </c>
      <c r="L161" t="str">
        <f>_xlfn.XLOOKUP(Tabell1[[#This Row],[Ansvar]],Fleksi[Ansvar],Fleksi[Virksomhet])</f>
        <v>HR og HMS</v>
      </c>
      <c r="M161" t="str">
        <f>_xlfn.XLOOKUP(Tabell1[[#This Row],[Ansvar]],Fleksi[Ansvar],Fleksi[1B])</f>
        <v>Organisasjon</v>
      </c>
      <c r="N161" t="str">
        <f>_xlfn.XLOOKUP(Tabell1[[#This Row],[Ansvar]],Fleksi[Ansvar],Fleksi[Tjenesteområde])</f>
        <v>Organisasjon</v>
      </c>
      <c r="O161" s="1">
        <f>+ROUND(Tabell1[[#This Row],[Justert beløp]],-3)</f>
        <v>0</v>
      </c>
      <c r="P161">
        <f t="shared" si="19"/>
        <v>1099</v>
      </c>
      <c r="Q161">
        <f t="shared" si="20"/>
        <v>1424</v>
      </c>
      <c r="R161">
        <f t="shared" si="21"/>
        <v>2413</v>
      </c>
      <c r="S161" t="str">
        <f t="shared" si="22"/>
        <v>2255</v>
      </c>
      <c r="T161" s="1">
        <f>+Tabell1[[#This Row],[Avrundet beløp]]</f>
        <v>0</v>
      </c>
      <c r="U161" s="5">
        <f t="shared" si="18"/>
        <v>0</v>
      </c>
    </row>
    <row r="162" spans="1:21" x14ac:dyDescent="0.25">
      <c r="A162">
        <v>1424</v>
      </c>
      <c r="B162" t="s">
        <v>262</v>
      </c>
      <c r="C162">
        <v>3396</v>
      </c>
      <c r="D162" t="s">
        <v>264</v>
      </c>
      <c r="E162">
        <v>1011</v>
      </c>
      <c r="F162" t="s">
        <v>60</v>
      </c>
      <c r="G162" t="s">
        <v>72</v>
      </c>
      <c r="H162" t="s">
        <v>73</v>
      </c>
      <c r="I162" s="1">
        <v>10569</v>
      </c>
      <c r="J162" s="1">
        <f>+Tabell1[[#This Row],[Regnskap]]</f>
        <v>10569</v>
      </c>
      <c r="L162" t="str">
        <f>_xlfn.XLOOKUP(Tabell1[[#This Row],[Ansvar]],Fleksi[Ansvar],Fleksi[Virksomhet])</f>
        <v>HR og HMS</v>
      </c>
      <c r="M162" t="str">
        <f>_xlfn.XLOOKUP(Tabell1[[#This Row],[Ansvar]],Fleksi[Ansvar],Fleksi[1B])</f>
        <v>Organisasjon</v>
      </c>
      <c r="N162" t="str">
        <f>_xlfn.XLOOKUP(Tabell1[[#This Row],[Ansvar]],Fleksi[Ansvar],Fleksi[Tjenesteområde])</f>
        <v>Organisasjon</v>
      </c>
      <c r="O162" s="1">
        <f>+ROUND(Tabell1[[#This Row],[Justert beløp]],-3)</f>
        <v>11000</v>
      </c>
      <c r="P162">
        <f t="shared" si="19"/>
        <v>1011</v>
      </c>
      <c r="Q162">
        <f t="shared" si="20"/>
        <v>1424</v>
      </c>
      <c r="R162">
        <f t="shared" si="21"/>
        <v>3396</v>
      </c>
      <c r="S162" t="str">
        <f t="shared" si="22"/>
        <v>2268</v>
      </c>
      <c r="T162" s="1">
        <f>+Tabell1[[#This Row],[Avrundet beløp]]</f>
        <v>11000</v>
      </c>
      <c r="U162" s="5">
        <f t="shared" si="18"/>
        <v>11000</v>
      </c>
    </row>
    <row r="163" spans="1:21" x14ac:dyDescent="0.25">
      <c r="A163">
        <v>1424</v>
      </c>
      <c r="B163" t="s">
        <v>262</v>
      </c>
      <c r="C163">
        <v>3396</v>
      </c>
      <c r="D163" t="s">
        <v>264</v>
      </c>
      <c r="E163">
        <v>1012</v>
      </c>
      <c r="F163" t="s">
        <v>23</v>
      </c>
      <c r="G163" t="s">
        <v>17</v>
      </c>
      <c r="H163" t="s">
        <v>18</v>
      </c>
      <c r="I163" s="1">
        <v>32</v>
      </c>
      <c r="J163" s="1">
        <f>+Tabell1[[#This Row],[Regnskap]]</f>
        <v>32</v>
      </c>
      <c r="L163" t="str">
        <f>_xlfn.XLOOKUP(Tabell1[[#This Row],[Ansvar]],Fleksi[Ansvar],Fleksi[Virksomhet])</f>
        <v>HR og HMS</v>
      </c>
      <c r="M163" t="str">
        <f>_xlfn.XLOOKUP(Tabell1[[#This Row],[Ansvar]],Fleksi[Ansvar],Fleksi[1B])</f>
        <v>Organisasjon</v>
      </c>
      <c r="N163" t="str">
        <f>_xlfn.XLOOKUP(Tabell1[[#This Row],[Ansvar]],Fleksi[Ansvar],Fleksi[Tjenesteområde])</f>
        <v>Organisasjon</v>
      </c>
      <c r="O163" s="1">
        <f>+ROUND(Tabell1[[#This Row],[Justert beløp]],-3)</f>
        <v>0</v>
      </c>
      <c r="P163">
        <f t="shared" si="19"/>
        <v>1012</v>
      </c>
      <c r="Q163">
        <f t="shared" si="20"/>
        <v>1424</v>
      </c>
      <c r="R163">
        <f t="shared" si="21"/>
        <v>3396</v>
      </c>
      <c r="S163" t="str">
        <f t="shared" si="22"/>
        <v>2255</v>
      </c>
      <c r="T163" s="1">
        <f>+Tabell1[[#This Row],[Avrundet beløp]]</f>
        <v>0</v>
      </c>
      <c r="U163" s="5">
        <f t="shared" si="18"/>
        <v>0</v>
      </c>
    </row>
    <row r="164" spans="1:21" x14ac:dyDescent="0.25">
      <c r="A164">
        <v>1424</v>
      </c>
      <c r="B164" t="s">
        <v>262</v>
      </c>
      <c r="C164">
        <v>3396</v>
      </c>
      <c r="D164" t="s">
        <v>264</v>
      </c>
      <c r="E164">
        <v>1012</v>
      </c>
      <c r="F164" t="s">
        <v>23</v>
      </c>
      <c r="G164" t="s">
        <v>72</v>
      </c>
      <c r="H164" t="s">
        <v>73</v>
      </c>
      <c r="I164" s="1">
        <v>646</v>
      </c>
      <c r="J164" s="1">
        <f>+Tabell1[[#This Row],[Regnskap]]</f>
        <v>646</v>
      </c>
      <c r="L164" t="str">
        <f>_xlfn.XLOOKUP(Tabell1[[#This Row],[Ansvar]],Fleksi[Ansvar],Fleksi[Virksomhet])</f>
        <v>HR og HMS</v>
      </c>
      <c r="M164" t="str">
        <f>_xlfn.XLOOKUP(Tabell1[[#This Row],[Ansvar]],Fleksi[Ansvar],Fleksi[1B])</f>
        <v>Organisasjon</v>
      </c>
      <c r="N164" t="str">
        <f>_xlfn.XLOOKUP(Tabell1[[#This Row],[Ansvar]],Fleksi[Ansvar],Fleksi[Tjenesteområde])</f>
        <v>Organisasjon</v>
      </c>
      <c r="O164" s="1">
        <f>+ROUND(Tabell1[[#This Row],[Justert beløp]],-3)</f>
        <v>1000</v>
      </c>
      <c r="P164">
        <f t="shared" si="19"/>
        <v>1012</v>
      </c>
      <c r="Q164">
        <f t="shared" si="20"/>
        <v>1424</v>
      </c>
      <c r="R164">
        <f t="shared" si="21"/>
        <v>3396</v>
      </c>
      <c r="S164" t="str">
        <f t="shared" si="22"/>
        <v>2268</v>
      </c>
      <c r="T164" s="1">
        <f>+Tabell1[[#This Row],[Avrundet beløp]]</f>
        <v>1000</v>
      </c>
      <c r="U164" s="5">
        <f t="shared" si="18"/>
        <v>1000</v>
      </c>
    </row>
    <row r="165" spans="1:21" x14ac:dyDescent="0.25">
      <c r="A165">
        <v>1424</v>
      </c>
      <c r="B165" t="s">
        <v>262</v>
      </c>
      <c r="C165">
        <v>3396</v>
      </c>
      <c r="D165" t="s">
        <v>264</v>
      </c>
      <c r="E165">
        <v>1030</v>
      </c>
      <c r="F165" t="s">
        <v>248</v>
      </c>
      <c r="G165" t="s">
        <v>17</v>
      </c>
      <c r="H165" t="s">
        <v>18</v>
      </c>
      <c r="I165" s="1">
        <v>10542</v>
      </c>
      <c r="J165" s="1">
        <f>+Tabell1[[#This Row],[Regnskap]]</f>
        <v>10542</v>
      </c>
      <c r="L165" t="str">
        <f>_xlfn.XLOOKUP(Tabell1[[#This Row],[Ansvar]],Fleksi[Ansvar],Fleksi[Virksomhet])</f>
        <v>HR og HMS</v>
      </c>
      <c r="M165" t="str">
        <f>_xlfn.XLOOKUP(Tabell1[[#This Row],[Ansvar]],Fleksi[Ansvar],Fleksi[1B])</f>
        <v>Organisasjon</v>
      </c>
      <c r="N165" t="str">
        <f>_xlfn.XLOOKUP(Tabell1[[#This Row],[Ansvar]],Fleksi[Ansvar],Fleksi[Tjenesteområde])</f>
        <v>Organisasjon</v>
      </c>
      <c r="O165" s="1">
        <f>+ROUND(Tabell1[[#This Row],[Justert beløp]],-3)</f>
        <v>11000</v>
      </c>
      <c r="P165">
        <f t="shared" si="19"/>
        <v>1030</v>
      </c>
      <c r="Q165">
        <f t="shared" si="20"/>
        <v>1424</v>
      </c>
      <c r="R165">
        <f t="shared" si="21"/>
        <v>3396</v>
      </c>
      <c r="S165" t="str">
        <f t="shared" si="22"/>
        <v>2255</v>
      </c>
      <c r="T165" s="1">
        <f>+Tabell1[[#This Row],[Avrundet beløp]]</f>
        <v>11000</v>
      </c>
      <c r="U165" s="5">
        <f t="shared" si="18"/>
        <v>11000</v>
      </c>
    </row>
    <row r="166" spans="1:21" x14ac:dyDescent="0.25">
      <c r="A166">
        <v>1424</v>
      </c>
      <c r="B166" t="s">
        <v>262</v>
      </c>
      <c r="C166">
        <v>3396</v>
      </c>
      <c r="D166" t="s">
        <v>264</v>
      </c>
      <c r="E166">
        <v>1030</v>
      </c>
      <c r="F166" t="s">
        <v>248</v>
      </c>
      <c r="G166" t="s">
        <v>72</v>
      </c>
      <c r="H166" t="s">
        <v>73</v>
      </c>
      <c r="I166" s="1">
        <v>442111</v>
      </c>
      <c r="J166" s="1">
        <f>+Tabell1[[#This Row],[Regnskap]]</f>
        <v>442111</v>
      </c>
      <c r="L166" t="str">
        <f>_xlfn.XLOOKUP(Tabell1[[#This Row],[Ansvar]],Fleksi[Ansvar],Fleksi[Virksomhet])</f>
        <v>HR og HMS</v>
      </c>
      <c r="M166" t="str">
        <f>_xlfn.XLOOKUP(Tabell1[[#This Row],[Ansvar]],Fleksi[Ansvar],Fleksi[1B])</f>
        <v>Organisasjon</v>
      </c>
      <c r="N166" t="str">
        <f>_xlfn.XLOOKUP(Tabell1[[#This Row],[Ansvar]],Fleksi[Ansvar],Fleksi[Tjenesteområde])</f>
        <v>Organisasjon</v>
      </c>
      <c r="O166" s="1">
        <f>+ROUND(Tabell1[[#This Row],[Justert beløp]],-3)</f>
        <v>442000</v>
      </c>
      <c r="P166">
        <f t="shared" si="19"/>
        <v>1030</v>
      </c>
      <c r="Q166">
        <f t="shared" si="20"/>
        <v>1424</v>
      </c>
      <c r="R166">
        <f t="shared" si="21"/>
        <v>3396</v>
      </c>
      <c r="S166" t="str">
        <f t="shared" si="22"/>
        <v>2268</v>
      </c>
      <c r="T166" s="1">
        <f>+Tabell1[[#This Row],[Avrundet beløp]]</f>
        <v>442000</v>
      </c>
      <c r="U166" s="5">
        <f t="shared" si="18"/>
        <v>442000</v>
      </c>
    </row>
    <row r="167" spans="1:21" x14ac:dyDescent="0.25">
      <c r="A167">
        <v>1424</v>
      </c>
      <c r="B167" t="s">
        <v>262</v>
      </c>
      <c r="C167">
        <v>3396</v>
      </c>
      <c r="D167" t="s">
        <v>264</v>
      </c>
      <c r="E167">
        <v>1040</v>
      </c>
      <c r="F167" t="s">
        <v>27</v>
      </c>
      <c r="G167" t="s">
        <v>17</v>
      </c>
      <c r="H167" t="s">
        <v>18</v>
      </c>
      <c r="I167" s="1">
        <v>1261</v>
      </c>
      <c r="J167" s="1">
        <f>+Tabell1[[#This Row],[Regnskap]]</f>
        <v>1261</v>
      </c>
      <c r="L167" t="str">
        <f>_xlfn.XLOOKUP(Tabell1[[#This Row],[Ansvar]],Fleksi[Ansvar],Fleksi[Virksomhet])</f>
        <v>HR og HMS</v>
      </c>
      <c r="M167" t="str">
        <f>_xlfn.XLOOKUP(Tabell1[[#This Row],[Ansvar]],Fleksi[Ansvar],Fleksi[1B])</f>
        <v>Organisasjon</v>
      </c>
      <c r="N167" t="str">
        <f>_xlfn.XLOOKUP(Tabell1[[#This Row],[Ansvar]],Fleksi[Ansvar],Fleksi[Tjenesteområde])</f>
        <v>Organisasjon</v>
      </c>
      <c r="O167" s="1">
        <f>+ROUND(Tabell1[[#This Row],[Justert beløp]],-3)</f>
        <v>1000</v>
      </c>
      <c r="P167">
        <f t="shared" si="19"/>
        <v>1040</v>
      </c>
      <c r="Q167">
        <f t="shared" si="20"/>
        <v>1424</v>
      </c>
      <c r="R167">
        <f t="shared" si="21"/>
        <v>3396</v>
      </c>
      <c r="S167" t="str">
        <f t="shared" si="22"/>
        <v>2255</v>
      </c>
      <c r="T167" s="1">
        <f>+Tabell1[[#This Row],[Avrundet beløp]]</f>
        <v>1000</v>
      </c>
      <c r="U167" s="5">
        <f t="shared" si="18"/>
        <v>1000</v>
      </c>
    </row>
    <row r="168" spans="1:21" x14ac:dyDescent="0.25">
      <c r="A168">
        <v>1424</v>
      </c>
      <c r="B168" t="s">
        <v>262</v>
      </c>
      <c r="C168">
        <v>3396</v>
      </c>
      <c r="D168" t="s">
        <v>264</v>
      </c>
      <c r="E168">
        <v>1040</v>
      </c>
      <c r="F168" t="s">
        <v>27</v>
      </c>
      <c r="G168" t="s">
        <v>72</v>
      </c>
      <c r="H168" t="s">
        <v>73</v>
      </c>
      <c r="I168" s="1">
        <v>54796</v>
      </c>
      <c r="J168" s="1">
        <f>+Tabell1[[#This Row],[Regnskap]]</f>
        <v>54796</v>
      </c>
      <c r="L168" t="str">
        <f>_xlfn.XLOOKUP(Tabell1[[#This Row],[Ansvar]],Fleksi[Ansvar],Fleksi[Virksomhet])</f>
        <v>HR og HMS</v>
      </c>
      <c r="M168" t="str">
        <f>_xlfn.XLOOKUP(Tabell1[[#This Row],[Ansvar]],Fleksi[Ansvar],Fleksi[1B])</f>
        <v>Organisasjon</v>
      </c>
      <c r="N168" t="str">
        <f>_xlfn.XLOOKUP(Tabell1[[#This Row],[Ansvar]],Fleksi[Ansvar],Fleksi[Tjenesteområde])</f>
        <v>Organisasjon</v>
      </c>
      <c r="O168" s="1">
        <f>+ROUND(Tabell1[[#This Row],[Justert beløp]],-3)</f>
        <v>55000</v>
      </c>
      <c r="P168">
        <f t="shared" si="19"/>
        <v>1040</v>
      </c>
      <c r="Q168">
        <f t="shared" si="20"/>
        <v>1424</v>
      </c>
      <c r="R168">
        <f t="shared" si="21"/>
        <v>3396</v>
      </c>
      <c r="S168" t="str">
        <f t="shared" si="22"/>
        <v>2268</v>
      </c>
      <c r="T168" s="1">
        <f>+Tabell1[[#This Row],[Avrundet beløp]]</f>
        <v>55000</v>
      </c>
      <c r="U168" s="5">
        <f t="shared" si="18"/>
        <v>55000</v>
      </c>
    </row>
    <row r="169" spans="1:21" x14ac:dyDescent="0.25">
      <c r="A169">
        <v>1424</v>
      </c>
      <c r="B169" t="s">
        <v>262</v>
      </c>
      <c r="C169">
        <v>3396</v>
      </c>
      <c r="D169" t="s">
        <v>264</v>
      </c>
      <c r="E169">
        <v>1090</v>
      </c>
      <c r="F169" t="s">
        <v>22</v>
      </c>
      <c r="G169" t="s">
        <v>17</v>
      </c>
      <c r="H169" t="s">
        <v>18</v>
      </c>
      <c r="I169" s="1">
        <v>1007</v>
      </c>
      <c r="J169" s="1">
        <f>+Tabell1[[#This Row],[Regnskap]]</f>
        <v>1007</v>
      </c>
      <c r="L169" t="str">
        <f>_xlfn.XLOOKUP(Tabell1[[#This Row],[Ansvar]],Fleksi[Ansvar],Fleksi[Virksomhet])</f>
        <v>HR og HMS</v>
      </c>
      <c r="M169" t="str">
        <f>_xlfn.XLOOKUP(Tabell1[[#This Row],[Ansvar]],Fleksi[Ansvar],Fleksi[1B])</f>
        <v>Organisasjon</v>
      </c>
      <c r="N169" t="str">
        <f>_xlfn.XLOOKUP(Tabell1[[#This Row],[Ansvar]],Fleksi[Ansvar],Fleksi[Tjenesteområde])</f>
        <v>Organisasjon</v>
      </c>
      <c r="O169" s="1">
        <f>+ROUND(Tabell1[[#This Row],[Justert beløp]],-3)</f>
        <v>1000</v>
      </c>
      <c r="P169">
        <f t="shared" si="19"/>
        <v>1090</v>
      </c>
      <c r="Q169">
        <f t="shared" si="20"/>
        <v>1424</v>
      </c>
      <c r="R169">
        <f t="shared" si="21"/>
        <v>3396</v>
      </c>
      <c r="S169" t="str">
        <f t="shared" si="22"/>
        <v>2255</v>
      </c>
      <c r="T169" s="1">
        <f>+Tabell1[[#This Row],[Avrundet beløp]]</f>
        <v>1000</v>
      </c>
      <c r="U169" s="5">
        <f t="shared" si="18"/>
        <v>1000</v>
      </c>
    </row>
    <row r="170" spans="1:21" x14ac:dyDescent="0.25">
      <c r="A170">
        <v>1424</v>
      </c>
      <c r="B170" t="s">
        <v>262</v>
      </c>
      <c r="C170">
        <v>3396</v>
      </c>
      <c r="D170" t="s">
        <v>264</v>
      </c>
      <c r="E170">
        <v>1090</v>
      </c>
      <c r="F170" t="s">
        <v>22</v>
      </c>
      <c r="G170" t="s">
        <v>72</v>
      </c>
      <c r="H170" t="s">
        <v>73</v>
      </c>
      <c r="I170" s="1">
        <v>25754</v>
      </c>
      <c r="J170" s="1">
        <f>+Tabell1[[#This Row],[Regnskap]]</f>
        <v>25754</v>
      </c>
      <c r="L170" t="str">
        <f>_xlfn.XLOOKUP(Tabell1[[#This Row],[Ansvar]],Fleksi[Ansvar],Fleksi[Virksomhet])</f>
        <v>HR og HMS</v>
      </c>
      <c r="M170" t="str">
        <f>_xlfn.XLOOKUP(Tabell1[[#This Row],[Ansvar]],Fleksi[Ansvar],Fleksi[1B])</f>
        <v>Organisasjon</v>
      </c>
      <c r="N170" t="str">
        <f>_xlfn.XLOOKUP(Tabell1[[#This Row],[Ansvar]],Fleksi[Ansvar],Fleksi[Tjenesteområde])</f>
        <v>Organisasjon</v>
      </c>
      <c r="O170" s="1">
        <f>+ROUND(Tabell1[[#This Row],[Justert beløp]],-3)</f>
        <v>26000</v>
      </c>
      <c r="P170">
        <f t="shared" si="19"/>
        <v>1090</v>
      </c>
      <c r="Q170">
        <f t="shared" si="20"/>
        <v>1424</v>
      </c>
      <c r="R170">
        <f t="shared" si="21"/>
        <v>3396</v>
      </c>
      <c r="S170" t="str">
        <f t="shared" si="22"/>
        <v>2268</v>
      </c>
      <c r="T170" s="1">
        <f>+Tabell1[[#This Row],[Avrundet beløp]]</f>
        <v>26000</v>
      </c>
      <c r="U170" s="5">
        <f t="shared" si="18"/>
        <v>26000</v>
      </c>
    </row>
    <row r="171" spans="1:21" x14ac:dyDescent="0.25">
      <c r="A171">
        <v>1424</v>
      </c>
      <c r="B171" t="s">
        <v>262</v>
      </c>
      <c r="C171">
        <v>3396</v>
      </c>
      <c r="D171" t="s">
        <v>264</v>
      </c>
      <c r="E171">
        <v>1099</v>
      </c>
      <c r="F171" t="s">
        <v>16</v>
      </c>
      <c r="G171" t="s">
        <v>17</v>
      </c>
      <c r="H171" t="s">
        <v>18</v>
      </c>
      <c r="I171" s="1">
        <v>1811</v>
      </c>
      <c r="J171" s="1">
        <f>+Tabell1[[#This Row],[Regnskap]]</f>
        <v>1811</v>
      </c>
      <c r="L171" t="str">
        <f>_xlfn.XLOOKUP(Tabell1[[#This Row],[Ansvar]],Fleksi[Ansvar],Fleksi[Virksomhet])</f>
        <v>HR og HMS</v>
      </c>
      <c r="M171" t="str">
        <f>_xlfn.XLOOKUP(Tabell1[[#This Row],[Ansvar]],Fleksi[Ansvar],Fleksi[1B])</f>
        <v>Organisasjon</v>
      </c>
      <c r="N171" t="str">
        <f>_xlfn.XLOOKUP(Tabell1[[#This Row],[Ansvar]],Fleksi[Ansvar],Fleksi[Tjenesteområde])</f>
        <v>Organisasjon</v>
      </c>
      <c r="O171" s="1">
        <f>+ROUND(Tabell1[[#This Row],[Justert beløp]],-3)</f>
        <v>2000</v>
      </c>
      <c r="P171">
        <f t="shared" si="19"/>
        <v>1099</v>
      </c>
      <c r="Q171">
        <f t="shared" si="20"/>
        <v>1424</v>
      </c>
      <c r="R171">
        <f t="shared" si="21"/>
        <v>3396</v>
      </c>
      <c r="S171" t="str">
        <f t="shared" si="22"/>
        <v>2255</v>
      </c>
      <c r="T171" s="1">
        <f>+Tabell1[[#This Row],[Avrundet beløp]]</f>
        <v>2000</v>
      </c>
      <c r="U171" s="5">
        <f t="shared" si="18"/>
        <v>2000</v>
      </c>
    </row>
    <row r="172" spans="1:21" x14ac:dyDescent="0.25">
      <c r="A172">
        <v>1424</v>
      </c>
      <c r="B172" t="s">
        <v>262</v>
      </c>
      <c r="C172">
        <v>3396</v>
      </c>
      <c r="D172" t="s">
        <v>264</v>
      </c>
      <c r="E172">
        <v>1099</v>
      </c>
      <c r="F172" t="s">
        <v>16</v>
      </c>
      <c r="G172" t="s">
        <v>72</v>
      </c>
      <c r="H172" t="s">
        <v>73</v>
      </c>
      <c r="I172" s="1">
        <v>75277</v>
      </c>
      <c r="J172" s="1">
        <f>+Tabell1[[#This Row],[Regnskap]]</f>
        <v>75277</v>
      </c>
      <c r="L172" t="str">
        <f>_xlfn.XLOOKUP(Tabell1[[#This Row],[Ansvar]],Fleksi[Ansvar],Fleksi[Virksomhet])</f>
        <v>HR og HMS</v>
      </c>
      <c r="M172" t="str">
        <f>_xlfn.XLOOKUP(Tabell1[[#This Row],[Ansvar]],Fleksi[Ansvar],Fleksi[1B])</f>
        <v>Organisasjon</v>
      </c>
      <c r="N172" t="str">
        <f>_xlfn.XLOOKUP(Tabell1[[#This Row],[Ansvar]],Fleksi[Ansvar],Fleksi[Tjenesteområde])</f>
        <v>Organisasjon</v>
      </c>
      <c r="O172" s="1">
        <f>+ROUND(Tabell1[[#This Row],[Justert beløp]],-3)</f>
        <v>75000</v>
      </c>
      <c r="P172">
        <f t="shared" si="19"/>
        <v>1099</v>
      </c>
      <c r="Q172">
        <f t="shared" si="20"/>
        <v>1424</v>
      </c>
      <c r="R172">
        <f t="shared" si="21"/>
        <v>3396</v>
      </c>
      <c r="S172" t="str">
        <f t="shared" si="22"/>
        <v>2268</v>
      </c>
      <c r="T172" s="1">
        <f>+Tabell1[[#This Row],[Avrundet beløp]]</f>
        <v>75000</v>
      </c>
      <c r="U172" s="5">
        <f t="shared" si="18"/>
        <v>75000</v>
      </c>
    </row>
    <row r="173" spans="1:21" x14ac:dyDescent="0.25">
      <c r="A173">
        <v>1430</v>
      </c>
      <c r="B173" t="s">
        <v>203</v>
      </c>
      <c r="C173">
        <v>1201</v>
      </c>
      <c r="D173" t="s">
        <v>265</v>
      </c>
      <c r="E173">
        <v>1040</v>
      </c>
      <c r="F173" t="s">
        <v>27</v>
      </c>
      <c r="G173" t="s">
        <v>17</v>
      </c>
      <c r="H173" t="s">
        <v>18</v>
      </c>
      <c r="I173" s="1">
        <v>128267</v>
      </c>
      <c r="J173" s="1">
        <f>+Tabell1[[#This Row],[Regnskap]]</f>
        <v>128267</v>
      </c>
      <c r="L173" t="str">
        <f>_xlfn.XLOOKUP(Tabell1[[#This Row],[Ansvar]],Fleksi[Ansvar],Fleksi[Virksomhet])</f>
        <v>ØKO - Budsjett og analyse</v>
      </c>
      <c r="M173" t="str">
        <f>_xlfn.XLOOKUP(Tabell1[[#This Row],[Ansvar]],Fleksi[Ansvar],Fleksi[1B])</f>
        <v>Økonomi</v>
      </c>
      <c r="N173" t="str">
        <f>_xlfn.XLOOKUP(Tabell1[[#This Row],[Ansvar]],Fleksi[Ansvar],Fleksi[Tjenesteområde])</f>
        <v>Økonomi</v>
      </c>
      <c r="O173" s="1">
        <f>+ROUND(Tabell1[[#This Row],[Justert beløp]],-3)</f>
        <v>128000</v>
      </c>
      <c r="P173">
        <f t="shared" si="19"/>
        <v>1040</v>
      </c>
      <c r="Q173">
        <f t="shared" si="20"/>
        <v>1430</v>
      </c>
      <c r="R173">
        <f t="shared" si="21"/>
        <v>1201</v>
      </c>
      <c r="S173" t="str">
        <f t="shared" si="22"/>
        <v>2255</v>
      </c>
      <c r="T173" s="1">
        <f>+Tabell1[[#This Row],[Avrundet beløp]]</f>
        <v>128000</v>
      </c>
      <c r="U173" s="5">
        <f t="shared" si="18"/>
        <v>128000</v>
      </c>
    </row>
    <row r="174" spans="1:21" x14ac:dyDescent="0.25">
      <c r="A174">
        <v>1430</v>
      </c>
      <c r="B174" t="s">
        <v>203</v>
      </c>
      <c r="C174">
        <v>1201</v>
      </c>
      <c r="D174" t="s">
        <v>265</v>
      </c>
      <c r="E174">
        <v>1050</v>
      </c>
      <c r="F174" t="s">
        <v>223</v>
      </c>
      <c r="G174" t="s">
        <v>17</v>
      </c>
      <c r="H174" t="s">
        <v>18</v>
      </c>
      <c r="I174" s="1">
        <v>10453</v>
      </c>
      <c r="J174" s="1">
        <f>+Tabell1[[#This Row],[Regnskap]]</f>
        <v>10453</v>
      </c>
      <c r="L174" t="str">
        <f>_xlfn.XLOOKUP(Tabell1[[#This Row],[Ansvar]],Fleksi[Ansvar],Fleksi[Virksomhet])</f>
        <v>ØKO - Budsjett og analyse</v>
      </c>
      <c r="M174" t="str">
        <f>_xlfn.XLOOKUP(Tabell1[[#This Row],[Ansvar]],Fleksi[Ansvar],Fleksi[1B])</f>
        <v>Økonomi</v>
      </c>
      <c r="N174" t="str">
        <f>_xlfn.XLOOKUP(Tabell1[[#This Row],[Ansvar]],Fleksi[Ansvar],Fleksi[Tjenesteområde])</f>
        <v>Økonomi</v>
      </c>
      <c r="O174" s="1">
        <f>+ROUND(Tabell1[[#This Row],[Justert beløp]],-3)</f>
        <v>10000</v>
      </c>
      <c r="P174">
        <f t="shared" si="19"/>
        <v>1050</v>
      </c>
      <c r="Q174">
        <f t="shared" si="20"/>
        <v>1430</v>
      </c>
      <c r="R174">
        <f t="shared" si="21"/>
        <v>1201</v>
      </c>
      <c r="S174" t="str">
        <f t="shared" si="22"/>
        <v>2255</v>
      </c>
      <c r="T174" s="1">
        <f>+Tabell1[[#This Row],[Avrundet beløp]]</f>
        <v>10000</v>
      </c>
      <c r="U174" s="5">
        <f t="shared" si="18"/>
        <v>10000</v>
      </c>
    </row>
    <row r="175" spans="1:21" x14ac:dyDescent="0.25">
      <c r="A175">
        <v>1430</v>
      </c>
      <c r="B175" t="s">
        <v>203</v>
      </c>
      <c r="C175">
        <v>1201</v>
      </c>
      <c r="D175" t="s">
        <v>265</v>
      </c>
      <c r="E175">
        <v>1099</v>
      </c>
      <c r="F175" t="s">
        <v>16</v>
      </c>
      <c r="G175" t="s">
        <v>17</v>
      </c>
      <c r="H175" t="s">
        <v>18</v>
      </c>
      <c r="I175" s="1">
        <v>19560</v>
      </c>
      <c r="J175" s="1">
        <f>+Tabell1[[#This Row],[Regnskap]]</f>
        <v>19560</v>
      </c>
      <c r="L175" t="str">
        <f>_xlfn.XLOOKUP(Tabell1[[#This Row],[Ansvar]],Fleksi[Ansvar],Fleksi[Virksomhet])</f>
        <v>ØKO - Budsjett og analyse</v>
      </c>
      <c r="M175" t="str">
        <f>_xlfn.XLOOKUP(Tabell1[[#This Row],[Ansvar]],Fleksi[Ansvar],Fleksi[1B])</f>
        <v>Økonomi</v>
      </c>
      <c r="N175" t="str">
        <f>_xlfn.XLOOKUP(Tabell1[[#This Row],[Ansvar]],Fleksi[Ansvar],Fleksi[Tjenesteområde])</f>
        <v>Økonomi</v>
      </c>
      <c r="O175" s="1">
        <f>+ROUND(Tabell1[[#This Row],[Justert beløp]],-3)</f>
        <v>20000</v>
      </c>
      <c r="P175">
        <f t="shared" si="19"/>
        <v>1099</v>
      </c>
      <c r="Q175">
        <f t="shared" si="20"/>
        <v>1430</v>
      </c>
      <c r="R175">
        <f t="shared" si="21"/>
        <v>1201</v>
      </c>
      <c r="S175" t="str">
        <f t="shared" si="22"/>
        <v>2255</v>
      </c>
      <c r="T175" s="1">
        <f>+Tabell1[[#This Row],[Avrundet beløp]]</f>
        <v>20000</v>
      </c>
      <c r="U175" s="5">
        <f t="shared" si="18"/>
        <v>20000</v>
      </c>
    </row>
    <row r="176" spans="1:21" x14ac:dyDescent="0.25">
      <c r="A176">
        <v>1430</v>
      </c>
      <c r="B176" t="s">
        <v>203</v>
      </c>
      <c r="C176">
        <v>2413</v>
      </c>
      <c r="D176" t="s">
        <v>35</v>
      </c>
      <c r="E176">
        <v>1012</v>
      </c>
      <c r="F176" t="s">
        <v>23</v>
      </c>
      <c r="G176" t="s">
        <v>17</v>
      </c>
      <c r="H176" t="s">
        <v>18</v>
      </c>
      <c r="I176" s="1">
        <v>29888</v>
      </c>
      <c r="J176" s="1">
        <f>+Tabell1[[#This Row],[Regnskap]]</f>
        <v>29888</v>
      </c>
      <c r="L176" t="str">
        <f>_xlfn.XLOOKUP(Tabell1[[#This Row],[Ansvar]],Fleksi[Ansvar],Fleksi[Virksomhet])</f>
        <v>ØKO - Budsjett og analyse</v>
      </c>
      <c r="M176" t="str">
        <f>_xlfn.XLOOKUP(Tabell1[[#This Row],[Ansvar]],Fleksi[Ansvar],Fleksi[1B])</f>
        <v>Økonomi</v>
      </c>
      <c r="N176" t="str">
        <f>_xlfn.XLOOKUP(Tabell1[[#This Row],[Ansvar]],Fleksi[Ansvar],Fleksi[Tjenesteområde])</f>
        <v>Økonomi</v>
      </c>
      <c r="O176" s="1">
        <f>+ROUND(Tabell1[[#This Row],[Justert beløp]],-3)</f>
        <v>30000</v>
      </c>
      <c r="P176">
        <f t="shared" si="19"/>
        <v>1012</v>
      </c>
      <c r="Q176">
        <f t="shared" si="20"/>
        <v>1430</v>
      </c>
      <c r="R176">
        <f t="shared" si="21"/>
        <v>2413</v>
      </c>
      <c r="S176" t="str">
        <f t="shared" si="22"/>
        <v>2255</v>
      </c>
      <c r="T176" s="1">
        <f>+Tabell1[[#This Row],[Avrundet beløp]]</f>
        <v>30000</v>
      </c>
      <c r="U176" s="5">
        <f t="shared" si="18"/>
        <v>30000</v>
      </c>
    </row>
    <row r="177" spans="1:21" x14ac:dyDescent="0.25">
      <c r="A177">
        <v>1430</v>
      </c>
      <c r="B177" t="s">
        <v>203</v>
      </c>
      <c r="C177">
        <v>2413</v>
      </c>
      <c r="D177" t="s">
        <v>35</v>
      </c>
      <c r="E177">
        <v>1021</v>
      </c>
      <c r="F177" t="s">
        <v>30</v>
      </c>
      <c r="G177" t="s">
        <v>17</v>
      </c>
      <c r="H177" t="s">
        <v>18</v>
      </c>
      <c r="I177" s="1">
        <v>9940</v>
      </c>
      <c r="J177" s="1">
        <f>+Tabell1[[#This Row],[Regnskap]]</f>
        <v>9940</v>
      </c>
      <c r="L177" t="str">
        <f>_xlfn.XLOOKUP(Tabell1[[#This Row],[Ansvar]],Fleksi[Ansvar],Fleksi[Virksomhet])</f>
        <v>ØKO - Budsjett og analyse</v>
      </c>
      <c r="M177" t="str">
        <f>_xlfn.XLOOKUP(Tabell1[[#This Row],[Ansvar]],Fleksi[Ansvar],Fleksi[1B])</f>
        <v>Økonomi</v>
      </c>
      <c r="N177" t="str">
        <f>_xlfn.XLOOKUP(Tabell1[[#This Row],[Ansvar]],Fleksi[Ansvar],Fleksi[Tjenesteområde])</f>
        <v>Økonomi</v>
      </c>
      <c r="O177" s="1">
        <f>+ROUND(Tabell1[[#This Row],[Justert beløp]],-3)</f>
        <v>10000</v>
      </c>
      <c r="P177">
        <f t="shared" si="19"/>
        <v>1021</v>
      </c>
      <c r="Q177">
        <f t="shared" si="20"/>
        <v>1430</v>
      </c>
      <c r="R177">
        <f t="shared" si="21"/>
        <v>2413</v>
      </c>
      <c r="S177" t="str">
        <f t="shared" si="22"/>
        <v>2255</v>
      </c>
      <c r="T177" s="1">
        <f>+Tabell1[[#This Row],[Avrundet beløp]]</f>
        <v>10000</v>
      </c>
      <c r="U177" s="5">
        <f t="shared" si="18"/>
        <v>10000</v>
      </c>
    </row>
    <row r="178" spans="1:21" x14ac:dyDescent="0.25">
      <c r="A178">
        <v>1430</v>
      </c>
      <c r="B178" t="s">
        <v>203</v>
      </c>
      <c r="C178">
        <v>2413</v>
      </c>
      <c r="D178" t="s">
        <v>35</v>
      </c>
      <c r="E178">
        <v>1040</v>
      </c>
      <c r="F178" t="s">
        <v>27</v>
      </c>
      <c r="G178" t="s">
        <v>17</v>
      </c>
      <c r="H178" t="s">
        <v>18</v>
      </c>
      <c r="I178" s="1">
        <v>4121</v>
      </c>
      <c r="J178" s="1">
        <f>+Tabell1[[#This Row],[Regnskap]]</f>
        <v>4121</v>
      </c>
      <c r="L178" t="str">
        <f>_xlfn.XLOOKUP(Tabell1[[#This Row],[Ansvar]],Fleksi[Ansvar],Fleksi[Virksomhet])</f>
        <v>ØKO - Budsjett og analyse</v>
      </c>
      <c r="M178" t="str">
        <f>_xlfn.XLOOKUP(Tabell1[[#This Row],[Ansvar]],Fleksi[Ansvar],Fleksi[1B])</f>
        <v>Økonomi</v>
      </c>
      <c r="N178" t="str">
        <f>_xlfn.XLOOKUP(Tabell1[[#This Row],[Ansvar]],Fleksi[Ansvar],Fleksi[Tjenesteområde])</f>
        <v>Økonomi</v>
      </c>
      <c r="O178" s="1">
        <f>+ROUND(Tabell1[[#This Row],[Justert beløp]],-3)</f>
        <v>4000</v>
      </c>
      <c r="P178">
        <f t="shared" si="19"/>
        <v>1040</v>
      </c>
      <c r="Q178">
        <f t="shared" si="20"/>
        <v>1430</v>
      </c>
      <c r="R178">
        <f t="shared" si="21"/>
        <v>2413</v>
      </c>
      <c r="S178" t="str">
        <f t="shared" si="22"/>
        <v>2255</v>
      </c>
      <c r="T178" s="1">
        <f>+Tabell1[[#This Row],[Avrundet beløp]]</f>
        <v>4000</v>
      </c>
      <c r="U178" s="5">
        <f t="shared" si="18"/>
        <v>4000</v>
      </c>
    </row>
    <row r="179" spans="1:21" x14ac:dyDescent="0.25">
      <c r="A179">
        <v>1430</v>
      </c>
      <c r="B179" t="s">
        <v>203</v>
      </c>
      <c r="C179">
        <v>2413</v>
      </c>
      <c r="D179" t="s">
        <v>35</v>
      </c>
      <c r="E179">
        <v>1099</v>
      </c>
      <c r="F179" t="s">
        <v>16</v>
      </c>
      <c r="G179" t="s">
        <v>17</v>
      </c>
      <c r="H179" t="s">
        <v>18</v>
      </c>
      <c r="I179" s="1">
        <v>6197</v>
      </c>
      <c r="J179" s="1">
        <f>+Tabell1[[#This Row],[Regnskap]]</f>
        <v>6197</v>
      </c>
      <c r="L179" t="str">
        <f>_xlfn.XLOOKUP(Tabell1[[#This Row],[Ansvar]],Fleksi[Ansvar],Fleksi[Virksomhet])</f>
        <v>ØKO - Budsjett og analyse</v>
      </c>
      <c r="M179" t="str">
        <f>_xlfn.XLOOKUP(Tabell1[[#This Row],[Ansvar]],Fleksi[Ansvar],Fleksi[1B])</f>
        <v>Økonomi</v>
      </c>
      <c r="N179" t="str">
        <f>_xlfn.XLOOKUP(Tabell1[[#This Row],[Ansvar]],Fleksi[Ansvar],Fleksi[Tjenesteområde])</f>
        <v>Økonomi</v>
      </c>
      <c r="O179" s="1">
        <f>+ROUND(Tabell1[[#This Row],[Justert beløp]],-3)</f>
        <v>6000</v>
      </c>
      <c r="P179">
        <f t="shared" si="19"/>
        <v>1099</v>
      </c>
      <c r="Q179">
        <f t="shared" si="20"/>
        <v>1430</v>
      </c>
      <c r="R179">
        <f t="shared" si="21"/>
        <v>2413</v>
      </c>
      <c r="S179" t="str">
        <f t="shared" si="22"/>
        <v>2255</v>
      </c>
      <c r="T179" s="1">
        <f>+Tabell1[[#This Row],[Avrundet beløp]]</f>
        <v>6000</v>
      </c>
      <c r="U179" s="5">
        <f t="shared" si="18"/>
        <v>6000</v>
      </c>
    </row>
    <row r="180" spans="1:21" x14ac:dyDescent="0.25">
      <c r="A180">
        <v>1433</v>
      </c>
      <c r="B180" t="s">
        <v>202</v>
      </c>
      <c r="C180">
        <v>1232</v>
      </c>
      <c r="D180" t="s">
        <v>266</v>
      </c>
      <c r="E180">
        <v>1040</v>
      </c>
      <c r="F180" t="s">
        <v>27</v>
      </c>
      <c r="G180" t="s">
        <v>17</v>
      </c>
      <c r="H180" t="s">
        <v>18</v>
      </c>
      <c r="I180" s="1">
        <v>276388</v>
      </c>
      <c r="J180" s="1">
        <f>+Tabell1[[#This Row],[Regnskap]]</f>
        <v>276388</v>
      </c>
      <c r="L180" t="str">
        <f>_xlfn.XLOOKUP(Tabell1[[#This Row],[Ansvar]],Fleksi[Ansvar],Fleksi[Virksomhet])</f>
        <v>ØKO - Anskaffelser</v>
      </c>
      <c r="M180" t="str">
        <f>_xlfn.XLOOKUP(Tabell1[[#This Row],[Ansvar]],Fleksi[Ansvar],Fleksi[1B])</f>
        <v>Økonomi</v>
      </c>
      <c r="N180" t="str">
        <f>_xlfn.XLOOKUP(Tabell1[[#This Row],[Ansvar]],Fleksi[Ansvar],Fleksi[Tjenesteområde])</f>
        <v>Økonomi</v>
      </c>
      <c r="O180" s="1">
        <f>+ROUND(Tabell1[[#This Row],[Justert beløp]],-3)</f>
        <v>276000</v>
      </c>
      <c r="P180">
        <f t="shared" si="19"/>
        <v>1040</v>
      </c>
      <c r="Q180">
        <f t="shared" si="20"/>
        <v>1433</v>
      </c>
      <c r="R180">
        <f t="shared" si="21"/>
        <v>1232</v>
      </c>
      <c r="S180" t="str">
        <f t="shared" si="22"/>
        <v>2255</v>
      </c>
      <c r="T180" s="1">
        <f>+Tabell1[[#This Row],[Avrundet beløp]]</f>
        <v>276000</v>
      </c>
      <c r="U180" s="5">
        <f t="shared" si="18"/>
        <v>276000</v>
      </c>
    </row>
    <row r="181" spans="1:21" x14ac:dyDescent="0.25">
      <c r="A181">
        <v>1433</v>
      </c>
      <c r="B181" t="s">
        <v>202</v>
      </c>
      <c r="C181">
        <v>1232</v>
      </c>
      <c r="D181" t="s">
        <v>266</v>
      </c>
      <c r="E181">
        <v>1099</v>
      </c>
      <c r="F181" t="s">
        <v>16</v>
      </c>
      <c r="G181" t="s">
        <v>17</v>
      </c>
      <c r="H181" t="s">
        <v>18</v>
      </c>
      <c r="I181" s="1">
        <v>38971</v>
      </c>
      <c r="J181" s="1">
        <f>+Tabell1[[#This Row],[Regnskap]]</f>
        <v>38971</v>
      </c>
      <c r="L181" t="str">
        <f>_xlfn.XLOOKUP(Tabell1[[#This Row],[Ansvar]],Fleksi[Ansvar],Fleksi[Virksomhet])</f>
        <v>ØKO - Anskaffelser</v>
      </c>
      <c r="M181" t="str">
        <f>_xlfn.XLOOKUP(Tabell1[[#This Row],[Ansvar]],Fleksi[Ansvar],Fleksi[1B])</f>
        <v>Økonomi</v>
      </c>
      <c r="N181" t="str">
        <f>_xlfn.XLOOKUP(Tabell1[[#This Row],[Ansvar]],Fleksi[Ansvar],Fleksi[Tjenesteområde])</f>
        <v>Økonomi</v>
      </c>
      <c r="O181" s="1">
        <f>+ROUND(Tabell1[[#This Row],[Justert beløp]],-3)</f>
        <v>39000</v>
      </c>
      <c r="P181">
        <f t="shared" si="19"/>
        <v>1099</v>
      </c>
      <c r="Q181">
        <f t="shared" si="20"/>
        <v>1433</v>
      </c>
      <c r="R181">
        <f t="shared" si="21"/>
        <v>1232</v>
      </c>
      <c r="S181" t="str">
        <f t="shared" si="22"/>
        <v>2255</v>
      </c>
      <c r="T181" s="1">
        <f>+Tabell1[[#This Row],[Avrundet beløp]]</f>
        <v>39000</v>
      </c>
      <c r="U181" s="5">
        <f t="shared" si="18"/>
        <v>39000</v>
      </c>
    </row>
    <row r="182" spans="1:21" x14ac:dyDescent="0.25">
      <c r="A182">
        <v>1433</v>
      </c>
      <c r="B182" t="s">
        <v>202</v>
      </c>
      <c r="C182">
        <v>1232</v>
      </c>
      <c r="D182" t="s">
        <v>266</v>
      </c>
      <c r="E182">
        <v>1100</v>
      </c>
      <c r="F182" t="s">
        <v>48</v>
      </c>
      <c r="G182" t="s">
        <v>17</v>
      </c>
      <c r="H182" t="s">
        <v>18</v>
      </c>
      <c r="I182" s="1">
        <v>1638</v>
      </c>
      <c r="J182" s="1">
        <f>+Tabell1[[#This Row],[Regnskap]]</f>
        <v>1638</v>
      </c>
      <c r="L182" t="str">
        <f>_xlfn.XLOOKUP(Tabell1[[#This Row],[Ansvar]],Fleksi[Ansvar],Fleksi[Virksomhet])</f>
        <v>ØKO - Anskaffelser</v>
      </c>
      <c r="M182" t="str">
        <f>_xlfn.XLOOKUP(Tabell1[[#This Row],[Ansvar]],Fleksi[Ansvar],Fleksi[1B])</f>
        <v>Økonomi</v>
      </c>
      <c r="N182" t="str">
        <f>_xlfn.XLOOKUP(Tabell1[[#This Row],[Ansvar]],Fleksi[Ansvar],Fleksi[Tjenesteområde])</f>
        <v>Økonomi</v>
      </c>
      <c r="O182" s="1">
        <f>+ROUND(Tabell1[[#This Row],[Justert beløp]],-3)</f>
        <v>2000</v>
      </c>
      <c r="P182">
        <f t="shared" si="19"/>
        <v>1100</v>
      </c>
      <c r="Q182">
        <f t="shared" si="20"/>
        <v>1433</v>
      </c>
      <c r="R182">
        <f t="shared" si="21"/>
        <v>1232</v>
      </c>
      <c r="S182" t="str">
        <f t="shared" si="22"/>
        <v>2255</v>
      </c>
      <c r="T182" s="1">
        <f>+Tabell1[[#This Row],[Avrundet beløp]]</f>
        <v>2000</v>
      </c>
      <c r="U182" s="5">
        <f t="shared" si="18"/>
        <v>2000</v>
      </c>
    </row>
    <row r="183" spans="1:21" x14ac:dyDescent="0.25">
      <c r="A183">
        <v>1433</v>
      </c>
      <c r="B183" t="s">
        <v>202</v>
      </c>
      <c r="C183">
        <v>1232</v>
      </c>
      <c r="D183" t="s">
        <v>266</v>
      </c>
      <c r="E183">
        <v>1115</v>
      </c>
      <c r="F183" t="s">
        <v>44</v>
      </c>
      <c r="G183" t="s">
        <v>17</v>
      </c>
      <c r="H183" t="s">
        <v>18</v>
      </c>
      <c r="I183" s="1">
        <v>1388</v>
      </c>
      <c r="J183" s="1">
        <f>+Tabell1[[#This Row],[Regnskap]]</f>
        <v>1388</v>
      </c>
      <c r="L183" t="str">
        <f>_xlfn.XLOOKUP(Tabell1[[#This Row],[Ansvar]],Fleksi[Ansvar],Fleksi[Virksomhet])</f>
        <v>ØKO - Anskaffelser</v>
      </c>
      <c r="M183" t="str">
        <f>_xlfn.XLOOKUP(Tabell1[[#This Row],[Ansvar]],Fleksi[Ansvar],Fleksi[1B])</f>
        <v>Økonomi</v>
      </c>
      <c r="N183" t="str">
        <f>_xlfn.XLOOKUP(Tabell1[[#This Row],[Ansvar]],Fleksi[Ansvar],Fleksi[Tjenesteområde])</f>
        <v>Økonomi</v>
      </c>
      <c r="O183" s="1">
        <f>+ROUND(Tabell1[[#This Row],[Justert beløp]],-3)</f>
        <v>1000</v>
      </c>
      <c r="P183">
        <f t="shared" si="19"/>
        <v>1115</v>
      </c>
      <c r="Q183">
        <f t="shared" si="20"/>
        <v>1433</v>
      </c>
      <c r="R183">
        <f t="shared" si="21"/>
        <v>1232</v>
      </c>
      <c r="S183" t="str">
        <f t="shared" si="22"/>
        <v>2255</v>
      </c>
      <c r="T183" s="1">
        <f>+Tabell1[[#This Row],[Avrundet beløp]]</f>
        <v>1000</v>
      </c>
      <c r="U183" s="5">
        <f t="shared" si="18"/>
        <v>1000</v>
      </c>
    </row>
    <row r="184" spans="1:21" x14ac:dyDescent="0.25">
      <c r="A184">
        <v>1433</v>
      </c>
      <c r="B184" t="s">
        <v>202</v>
      </c>
      <c r="C184">
        <v>2413</v>
      </c>
      <c r="D184" t="s">
        <v>35</v>
      </c>
      <c r="E184">
        <v>1012</v>
      </c>
      <c r="F184" t="s">
        <v>23</v>
      </c>
      <c r="G184" t="s">
        <v>17</v>
      </c>
      <c r="H184" t="s">
        <v>18</v>
      </c>
      <c r="I184" s="1">
        <v>70848</v>
      </c>
      <c r="J184" s="1">
        <f>+Tabell1[[#This Row],[Regnskap]]</f>
        <v>70848</v>
      </c>
      <c r="L184" t="str">
        <f>_xlfn.XLOOKUP(Tabell1[[#This Row],[Ansvar]],Fleksi[Ansvar],Fleksi[Virksomhet])</f>
        <v>ØKO - Anskaffelser</v>
      </c>
      <c r="M184" t="str">
        <f>_xlfn.XLOOKUP(Tabell1[[#This Row],[Ansvar]],Fleksi[Ansvar],Fleksi[1B])</f>
        <v>Økonomi</v>
      </c>
      <c r="N184" t="str">
        <f>_xlfn.XLOOKUP(Tabell1[[#This Row],[Ansvar]],Fleksi[Ansvar],Fleksi[Tjenesteområde])</f>
        <v>Økonomi</v>
      </c>
      <c r="O184" s="1">
        <f>+ROUND(Tabell1[[#This Row],[Justert beløp]],-3)</f>
        <v>71000</v>
      </c>
      <c r="P184">
        <f t="shared" si="19"/>
        <v>1012</v>
      </c>
      <c r="Q184">
        <f t="shared" si="20"/>
        <v>1433</v>
      </c>
      <c r="R184">
        <f t="shared" si="21"/>
        <v>2413</v>
      </c>
      <c r="S184" t="str">
        <f t="shared" si="22"/>
        <v>2255</v>
      </c>
      <c r="T184" s="1">
        <f>+Tabell1[[#This Row],[Avrundet beløp]]</f>
        <v>71000</v>
      </c>
      <c r="U184" s="5">
        <f t="shared" si="18"/>
        <v>71000</v>
      </c>
    </row>
    <row r="185" spans="1:21" x14ac:dyDescent="0.25">
      <c r="A185">
        <v>1433</v>
      </c>
      <c r="B185" t="s">
        <v>202</v>
      </c>
      <c r="C185">
        <v>2413</v>
      </c>
      <c r="D185" t="s">
        <v>35</v>
      </c>
      <c r="E185">
        <v>1040</v>
      </c>
      <c r="F185" t="s">
        <v>27</v>
      </c>
      <c r="G185" t="s">
        <v>17</v>
      </c>
      <c r="H185" t="s">
        <v>18</v>
      </c>
      <c r="I185" s="1">
        <v>3437</v>
      </c>
      <c r="J185" s="1">
        <f>+Tabell1[[#This Row],[Regnskap]]</f>
        <v>3437</v>
      </c>
      <c r="L185" t="str">
        <f>_xlfn.XLOOKUP(Tabell1[[#This Row],[Ansvar]],Fleksi[Ansvar],Fleksi[Virksomhet])</f>
        <v>ØKO - Anskaffelser</v>
      </c>
      <c r="M185" t="str">
        <f>_xlfn.XLOOKUP(Tabell1[[#This Row],[Ansvar]],Fleksi[Ansvar],Fleksi[1B])</f>
        <v>Økonomi</v>
      </c>
      <c r="N185" t="str">
        <f>_xlfn.XLOOKUP(Tabell1[[#This Row],[Ansvar]],Fleksi[Ansvar],Fleksi[Tjenesteområde])</f>
        <v>Økonomi</v>
      </c>
      <c r="O185" s="1">
        <f>+ROUND(Tabell1[[#This Row],[Justert beløp]],-3)</f>
        <v>3000</v>
      </c>
      <c r="P185">
        <f t="shared" si="19"/>
        <v>1040</v>
      </c>
      <c r="Q185">
        <f t="shared" si="20"/>
        <v>1433</v>
      </c>
      <c r="R185">
        <f t="shared" si="21"/>
        <v>2413</v>
      </c>
      <c r="S185" t="str">
        <f t="shared" si="22"/>
        <v>2255</v>
      </c>
      <c r="T185" s="1">
        <f>+Tabell1[[#This Row],[Avrundet beløp]]</f>
        <v>3000</v>
      </c>
      <c r="U185" s="5">
        <f t="shared" si="18"/>
        <v>3000</v>
      </c>
    </row>
    <row r="186" spans="1:21" x14ac:dyDescent="0.25">
      <c r="A186">
        <v>1433</v>
      </c>
      <c r="B186" t="s">
        <v>202</v>
      </c>
      <c r="C186">
        <v>2413</v>
      </c>
      <c r="D186" t="s">
        <v>35</v>
      </c>
      <c r="E186">
        <v>1099</v>
      </c>
      <c r="F186" t="s">
        <v>16</v>
      </c>
      <c r="G186" t="s">
        <v>17</v>
      </c>
      <c r="H186" t="s">
        <v>18</v>
      </c>
      <c r="I186" s="1">
        <v>10474</v>
      </c>
      <c r="J186" s="1">
        <f>+Tabell1[[#This Row],[Regnskap]]</f>
        <v>10474</v>
      </c>
      <c r="L186" t="str">
        <f>_xlfn.XLOOKUP(Tabell1[[#This Row],[Ansvar]],Fleksi[Ansvar],Fleksi[Virksomhet])</f>
        <v>ØKO - Anskaffelser</v>
      </c>
      <c r="M186" t="str">
        <f>_xlfn.XLOOKUP(Tabell1[[#This Row],[Ansvar]],Fleksi[Ansvar],Fleksi[1B])</f>
        <v>Økonomi</v>
      </c>
      <c r="N186" t="str">
        <f>_xlfn.XLOOKUP(Tabell1[[#This Row],[Ansvar]],Fleksi[Ansvar],Fleksi[Tjenesteområde])</f>
        <v>Økonomi</v>
      </c>
      <c r="O186" s="1">
        <f>+ROUND(Tabell1[[#This Row],[Justert beløp]],-3)</f>
        <v>10000</v>
      </c>
      <c r="P186">
        <f t="shared" si="19"/>
        <v>1099</v>
      </c>
      <c r="Q186">
        <f t="shared" si="20"/>
        <v>1433</v>
      </c>
      <c r="R186">
        <f t="shared" si="21"/>
        <v>2413</v>
      </c>
      <c r="S186" t="str">
        <f t="shared" si="22"/>
        <v>2255</v>
      </c>
      <c r="T186" s="1">
        <f>+Tabell1[[#This Row],[Avrundet beløp]]</f>
        <v>10000</v>
      </c>
      <c r="U186" s="5">
        <f t="shared" si="18"/>
        <v>10000</v>
      </c>
    </row>
    <row r="187" spans="1:21" x14ac:dyDescent="0.25">
      <c r="A187">
        <v>1441</v>
      </c>
      <c r="B187" t="s">
        <v>204</v>
      </c>
      <c r="C187">
        <v>1203</v>
      </c>
      <c r="D187" t="s">
        <v>267</v>
      </c>
      <c r="E187">
        <v>1040</v>
      </c>
      <c r="F187" t="s">
        <v>27</v>
      </c>
      <c r="G187" t="s">
        <v>17</v>
      </c>
      <c r="H187" t="s">
        <v>18</v>
      </c>
      <c r="I187" s="1">
        <v>22601</v>
      </c>
      <c r="J187" s="1">
        <f>+Tabell1[[#This Row],[Regnskap]]</f>
        <v>22601</v>
      </c>
      <c r="L187" t="str">
        <f>_xlfn.XLOOKUP(Tabell1[[#This Row],[Ansvar]],Fleksi[Ansvar],Fleksi[Virksomhet])</f>
        <v>ØKO - Lønn</v>
      </c>
      <c r="M187" t="str">
        <f>_xlfn.XLOOKUP(Tabell1[[#This Row],[Ansvar]],Fleksi[Ansvar],Fleksi[1B])</f>
        <v>Økonomi</v>
      </c>
      <c r="N187" t="str">
        <f>_xlfn.XLOOKUP(Tabell1[[#This Row],[Ansvar]],Fleksi[Ansvar],Fleksi[Tjenesteområde])</f>
        <v>Økonomi</v>
      </c>
      <c r="O187" s="1">
        <f>+ROUND(Tabell1[[#This Row],[Justert beløp]],-3)</f>
        <v>23000</v>
      </c>
      <c r="P187">
        <f t="shared" si="19"/>
        <v>1040</v>
      </c>
      <c r="Q187">
        <f t="shared" si="20"/>
        <v>1441</v>
      </c>
      <c r="R187">
        <f t="shared" si="21"/>
        <v>1203</v>
      </c>
      <c r="S187" t="str">
        <f t="shared" si="22"/>
        <v>2255</v>
      </c>
      <c r="T187" s="1">
        <f>+Tabell1[[#This Row],[Avrundet beløp]]</f>
        <v>23000</v>
      </c>
      <c r="U187" s="5">
        <f t="shared" si="18"/>
        <v>23000</v>
      </c>
    </row>
    <row r="188" spans="1:21" x14ac:dyDescent="0.25">
      <c r="A188">
        <v>1441</v>
      </c>
      <c r="B188" t="s">
        <v>204</v>
      </c>
      <c r="C188">
        <v>1203</v>
      </c>
      <c r="D188" t="s">
        <v>267</v>
      </c>
      <c r="E188">
        <v>1099</v>
      </c>
      <c r="F188" t="s">
        <v>16</v>
      </c>
      <c r="G188" t="s">
        <v>17</v>
      </c>
      <c r="H188" t="s">
        <v>18</v>
      </c>
      <c r="I188" s="1">
        <v>3187</v>
      </c>
      <c r="J188" s="1">
        <f>+Tabell1[[#This Row],[Regnskap]]</f>
        <v>3187</v>
      </c>
      <c r="L188" t="str">
        <f>_xlfn.XLOOKUP(Tabell1[[#This Row],[Ansvar]],Fleksi[Ansvar],Fleksi[Virksomhet])</f>
        <v>ØKO - Lønn</v>
      </c>
      <c r="M188" t="str">
        <f>_xlfn.XLOOKUP(Tabell1[[#This Row],[Ansvar]],Fleksi[Ansvar],Fleksi[1B])</f>
        <v>Økonomi</v>
      </c>
      <c r="N188" t="str">
        <f>_xlfn.XLOOKUP(Tabell1[[#This Row],[Ansvar]],Fleksi[Ansvar],Fleksi[Tjenesteområde])</f>
        <v>Økonomi</v>
      </c>
      <c r="O188" s="1">
        <f>+ROUND(Tabell1[[#This Row],[Justert beløp]],-3)</f>
        <v>3000</v>
      </c>
      <c r="P188">
        <f t="shared" si="19"/>
        <v>1099</v>
      </c>
      <c r="Q188">
        <f t="shared" si="20"/>
        <v>1441</v>
      </c>
      <c r="R188">
        <f t="shared" si="21"/>
        <v>1203</v>
      </c>
      <c r="S188" t="str">
        <f t="shared" si="22"/>
        <v>2255</v>
      </c>
      <c r="T188" s="1">
        <f>+Tabell1[[#This Row],[Avrundet beløp]]</f>
        <v>3000</v>
      </c>
      <c r="U188" s="5">
        <f t="shared" si="18"/>
        <v>3000</v>
      </c>
    </row>
    <row r="189" spans="1:21" x14ac:dyDescent="0.25">
      <c r="A189">
        <v>1450</v>
      </c>
      <c r="B189" t="s">
        <v>268</v>
      </c>
      <c r="C189">
        <v>1205</v>
      </c>
      <c r="D189" t="s">
        <v>241</v>
      </c>
      <c r="E189">
        <v>1195</v>
      </c>
      <c r="F189" t="s">
        <v>243</v>
      </c>
      <c r="G189" t="s">
        <v>72</v>
      </c>
      <c r="H189" t="s">
        <v>73</v>
      </c>
      <c r="I189" s="1">
        <v>1160</v>
      </c>
      <c r="J189" s="1">
        <f>+Tabell1[[#This Row],[Regnskap]]</f>
        <v>1160</v>
      </c>
      <c r="L189" t="str">
        <f>_xlfn.XLOOKUP(Tabell1[[#This Row],[Ansvar]],Fleksi[Ansvar],Fleksi[Virksomhet])</f>
        <v>IT-drift</v>
      </c>
      <c r="M189" t="str">
        <f>_xlfn.XLOOKUP(Tabell1[[#This Row],[Ansvar]],Fleksi[Ansvar],Fleksi[1B])</f>
        <v>Organisasjon</v>
      </c>
      <c r="N189" t="str">
        <f>_xlfn.XLOOKUP(Tabell1[[#This Row],[Ansvar]],Fleksi[Ansvar],Fleksi[Tjenesteområde])</f>
        <v>Organisasjon</v>
      </c>
      <c r="O189" s="1">
        <f>+ROUND(Tabell1[[#This Row],[Justert beløp]],-3)</f>
        <v>1000</v>
      </c>
      <c r="P189">
        <f t="shared" si="19"/>
        <v>1195</v>
      </c>
      <c r="Q189">
        <f t="shared" si="20"/>
        <v>1450</v>
      </c>
      <c r="R189">
        <f t="shared" si="21"/>
        <v>1205</v>
      </c>
      <c r="S189" t="str">
        <f t="shared" si="22"/>
        <v>2268</v>
      </c>
      <c r="T189" s="1">
        <f>+Tabell1[[#This Row],[Avrundet beløp]]</f>
        <v>1000</v>
      </c>
      <c r="U189" s="5">
        <f t="shared" si="18"/>
        <v>1000</v>
      </c>
    </row>
    <row r="190" spans="1:21" x14ac:dyDescent="0.25">
      <c r="A190">
        <v>1450</v>
      </c>
      <c r="B190" t="s">
        <v>268</v>
      </c>
      <c r="C190">
        <v>1205</v>
      </c>
      <c r="D190" t="s">
        <v>241</v>
      </c>
      <c r="E190">
        <v>1220</v>
      </c>
      <c r="F190" t="s">
        <v>246</v>
      </c>
      <c r="G190" t="s">
        <v>72</v>
      </c>
      <c r="H190" t="s">
        <v>73</v>
      </c>
      <c r="I190" s="1">
        <v>323</v>
      </c>
      <c r="J190" s="1">
        <f>+Tabell1[[#This Row],[Regnskap]]</f>
        <v>323</v>
      </c>
      <c r="L190" t="str">
        <f>_xlfn.XLOOKUP(Tabell1[[#This Row],[Ansvar]],Fleksi[Ansvar],Fleksi[Virksomhet])</f>
        <v>IT-drift</v>
      </c>
      <c r="M190" t="str">
        <f>_xlfn.XLOOKUP(Tabell1[[#This Row],[Ansvar]],Fleksi[Ansvar],Fleksi[1B])</f>
        <v>Organisasjon</v>
      </c>
      <c r="N190" t="str">
        <f>_xlfn.XLOOKUP(Tabell1[[#This Row],[Ansvar]],Fleksi[Ansvar],Fleksi[Tjenesteområde])</f>
        <v>Organisasjon</v>
      </c>
      <c r="O190" s="1">
        <f>+ROUND(Tabell1[[#This Row],[Justert beløp]],-3)</f>
        <v>0</v>
      </c>
      <c r="P190">
        <f t="shared" si="19"/>
        <v>1220</v>
      </c>
      <c r="Q190">
        <f t="shared" si="20"/>
        <v>1450</v>
      </c>
      <c r="R190">
        <f t="shared" si="21"/>
        <v>1205</v>
      </c>
      <c r="S190" t="str">
        <f t="shared" si="22"/>
        <v>2268</v>
      </c>
      <c r="T190" s="1">
        <f>+Tabell1[[#This Row],[Avrundet beløp]]</f>
        <v>0</v>
      </c>
      <c r="U190" s="5">
        <f t="shared" si="18"/>
        <v>0</v>
      </c>
    </row>
    <row r="191" spans="1:21" x14ac:dyDescent="0.25">
      <c r="A191">
        <v>1450</v>
      </c>
      <c r="B191" t="s">
        <v>268</v>
      </c>
      <c r="C191">
        <v>1229</v>
      </c>
      <c r="D191" t="s">
        <v>269</v>
      </c>
      <c r="E191">
        <v>1205</v>
      </c>
      <c r="F191" t="s">
        <v>245</v>
      </c>
      <c r="G191" t="s">
        <v>17</v>
      </c>
      <c r="H191" t="s">
        <v>18</v>
      </c>
      <c r="I191" s="1">
        <v>50030</v>
      </c>
      <c r="J191" s="1">
        <f>+Tabell1[[#This Row],[Regnskap]]</f>
        <v>50030</v>
      </c>
      <c r="L191" t="str">
        <f>_xlfn.XLOOKUP(Tabell1[[#This Row],[Ansvar]],Fleksi[Ansvar],Fleksi[Virksomhet])</f>
        <v>IT-drift</v>
      </c>
      <c r="M191" t="str">
        <f>_xlfn.XLOOKUP(Tabell1[[#This Row],[Ansvar]],Fleksi[Ansvar],Fleksi[1B])</f>
        <v>Organisasjon</v>
      </c>
      <c r="N191" t="str">
        <f>_xlfn.XLOOKUP(Tabell1[[#This Row],[Ansvar]],Fleksi[Ansvar],Fleksi[Tjenesteområde])</f>
        <v>Organisasjon</v>
      </c>
      <c r="O191" s="1">
        <f>+ROUND(Tabell1[[#This Row],[Justert beløp]],-3)</f>
        <v>50000</v>
      </c>
      <c r="P191">
        <f t="shared" si="19"/>
        <v>1205</v>
      </c>
      <c r="Q191">
        <f t="shared" si="20"/>
        <v>1450</v>
      </c>
      <c r="R191">
        <f t="shared" si="21"/>
        <v>1229</v>
      </c>
      <c r="S191" t="str">
        <f t="shared" si="22"/>
        <v>2255</v>
      </c>
      <c r="T191" s="1">
        <f>+Tabell1[[#This Row],[Avrundet beløp]]</f>
        <v>50000</v>
      </c>
      <c r="U191" s="5">
        <f t="shared" si="18"/>
        <v>50000</v>
      </c>
    </row>
    <row r="192" spans="1:21" x14ac:dyDescent="0.25">
      <c r="A192">
        <v>1500</v>
      </c>
      <c r="B192" t="s">
        <v>190</v>
      </c>
      <c r="C192">
        <v>1226</v>
      </c>
      <c r="D192" t="s">
        <v>270</v>
      </c>
      <c r="E192">
        <v>1030</v>
      </c>
      <c r="F192" t="s">
        <v>248</v>
      </c>
      <c r="G192" t="s">
        <v>17</v>
      </c>
      <c r="H192" t="s">
        <v>18</v>
      </c>
      <c r="I192" s="1">
        <v>4548</v>
      </c>
      <c r="J192" s="1">
        <f>+Tabell1[[#This Row],[Regnskap]]</f>
        <v>4548</v>
      </c>
      <c r="L192" t="str">
        <f>_xlfn.XLOOKUP(Tabell1[[#This Row],[Ansvar]],Fleksi[Ansvar],Fleksi[Virksomhet])</f>
        <v>Servicekontoret</v>
      </c>
      <c r="M192" t="str">
        <f>_xlfn.XLOOKUP(Tabell1[[#This Row],[Ansvar]],Fleksi[Ansvar],Fleksi[1B])</f>
        <v>Organisasjon</v>
      </c>
      <c r="N192" t="str">
        <f>_xlfn.XLOOKUP(Tabell1[[#This Row],[Ansvar]],Fleksi[Ansvar],Fleksi[Tjenesteområde])</f>
        <v>Organisasjon</v>
      </c>
      <c r="O192" s="1">
        <f>+ROUND(Tabell1[[#This Row],[Justert beløp]],-3)</f>
        <v>5000</v>
      </c>
      <c r="P192">
        <f t="shared" si="19"/>
        <v>1030</v>
      </c>
      <c r="Q192">
        <f t="shared" si="20"/>
        <v>1500</v>
      </c>
      <c r="R192">
        <f t="shared" si="21"/>
        <v>1226</v>
      </c>
      <c r="S192" t="str">
        <f t="shared" si="22"/>
        <v>2255</v>
      </c>
      <c r="T192" s="1">
        <f>+Tabell1[[#This Row],[Avrundet beløp]]</f>
        <v>5000</v>
      </c>
      <c r="U192" s="5">
        <f t="shared" si="18"/>
        <v>5000</v>
      </c>
    </row>
    <row r="193" spans="1:21" x14ac:dyDescent="0.25">
      <c r="A193">
        <v>1500</v>
      </c>
      <c r="B193" t="s">
        <v>190</v>
      </c>
      <c r="C193">
        <v>1226</v>
      </c>
      <c r="D193" t="s">
        <v>270</v>
      </c>
      <c r="E193">
        <v>1040</v>
      </c>
      <c r="F193" t="s">
        <v>27</v>
      </c>
      <c r="G193" t="s">
        <v>17</v>
      </c>
      <c r="H193" t="s">
        <v>18</v>
      </c>
      <c r="I193" s="1">
        <v>127913</v>
      </c>
      <c r="J193" s="1">
        <f>+Tabell1[[#This Row],[Regnskap]]</f>
        <v>127913</v>
      </c>
      <c r="L193" t="str">
        <f>_xlfn.XLOOKUP(Tabell1[[#This Row],[Ansvar]],Fleksi[Ansvar],Fleksi[Virksomhet])</f>
        <v>Servicekontoret</v>
      </c>
      <c r="M193" t="str">
        <f>_xlfn.XLOOKUP(Tabell1[[#This Row],[Ansvar]],Fleksi[Ansvar],Fleksi[1B])</f>
        <v>Organisasjon</v>
      </c>
      <c r="N193" t="str">
        <f>_xlfn.XLOOKUP(Tabell1[[#This Row],[Ansvar]],Fleksi[Ansvar],Fleksi[Tjenesteområde])</f>
        <v>Organisasjon</v>
      </c>
      <c r="O193" s="1">
        <f>+ROUND(Tabell1[[#This Row],[Justert beløp]],-3)</f>
        <v>128000</v>
      </c>
      <c r="P193">
        <f t="shared" si="19"/>
        <v>1040</v>
      </c>
      <c r="Q193">
        <f t="shared" si="20"/>
        <v>1500</v>
      </c>
      <c r="R193">
        <f t="shared" si="21"/>
        <v>1226</v>
      </c>
      <c r="S193" t="str">
        <f t="shared" si="22"/>
        <v>2255</v>
      </c>
      <c r="T193" s="1">
        <f>+Tabell1[[#This Row],[Avrundet beløp]]</f>
        <v>128000</v>
      </c>
      <c r="U193" s="5">
        <f t="shared" si="18"/>
        <v>128000</v>
      </c>
    </row>
    <row r="194" spans="1:21" x14ac:dyDescent="0.25">
      <c r="A194">
        <v>1500</v>
      </c>
      <c r="B194" t="s">
        <v>190</v>
      </c>
      <c r="C194">
        <v>1226</v>
      </c>
      <c r="D194" t="s">
        <v>270</v>
      </c>
      <c r="E194">
        <v>1090</v>
      </c>
      <c r="F194" t="s">
        <v>22</v>
      </c>
      <c r="G194" t="s">
        <v>17</v>
      </c>
      <c r="H194" t="s">
        <v>18</v>
      </c>
      <c r="I194" s="1">
        <v>377</v>
      </c>
      <c r="J194" s="1">
        <f>+Tabell1[[#This Row],[Regnskap]]</f>
        <v>377</v>
      </c>
      <c r="L194" t="str">
        <f>_xlfn.XLOOKUP(Tabell1[[#This Row],[Ansvar]],Fleksi[Ansvar],Fleksi[Virksomhet])</f>
        <v>Servicekontoret</v>
      </c>
      <c r="M194" t="str">
        <f>_xlfn.XLOOKUP(Tabell1[[#This Row],[Ansvar]],Fleksi[Ansvar],Fleksi[1B])</f>
        <v>Organisasjon</v>
      </c>
      <c r="N194" t="str">
        <f>_xlfn.XLOOKUP(Tabell1[[#This Row],[Ansvar]],Fleksi[Ansvar],Fleksi[Tjenesteområde])</f>
        <v>Organisasjon</v>
      </c>
      <c r="O194" s="1">
        <f>+ROUND(Tabell1[[#This Row],[Justert beløp]],-3)</f>
        <v>0</v>
      </c>
      <c r="P194">
        <f t="shared" si="19"/>
        <v>1090</v>
      </c>
      <c r="Q194">
        <f t="shared" si="20"/>
        <v>1500</v>
      </c>
      <c r="R194">
        <f t="shared" si="21"/>
        <v>1226</v>
      </c>
      <c r="S194" t="str">
        <f t="shared" si="22"/>
        <v>2255</v>
      </c>
      <c r="T194" s="1">
        <f>+Tabell1[[#This Row],[Avrundet beløp]]</f>
        <v>0</v>
      </c>
      <c r="U194" s="5">
        <f t="shared" si="18"/>
        <v>0</v>
      </c>
    </row>
    <row r="195" spans="1:21" x14ac:dyDescent="0.25">
      <c r="A195">
        <v>1500</v>
      </c>
      <c r="B195" t="s">
        <v>190</v>
      </c>
      <c r="C195">
        <v>1226</v>
      </c>
      <c r="D195" t="s">
        <v>270</v>
      </c>
      <c r="E195">
        <v>1099</v>
      </c>
      <c r="F195" t="s">
        <v>16</v>
      </c>
      <c r="G195" t="s">
        <v>17</v>
      </c>
      <c r="H195" t="s">
        <v>18</v>
      </c>
      <c r="I195" s="1">
        <v>18730</v>
      </c>
      <c r="J195" s="1">
        <f>+Tabell1[[#This Row],[Regnskap]]</f>
        <v>18730</v>
      </c>
      <c r="L195" t="str">
        <f>_xlfn.XLOOKUP(Tabell1[[#This Row],[Ansvar]],Fleksi[Ansvar],Fleksi[Virksomhet])</f>
        <v>Servicekontoret</v>
      </c>
      <c r="M195" t="str">
        <f>_xlfn.XLOOKUP(Tabell1[[#This Row],[Ansvar]],Fleksi[Ansvar],Fleksi[1B])</f>
        <v>Organisasjon</v>
      </c>
      <c r="N195" t="str">
        <f>_xlfn.XLOOKUP(Tabell1[[#This Row],[Ansvar]],Fleksi[Ansvar],Fleksi[Tjenesteområde])</f>
        <v>Organisasjon</v>
      </c>
      <c r="O195" s="1">
        <f>+ROUND(Tabell1[[#This Row],[Justert beløp]],-3)</f>
        <v>19000</v>
      </c>
      <c r="P195">
        <f t="shared" si="19"/>
        <v>1099</v>
      </c>
      <c r="Q195">
        <f t="shared" si="20"/>
        <v>1500</v>
      </c>
      <c r="R195">
        <f t="shared" si="21"/>
        <v>1226</v>
      </c>
      <c r="S195" t="str">
        <f t="shared" si="22"/>
        <v>2255</v>
      </c>
      <c r="T195" s="1">
        <f>+Tabell1[[#This Row],[Avrundet beløp]]</f>
        <v>19000</v>
      </c>
      <c r="U195" s="5">
        <f t="shared" si="18"/>
        <v>19000</v>
      </c>
    </row>
    <row r="196" spans="1:21" x14ac:dyDescent="0.25">
      <c r="A196">
        <v>1500</v>
      </c>
      <c r="B196" t="s">
        <v>190</v>
      </c>
      <c r="C196">
        <v>1226</v>
      </c>
      <c r="D196" t="s">
        <v>270</v>
      </c>
      <c r="E196">
        <v>1121</v>
      </c>
      <c r="F196" t="s">
        <v>66</v>
      </c>
      <c r="G196" t="s">
        <v>17</v>
      </c>
      <c r="H196" t="s">
        <v>18</v>
      </c>
      <c r="I196" s="1">
        <v>137</v>
      </c>
      <c r="J196" s="1">
        <f>+Tabell1[[#This Row],[Regnskap]]</f>
        <v>137</v>
      </c>
      <c r="L196" t="str">
        <f>_xlfn.XLOOKUP(Tabell1[[#This Row],[Ansvar]],Fleksi[Ansvar],Fleksi[Virksomhet])</f>
        <v>Servicekontoret</v>
      </c>
      <c r="M196" t="str">
        <f>_xlfn.XLOOKUP(Tabell1[[#This Row],[Ansvar]],Fleksi[Ansvar],Fleksi[1B])</f>
        <v>Organisasjon</v>
      </c>
      <c r="N196" t="str">
        <f>_xlfn.XLOOKUP(Tabell1[[#This Row],[Ansvar]],Fleksi[Ansvar],Fleksi[Tjenesteområde])</f>
        <v>Organisasjon</v>
      </c>
      <c r="O196" s="1">
        <f>+ROUND(Tabell1[[#This Row],[Justert beløp]],-3)</f>
        <v>0</v>
      </c>
      <c r="P196">
        <f t="shared" si="19"/>
        <v>1121</v>
      </c>
      <c r="Q196">
        <f t="shared" si="20"/>
        <v>1500</v>
      </c>
      <c r="R196">
        <f t="shared" si="21"/>
        <v>1226</v>
      </c>
      <c r="S196" t="str">
        <f t="shared" si="22"/>
        <v>2255</v>
      </c>
      <c r="T196" s="1">
        <f>+Tabell1[[#This Row],[Avrundet beløp]]</f>
        <v>0</v>
      </c>
      <c r="U196" s="5">
        <f t="shared" si="18"/>
        <v>0</v>
      </c>
    </row>
    <row r="197" spans="1:21" x14ac:dyDescent="0.25">
      <c r="A197">
        <v>1500</v>
      </c>
      <c r="B197" t="s">
        <v>190</v>
      </c>
      <c r="C197">
        <v>1226</v>
      </c>
      <c r="D197" t="s">
        <v>270</v>
      </c>
      <c r="E197">
        <v>1151</v>
      </c>
      <c r="F197" t="s">
        <v>242</v>
      </c>
      <c r="G197" t="s">
        <v>17</v>
      </c>
      <c r="H197" t="s">
        <v>18</v>
      </c>
      <c r="I197" s="1">
        <v>500</v>
      </c>
      <c r="J197" s="1">
        <f>+Tabell1[[#This Row],[Regnskap]]</f>
        <v>500</v>
      </c>
      <c r="L197" t="str">
        <f>_xlfn.XLOOKUP(Tabell1[[#This Row],[Ansvar]],Fleksi[Ansvar],Fleksi[Virksomhet])</f>
        <v>Servicekontoret</v>
      </c>
      <c r="M197" t="str">
        <f>_xlfn.XLOOKUP(Tabell1[[#This Row],[Ansvar]],Fleksi[Ansvar],Fleksi[1B])</f>
        <v>Organisasjon</v>
      </c>
      <c r="N197" t="str">
        <f>_xlfn.XLOOKUP(Tabell1[[#This Row],[Ansvar]],Fleksi[Ansvar],Fleksi[Tjenesteområde])</f>
        <v>Organisasjon</v>
      </c>
      <c r="O197" s="1">
        <f>+ROUND(Tabell1[[#This Row],[Justert beløp]],-3)</f>
        <v>1000</v>
      </c>
      <c r="P197">
        <f t="shared" si="19"/>
        <v>1151</v>
      </c>
      <c r="Q197">
        <f t="shared" si="20"/>
        <v>1500</v>
      </c>
      <c r="R197">
        <f t="shared" si="21"/>
        <v>1226</v>
      </c>
      <c r="S197" t="str">
        <f t="shared" si="22"/>
        <v>2255</v>
      </c>
      <c r="T197" s="1">
        <f>+Tabell1[[#This Row],[Avrundet beløp]]</f>
        <v>1000</v>
      </c>
      <c r="U197" s="5">
        <f t="shared" ref="U197:U260" si="23">ROUND(T197,-3)</f>
        <v>1000</v>
      </c>
    </row>
    <row r="198" spans="1:21" x14ac:dyDescent="0.25">
      <c r="A198">
        <v>1500</v>
      </c>
      <c r="B198" t="s">
        <v>190</v>
      </c>
      <c r="C198">
        <v>1226</v>
      </c>
      <c r="D198" t="s">
        <v>270</v>
      </c>
      <c r="E198">
        <v>1170</v>
      </c>
      <c r="F198" t="s">
        <v>41</v>
      </c>
      <c r="G198" t="s">
        <v>17</v>
      </c>
      <c r="H198" t="s">
        <v>18</v>
      </c>
      <c r="I198" s="1">
        <v>687</v>
      </c>
      <c r="J198" s="1">
        <f>+Tabell1[[#This Row],[Regnskap]]</f>
        <v>687</v>
      </c>
      <c r="L198" t="str">
        <f>_xlfn.XLOOKUP(Tabell1[[#This Row],[Ansvar]],Fleksi[Ansvar],Fleksi[Virksomhet])</f>
        <v>Servicekontoret</v>
      </c>
      <c r="M198" t="str">
        <f>_xlfn.XLOOKUP(Tabell1[[#This Row],[Ansvar]],Fleksi[Ansvar],Fleksi[1B])</f>
        <v>Organisasjon</v>
      </c>
      <c r="N198" t="str">
        <f>_xlfn.XLOOKUP(Tabell1[[#This Row],[Ansvar]],Fleksi[Ansvar],Fleksi[Tjenesteområde])</f>
        <v>Organisasjon</v>
      </c>
      <c r="O198" s="1">
        <f>+ROUND(Tabell1[[#This Row],[Justert beløp]],-3)</f>
        <v>1000</v>
      </c>
      <c r="P198">
        <f t="shared" si="19"/>
        <v>1170</v>
      </c>
      <c r="Q198">
        <f t="shared" si="20"/>
        <v>1500</v>
      </c>
      <c r="R198">
        <f t="shared" si="21"/>
        <v>1226</v>
      </c>
      <c r="S198" t="str">
        <f t="shared" si="22"/>
        <v>2255</v>
      </c>
      <c r="T198" s="1">
        <f>+Tabell1[[#This Row],[Avrundet beløp]]</f>
        <v>1000</v>
      </c>
      <c r="U198" s="5">
        <f t="shared" si="23"/>
        <v>1000</v>
      </c>
    </row>
    <row r="199" spans="1:21" x14ac:dyDescent="0.25">
      <c r="A199">
        <v>1500</v>
      </c>
      <c r="B199" t="s">
        <v>190</v>
      </c>
      <c r="C199">
        <v>1226</v>
      </c>
      <c r="D199" t="s">
        <v>270</v>
      </c>
      <c r="E199">
        <v>1201</v>
      </c>
      <c r="F199" t="s">
        <v>56</v>
      </c>
      <c r="G199" t="s">
        <v>17</v>
      </c>
      <c r="H199" t="s">
        <v>18</v>
      </c>
      <c r="I199" s="1">
        <v>2418</v>
      </c>
      <c r="J199" s="1">
        <f>+Tabell1[[#This Row],[Regnskap]]</f>
        <v>2418</v>
      </c>
      <c r="L199" t="str">
        <f>_xlfn.XLOOKUP(Tabell1[[#This Row],[Ansvar]],Fleksi[Ansvar],Fleksi[Virksomhet])</f>
        <v>Servicekontoret</v>
      </c>
      <c r="M199" t="str">
        <f>_xlfn.XLOOKUP(Tabell1[[#This Row],[Ansvar]],Fleksi[Ansvar],Fleksi[1B])</f>
        <v>Organisasjon</v>
      </c>
      <c r="N199" t="str">
        <f>_xlfn.XLOOKUP(Tabell1[[#This Row],[Ansvar]],Fleksi[Ansvar],Fleksi[Tjenesteområde])</f>
        <v>Organisasjon</v>
      </c>
      <c r="O199" s="1">
        <f>+ROUND(Tabell1[[#This Row],[Justert beløp]],-3)</f>
        <v>2000</v>
      </c>
      <c r="P199">
        <f t="shared" ref="P199:P241" si="24">+E199</f>
        <v>1201</v>
      </c>
      <c r="Q199">
        <f t="shared" ref="Q199:Q241" si="25">+A199</f>
        <v>1500</v>
      </c>
      <c r="R199">
        <f t="shared" ref="R199:R241" si="26">+C199</f>
        <v>1226</v>
      </c>
      <c r="S199" t="str">
        <f t="shared" ref="S199:S241" si="27">+G199</f>
        <v>2255</v>
      </c>
      <c r="T199" s="1">
        <f>+Tabell1[[#This Row],[Avrundet beløp]]</f>
        <v>2000</v>
      </c>
      <c r="U199" s="5">
        <f t="shared" si="23"/>
        <v>2000</v>
      </c>
    </row>
    <row r="200" spans="1:21" x14ac:dyDescent="0.25">
      <c r="A200">
        <v>1500</v>
      </c>
      <c r="B200" t="s">
        <v>190</v>
      </c>
      <c r="C200">
        <v>2321</v>
      </c>
      <c r="D200" t="s">
        <v>219</v>
      </c>
      <c r="E200">
        <v>1099</v>
      </c>
      <c r="F200" t="s">
        <v>16</v>
      </c>
      <c r="G200" t="s">
        <v>17</v>
      </c>
      <c r="H200" t="s">
        <v>18</v>
      </c>
      <c r="I200" s="1">
        <v>116</v>
      </c>
      <c r="J200" s="1">
        <f>+Tabell1[[#This Row],[Regnskap]]</f>
        <v>116</v>
      </c>
      <c r="L200" t="str">
        <f>_xlfn.XLOOKUP(Tabell1[[#This Row],[Ansvar]],Fleksi[Ansvar],Fleksi[Virksomhet])</f>
        <v>Servicekontoret</v>
      </c>
      <c r="M200" t="str">
        <f>_xlfn.XLOOKUP(Tabell1[[#This Row],[Ansvar]],Fleksi[Ansvar],Fleksi[1B])</f>
        <v>Organisasjon</v>
      </c>
      <c r="N200" t="str">
        <f>_xlfn.XLOOKUP(Tabell1[[#This Row],[Ansvar]],Fleksi[Ansvar],Fleksi[Tjenesteområde])</f>
        <v>Organisasjon</v>
      </c>
      <c r="O200" s="1">
        <f>+ROUND(Tabell1[[#This Row],[Justert beløp]],-3)</f>
        <v>0</v>
      </c>
      <c r="P200">
        <f t="shared" si="24"/>
        <v>1099</v>
      </c>
      <c r="Q200">
        <f t="shared" si="25"/>
        <v>1500</v>
      </c>
      <c r="R200">
        <f t="shared" si="26"/>
        <v>2321</v>
      </c>
      <c r="S200" t="str">
        <f t="shared" si="27"/>
        <v>2255</v>
      </c>
      <c r="T200" s="1">
        <f>+Tabell1[[#This Row],[Avrundet beløp]]</f>
        <v>0</v>
      </c>
      <c r="U200" s="5">
        <f t="shared" si="23"/>
        <v>0</v>
      </c>
    </row>
    <row r="201" spans="1:21" x14ac:dyDescent="0.25">
      <c r="A201">
        <v>1500</v>
      </c>
      <c r="B201" t="s">
        <v>190</v>
      </c>
      <c r="C201">
        <v>2413</v>
      </c>
      <c r="D201" t="s">
        <v>35</v>
      </c>
      <c r="E201">
        <v>1012</v>
      </c>
      <c r="F201" t="s">
        <v>23</v>
      </c>
      <c r="G201" t="s">
        <v>17</v>
      </c>
      <c r="H201" t="s">
        <v>18</v>
      </c>
      <c r="I201" s="1">
        <v>36450</v>
      </c>
      <c r="J201" s="1">
        <f>+Tabell1[[#This Row],[Regnskap]]</f>
        <v>36450</v>
      </c>
      <c r="L201" t="str">
        <f>_xlfn.XLOOKUP(Tabell1[[#This Row],[Ansvar]],Fleksi[Ansvar],Fleksi[Virksomhet])</f>
        <v>Servicekontoret</v>
      </c>
      <c r="M201" t="str">
        <f>_xlfn.XLOOKUP(Tabell1[[#This Row],[Ansvar]],Fleksi[Ansvar],Fleksi[1B])</f>
        <v>Organisasjon</v>
      </c>
      <c r="N201" t="str">
        <f>_xlfn.XLOOKUP(Tabell1[[#This Row],[Ansvar]],Fleksi[Ansvar],Fleksi[Tjenesteområde])</f>
        <v>Organisasjon</v>
      </c>
      <c r="O201" s="1">
        <f>+ROUND(Tabell1[[#This Row],[Justert beløp]],-3)</f>
        <v>36000</v>
      </c>
      <c r="P201">
        <f t="shared" si="24"/>
        <v>1012</v>
      </c>
      <c r="Q201">
        <f t="shared" si="25"/>
        <v>1500</v>
      </c>
      <c r="R201">
        <f t="shared" si="26"/>
        <v>2413</v>
      </c>
      <c r="S201" t="str">
        <f t="shared" si="27"/>
        <v>2255</v>
      </c>
      <c r="T201" s="1">
        <f>+Tabell1[[#This Row],[Avrundet beløp]]</f>
        <v>36000</v>
      </c>
      <c r="U201" s="5">
        <f t="shared" si="23"/>
        <v>36000</v>
      </c>
    </row>
    <row r="202" spans="1:21" x14ac:dyDescent="0.25">
      <c r="A202">
        <v>1500</v>
      </c>
      <c r="B202" t="s">
        <v>190</v>
      </c>
      <c r="C202">
        <v>2413</v>
      </c>
      <c r="D202" t="s">
        <v>35</v>
      </c>
      <c r="E202">
        <v>1099</v>
      </c>
      <c r="F202" t="s">
        <v>16</v>
      </c>
      <c r="G202" t="s">
        <v>17</v>
      </c>
      <c r="H202" t="s">
        <v>18</v>
      </c>
      <c r="I202" s="1">
        <v>5139</v>
      </c>
      <c r="J202" s="1">
        <f>+Tabell1[[#This Row],[Regnskap]]</f>
        <v>5139</v>
      </c>
      <c r="L202" t="str">
        <f>_xlfn.XLOOKUP(Tabell1[[#This Row],[Ansvar]],Fleksi[Ansvar],Fleksi[Virksomhet])</f>
        <v>Servicekontoret</v>
      </c>
      <c r="M202" t="str">
        <f>_xlfn.XLOOKUP(Tabell1[[#This Row],[Ansvar]],Fleksi[Ansvar],Fleksi[1B])</f>
        <v>Organisasjon</v>
      </c>
      <c r="N202" t="str">
        <f>_xlfn.XLOOKUP(Tabell1[[#This Row],[Ansvar]],Fleksi[Ansvar],Fleksi[Tjenesteområde])</f>
        <v>Organisasjon</v>
      </c>
      <c r="O202" s="1">
        <f>+ROUND(Tabell1[[#This Row],[Justert beløp]],-3)</f>
        <v>5000</v>
      </c>
      <c r="P202">
        <f t="shared" si="24"/>
        <v>1099</v>
      </c>
      <c r="Q202">
        <f t="shared" si="25"/>
        <v>1500</v>
      </c>
      <c r="R202">
        <f t="shared" si="26"/>
        <v>2413</v>
      </c>
      <c r="S202" t="str">
        <f t="shared" si="27"/>
        <v>2255</v>
      </c>
      <c r="T202" s="1">
        <f>+Tabell1[[#This Row],[Avrundet beløp]]</f>
        <v>5000</v>
      </c>
      <c r="U202" s="5">
        <f t="shared" si="23"/>
        <v>5000</v>
      </c>
    </row>
    <row r="203" spans="1:21" x14ac:dyDescent="0.25">
      <c r="A203">
        <v>1520</v>
      </c>
      <c r="B203" t="s">
        <v>109</v>
      </c>
      <c r="C203">
        <v>1236</v>
      </c>
      <c r="D203" t="s">
        <v>271</v>
      </c>
      <c r="E203">
        <v>1099</v>
      </c>
      <c r="F203" t="s">
        <v>16</v>
      </c>
      <c r="G203" t="s">
        <v>17</v>
      </c>
      <c r="H203" t="s">
        <v>18</v>
      </c>
      <c r="I203" s="1">
        <v>29</v>
      </c>
      <c r="J203" s="1">
        <f>+Tabell1[[#This Row],[Regnskap]]</f>
        <v>29</v>
      </c>
      <c r="L203" t="str">
        <f>_xlfn.XLOOKUP(Tabell1[[#This Row],[Ansvar]],Fleksi[Ansvar],Fleksi[Virksomhet])</f>
        <v>Sandnes matservice</v>
      </c>
      <c r="M203" t="str">
        <f>_xlfn.XLOOKUP(Tabell1[[#This Row],[Ansvar]],Fleksi[Ansvar],Fleksi[1B])</f>
        <v>Sykehjemstjenester</v>
      </c>
      <c r="N203" t="str">
        <f>_xlfn.XLOOKUP(Tabell1[[#This Row],[Ansvar]],Fleksi[Ansvar],Fleksi[Tjenesteområde])</f>
        <v>Helse og velferd</v>
      </c>
      <c r="O203" s="1">
        <f>+ROUND(Tabell1[[#This Row],[Justert beløp]],-3)</f>
        <v>0</v>
      </c>
      <c r="P203">
        <f t="shared" si="24"/>
        <v>1099</v>
      </c>
      <c r="Q203">
        <f t="shared" si="25"/>
        <v>1520</v>
      </c>
      <c r="R203">
        <f t="shared" si="26"/>
        <v>1236</v>
      </c>
      <c r="S203" t="str">
        <f t="shared" si="27"/>
        <v>2255</v>
      </c>
      <c r="T203" s="1">
        <f>+Tabell1[[#This Row],[Avrundet beløp]]</f>
        <v>0</v>
      </c>
      <c r="U203" s="5">
        <f t="shared" si="23"/>
        <v>0</v>
      </c>
    </row>
    <row r="204" spans="1:21" x14ac:dyDescent="0.25">
      <c r="A204">
        <v>1520</v>
      </c>
      <c r="B204" t="s">
        <v>109</v>
      </c>
      <c r="C204">
        <v>2531</v>
      </c>
      <c r="D204" t="s">
        <v>272</v>
      </c>
      <c r="E204">
        <v>1099</v>
      </c>
      <c r="F204" t="s">
        <v>16</v>
      </c>
      <c r="G204" t="s">
        <v>17</v>
      </c>
      <c r="H204" t="s">
        <v>18</v>
      </c>
      <c r="I204" s="1">
        <v>58</v>
      </c>
      <c r="J204" s="1">
        <f>+Tabell1[[#This Row],[Regnskap]]</f>
        <v>58</v>
      </c>
      <c r="L204" t="str">
        <f>_xlfn.XLOOKUP(Tabell1[[#This Row],[Ansvar]],Fleksi[Ansvar],Fleksi[Virksomhet])</f>
        <v>Sandnes matservice</v>
      </c>
      <c r="M204" t="str">
        <f>_xlfn.XLOOKUP(Tabell1[[#This Row],[Ansvar]],Fleksi[Ansvar],Fleksi[1B])</f>
        <v>Sykehjemstjenester</v>
      </c>
      <c r="N204" t="str">
        <f>_xlfn.XLOOKUP(Tabell1[[#This Row],[Ansvar]],Fleksi[Ansvar],Fleksi[Tjenesteområde])</f>
        <v>Helse og velferd</v>
      </c>
      <c r="O204" s="1">
        <f>+ROUND(Tabell1[[#This Row],[Justert beløp]],-3)</f>
        <v>0</v>
      </c>
      <c r="P204">
        <f t="shared" si="24"/>
        <v>1099</v>
      </c>
      <c r="Q204">
        <f t="shared" si="25"/>
        <v>1520</v>
      </c>
      <c r="R204">
        <f t="shared" si="26"/>
        <v>2531</v>
      </c>
      <c r="S204" t="str">
        <f t="shared" si="27"/>
        <v>2255</v>
      </c>
      <c r="T204" s="1">
        <f>+Tabell1[[#This Row],[Avrundet beløp]]</f>
        <v>0</v>
      </c>
      <c r="U204" s="5">
        <f t="shared" si="23"/>
        <v>0</v>
      </c>
    </row>
    <row r="205" spans="1:21" x14ac:dyDescent="0.25">
      <c r="A205">
        <v>2301</v>
      </c>
      <c r="B205" t="s">
        <v>273</v>
      </c>
      <c r="C205">
        <v>2111</v>
      </c>
      <c r="D205" t="s">
        <v>274</v>
      </c>
      <c r="E205">
        <v>1021</v>
      </c>
      <c r="F205" t="s">
        <v>30</v>
      </c>
      <c r="G205" t="s">
        <v>17</v>
      </c>
      <c r="H205" t="s">
        <v>18</v>
      </c>
      <c r="I205" s="1">
        <v>2065</v>
      </c>
      <c r="J205" s="1">
        <f>+Tabell1[[#This Row],[Regnskap]]</f>
        <v>2065</v>
      </c>
      <c r="L205" t="str">
        <f>_xlfn.XLOOKUP(Tabell1[[#This Row],[Ansvar]],Fleksi[Ansvar],Fleksi[Virksomhet])</f>
        <v>Senter FBU</v>
      </c>
      <c r="M205" t="str">
        <f>_xlfn.XLOOKUP(Tabell1[[#This Row],[Ansvar]],Fleksi[Ansvar],Fleksi[1B])</f>
        <v>Ordinær grunnskoleopplæring inkludert fellesutgifter</v>
      </c>
      <c r="N205" t="str">
        <f>_xlfn.XLOOKUP(Tabell1[[#This Row],[Ansvar]],Fleksi[Ansvar],Fleksi[Tjenesteområde])</f>
        <v>Oppvekst skole</v>
      </c>
      <c r="O205" s="1">
        <f>+ROUND(Tabell1[[#This Row],[Justert beløp]],-3)</f>
        <v>2000</v>
      </c>
      <c r="P205">
        <f t="shared" si="24"/>
        <v>1021</v>
      </c>
      <c r="Q205">
        <f t="shared" si="25"/>
        <v>2301</v>
      </c>
      <c r="R205">
        <f t="shared" si="26"/>
        <v>2111</v>
      </c>
      <c r="S205" t="str">
        <f t="shared" si="27"/>
        <v>2255</v>
      </c>
      <c r="T205" s="1">
        <f>+Tabell1[[#This Row],[Avrundet beløp]]</f>
        <v>2000</v>
      </c>
      <c r="U205" s="5">
        <f t="shared" si="23"/>
        <v>2000</v>
      </c>
    </row>
    <row r="206" spans="1:21" x14ac:dyDescent="0.25">
      <c r="A206">
        <v>2301</v>
      </c>
      <c r="B206" t="s">
        <v>273</v>
      </c>
      <c r="C206">
        <v>2111</v>
      </c>
      <c r="D206" t="s">
        <v>274</v>
      </c>
      <c r="E206">
        <v>1090</v>
      </c>
      <c r="F206" t="s">
        <v>22</v>
      </c>
      <c r="G206" t="s">
        <v>17</v>
      </c>
      <c r="H206" t="s">
        <v>18</v>
      </c>
      <c r="I206" s="1">
        <v>146</v>
      </c>
      <c r="J206" s="1">
        <f>+Tabell1[[#This Row],[Regnskap]]</f>
        <v>146</v>
      </c>
      <c r="L206" t="str">
        <f>_xlfn.XLOOKUP(Tabell1[[#This Row],[Ansvar]],Fleksi[Ansvar],Fleksi[Virksomhet])</f>
        <v>Senter FBU</v>
      </c>
      <c r="M206" t="str">
        <f>_xlfn.XLOOKUP(Tabell1[[#This Row],[Ansvar]],Fleksi[Ansvar],Fleksi[1B])</f>
        <v>Ordinær grunnskoleopplæring inkludert fellesutgifter</v>
      </c>
      <c r="N206" t="str">
        <f>_xlfn.XLOOKUP(Tabell1[[#This Row],[Ansvar]],Fleksi[Ansvar],Fleksi[Tjenesteområde])</f>
        <v>Oppvekst skole</v>
      </c>
      <c r="O206" s="1">
        <f>+ROUND(Tabell1[[#This Row],[Justert beløp]],-3)</f>
        <v>0</v>
      </c>
      <c r="P206">
        <f t="shared" si="24"/>
        <v>1090</v>
      </c>
      <c r="Q206">
        <f t="shared" si="25"/>
        <v>2301</v>
      </c>
      <c r="R206">
        <f t="shared" si="26"/>
        <v>2111</v>
      </c>
      <c r="S206" t="str">
        <f t="shared" si="27"/>
        <v>2255</v>
      </c>
      <c r="T206" s="1">
        <f>+Tabell1[[#This Row],[Avrundet beløp]]</f>
        <v>0</v>
      </c>
      <c r="U206" s="5">
        <f t="shared" si="23"/>
        <v>0</v>
      </c>
    </row>
    <row r="207" spans="1:21" x14ac:dyDescent="0.25">
      <c r="A207">
        <v>2301</v>
      </c>
      <c r="B207" t="s">
        <v>273</v>
      </c>
      <c r="C207">
        <v>2111</v>
      </c>
      <c r="D207" t="s">
        <v>274</v>
      </c>
      <c r="E207">
        <v>1099</v>
      </c>
      <c r="F207" t="s">
        <v>16</v>
      </c>
      <c r="G207" t="s">
        <v>17</v>
      </c>
      <c r="H207" t="s">
        <v>18</v>
      </c>
      <c r="I207" s="1">
        <v>369</v>
      </c>
      <c r="J207" s="1">
        <f>+Tabell1[[#This Row],[Regnskap]]</f>
        <v>369</v>
      </c>
      <c r="L207" t="str">
        <f>_xlfn.XLOOKUP(Tabell1[[#This Row],[Ansvar]],Fleksi[Ansvar],Fleksi[Virksomhet])</f>
        <v>Senter FBU</v>
      </c>
      <c r="M207" t="str">
        <f>_xlfn.XLOOKUP(Tabell1[[#This Row],[Ansvar]],Fleksi[Ansvar],Fleksi[1B])</f>
        <v>Ordinær grunnskoleopplæring inkludert fellesutgifter</v>
      </c>
      <c r="N207" t="str">
        <f>_xlfn.XLOOKUP(Tabell1[[#This Row],[Ansvar]],Fleksi[Ansvar],Fleksi[Tjenesteområde])</f>
        <v>Oppvekst skole</v>
      </c>
      <c r="O207" s="1">
        <f>+ROUND(Tabell1[[#This Row],[Justert beløp]],-3)</f>
        <v>0</v>
      </c>
      <c r="P207">
        <f t="shared" si="24"/>
        <v>1099</v>
      </c>
      <c r="Q207">
        <f t="shared" si="25"/>
        <v>2301</v>
      </c>
      <c r="R207">
        <f t="shared" si="26"/>
        <v>2111</v>
      </c>
      <c r="S207" t="str">
        <f t="shared" si="27"/>
        <v>2255</v>
      </c>
      <c r="T207" s="1">
        <f>+Tabell1[[#This Row],[Avrundet beløp]]</f>
        <v>0</v>
      </c>
      <c r="U207" s="5">
        <f t="shared" si="23"/>
        <v>0</v>
      </c>
    </row>
    <row r="208" spans="1:21" x14ac:dyDescent="0.25">
      <c r="A208">
        <v>2305</v>
      </c>
      <c r="B208" t="s">
        <v>275</v>
      </c>
      <c r="C208">
        <v>2020</v>
      </c>
      <c r="D208" t="s">
        <v>276</v>
      </c>
      <c r="E208">
        <v>1020</v>
      </c>
      <c r="F208" t="s">
        <v>260</v>
      </c>
      <c r="G208" t="s">
        <v>17</v>
      </c>
      <c r="H208" t="s">
        <v>18</v>
      </c>
      <c r="I208" s="1">
        <v>25834</v>
      </c>
      <c r="J208" s="1">
        <f>+Tabell1[[#This Row],[Regnskap]]</f>
        <v>25834</v>
      </c>
      <c r="L208" t="str">
        <f>_xlfn.XLOOKUP(Tabell1[[#This Row],[Ansvar]],Fleksi[Ansvar],Fleksi[Virksomhet])</f>
        <v>Aspervika</v>
      </c>
      <c r="M208" t="str">
        <f>_xlfn.XLOOKUP(Tabell1[[#This Row],[Ansvar]],Fleksi[Ansvar],Fleksi[1B])</f>
        <v>Ordinær grunnskoleopplæring inkludert fellesutgifter</v>
      </c>
      <c r="N208" t="str">
        <f>_xlfn.XLOOKUP(Tabell1[[#This Row],[Ansvar]],Fleksi[Ansvar],Fleksi[Tjenesteområde])</f>
        <v>Oppvekst skole</v>
      </c>
      <c r="O208" s="1">
        <f>+ROUND(Tabell1[[#This Row],[Justert beløp]],-3)</f>
        <v>26000</v>
      </c>
      <c r="P208">
        <f t="shared" si="24"/>
        <v>1020</v>
      </c>
      <c r="Q208">
        <f t="shared" si="25"/>
        <v>2305</v>
      </c>
      <c r="R208">
        <f t="shared" si="26"/>
        <v>2020</v>
      </c>
      <c r="S208" t="str">
        <f t="shared" si="27"/>
        <v>2255</v>
      </c>
      <c r="T208" s="1">
        <f>+Tabell1[[#This Row],[Avrundet beløp]]</f>
        <v>26000</v>
      </c>
      <c r="U208" s="5">
        <f t="shared" si="23"/>
        <v>26000</v>
      </c>
    </row>
    <row r="209" spans="1:21" x14ac:dyDescent="0.25">
      <c r="A209">
        <v>2305</v>
      </c>
      <c r="B209" t="s">
        <v>275</v>
      </c>
      <c r="C209">
        <v>2020</v>
      </c>
      <c r="D209" t="s">
        <v>276</v>
      </c>
      <c r="E209">
        <v>1030</v>
      </c>
      <c r="F209" t="s">
        <v>248</v>
      </c>
      <c r="G209" t="s">
        <v>17</v>
      </c>
      <c r="H209" t="s">
        <v>18</v>
      </c>
      <c r="I209" s="1">
        <v>46999</v>
      </c>
      <c r="J209" s="1">
        <f>+Tabell1[[#This Row],[Regnskap]]</f>
        <v>46999</v>
      </c>
      <c r="L209" t="str">
        <f>_xlfn.XLOOKUP(Tabell1[[#This Row],[Ansvar]],Fleksi[Ansvar],Fleksi[Virksomhet])</f>
        <v>Aspervika</v>
      </c>
      <c r="M209" t="str">
        <f>_xlfn.XLOOKUP(Tabell1[[#This Row],[Ansvar]],Fleksi[Ansvar],Fleksi[1B])</f>
        <v>Ordinær grunnskoleopplæring inkludert fellesutgifter</v>
      </c>
      <c r="N209" t="str">
        <f>_xlfn.XLOOKUP(Tabell1[[#This Row],[Ansvar]],Fleksi[Ansvar],Fleksi[Tjenesteområde])</f>
        <v>Oppvekst skole</v>
      </c>
      <c r="O209" s="1">
        <f>+ROUND(Tabell1[[#This Row],[Justert beløp]],-3)</f>
        <v>47000</v>
      </c>
      <c r="P209">
        <f t="shared" si="24"/>
        <v>1030</v>
      </c>
      <c r="Q209">
        <f t="shared" si="25"/>
        <v>2305</v>
      </c>
      <c r="R209">
        <f t="shared" si="26"/>
        <v>2020</v>
      </c>
      <c r="S209" t="str">
        <f t="shared" si="27"/>
        <v>2255</v>
      </c>
      <c r="T209" s="1">
        <f>+Tabell1[[#This Row],[Avrundet beløp]]</f>
        <v>47000</v>
      </c>
      <c r="U209" s="5">
        <f t="shared" si="23"/>
        <v>47000</v>
      </c>
    </row>
    <row r="210" spans="1:21" x14ac:dyDescent="0.25">
      <c r="A210">
        <v>2305</v>
      </c>
      <c r="B210" t="s">
        <v>275</v>
      </c>
      <c r="C210">
        <v>2020</v>
      </c>
      <c r="D210" t="s">
        <v>276</v>
      </c>
      <c r="E210">
        <v>1090</v>
      </c>
      <c r="F210" t="s">
        <v>22</v>
      </c>
      <c r="G210" t="s">
        <v>17</v>
      </c>
      <c r="H210" t="s">
        <v>18</v>
      </c>
      <c r="I210" s="1">
        <v>3862</v>
      </c>
      <c r="J210" s="1">
        <f>+Tabell1[[#This Row],[Regnskap]]</f>
        <v>3862</v>
      </c>
      <c r="L210" t="str">
        <f>_xlfn.XLOOKUP(Tabell1[[#This Row],[Ansvar]],Fleksi[Ansvar],Fleksi[Virksomhet])</f>
        <v>Aspervika</v>
      </c>
      <c r="M210" t="str">
        <f>_xlfn.XLOOKUP(Tabell1[[#This Row],[Ansvar]],Fleksi[Ansvar],Fleksi[1B])</f>
        <v>Ordinær grunnskoleopplæring inkludert fellesutgifter</v>
      </c>
      <c r="N210" t="str">
        <f>_xlfn.XLOOKUP(Tabell1[[#This Row],[Ansvar]],Fleksi[Ansvar],Fleksi[Tjenesteområde])</f>
        <v>Oppvekst skole</v>
      </c>
      <c r="O210" s="1">
        <f>+ROUND(Tabell1[[#This Row],[Justert beløp]],-3)</f>
        <v>4000</v>
      </c>
      <c r="P210">
        <f t="shared" si="24"/>
        <v>1090</v>
      </c>
      <c r="Q210">
        <f t="shared" si="25"/>
        <v>2305</v>
      </c>
      <c r="R210">
        <f t="shared" si="26"/>
        <v>2020</v>
      </c>
      <c r="S210" t="str">
        <f t="shared" si="27"/>
        <v>2255</v>
      </c>
      <c r="T210" s="1">
        <f>+Tabell1[[#This Row],[Avrundet beløp]]</f>
        <v>4000</v>
      </c>
      <c r="U210" s="5">
        <f t="shared" si="23"/>
        <v>4000</v>
      </c>
    </row>
    <row r="211" spans="1:21" x14ac:dyDescent="0.25">
      <c r="A211">
        <v>2305</v>
      </c>
      <c r="B211" t="s">
        <v>275</v>
      </c>
      <c r="C211">
        <v>2020</v>
      </c>
      <c r="D211" t="s">
        <v>276</v>
      </c>
      <c r="E211">
        <v>1099</v>
      </c>
      <c r="F211" t="s">
        <v>16</v>
      </c>
      <c r="G211" t="s">
        <v>17</v>
      </c>
      <c r="H211" t="s">
        <v>18</v>
      </c>
      <c r="I211" s="1">
        <v>10814</v>
      </c>
      <c r="J211" s="1">
        <f>+Tabell1[[#This Row],[Regnskap]]</f>
        <v>10814</v>
      </c>
      <c r="L211" t="str">
        <f>_xlfn.XLOOKUP(Tabell1[[#This Row],[Ansvar]],Fleksi[Ansvar],Fleksi[Virksomhet])</f>
        <v>Aspervika</v>
      </c>
      <c r="M211" t="str">
        <f>_xlfn.XLOOKUP(Tabell1[[#This Row],[Ansvar]],Fleksi[Ansvar],Fleksi[1B])</f>
        <v>Ordinær grunnskoleopplæring inkludert fellesutgifter</v>
      </c>
      <c r="N211" t="str">
        <f>_xlfn.XLOOKUP(Tabell1[[#This Row],[Ansvar]],Fleksi[Ansvar],Fleksi[Tjenesteområde])</f>
        <v>Oppvekst skole</v>
      </c>
      <c r="O211" s="1">
        <f>+ROUND(Tabell1[[#This Row],[Justert beløp]],-3)</f>
        <v>11000</v>
      </c>
      <c r="P211">
        <f t="shared" si="24"/>
        <v>1099</v>
      </c>
      <c r="Q211">
        <f t="shared" si="25"/>
        <v>2305</v>
      </c>
      <c r="R211">
        <f t="shared" si="26"/>
        <v>2020</v>
      </c>
      <c r="S211" t="str">
        <f t="shared" si="27"/>
        <v>2255</v>
      </c>
      <c r="T211" s="1">
        <f>+Tabell1[[#This Row],[Avrundet beløp]]</f>
        <v>11000</v>
      </c>
      <c r="U211" s="5">
        <f t="shared" si="23"/>
        <v>11000</v>
      </c>
    </row>
    <row r="212" spans="1:21" x14ac:dyDescent="0.25">
      <c r="A212">
        <v>2305</v>
      </c>
      <c r="B212" t="s">
        <v>275</v>
      </c>
      <c r="C212">
        <v>2020</v>
      </c>
      <c r="D212" t="s">
        <v>276</v>
      </c>
      <c r="E212">
        <v>1120</v>
      </c>
      <c r="F212" t="s">
        <v>26</v>
      </c>
      <c r="G212" t="s">
        <v>17</v>
      </c>
      <c r="H212" t="s">
        <v>18</v>
      </c>
      <c r="I212" s="1">
        <v>242</v>
      </c>
      <c r="J212" s="1">
        <f>+Tabell1[[#This Row],[Regnskap]]</f>
        <v>242</v>
      </c>
      <c r="L212" t="str">
        <f>_xlfn.XLOOKUP(Tabell1[[#This Row],[Ansvar]],Fleksi[Ansvar],Fleksi[Virksomhet])</f>
        <v>Aspervika</v>
      </c>
      <c r="M212" t="str">
        <f>_xlfn.XLOOKUP(Tabell1[[#This Row],[Ansvar]],Fleksi[Ansvar],Fleksi[1B])</f>
        <v>Ordinær grunnskoleopplæring inkludert fellesutgifter</v>
      </c>
      <c r="N212" t="str">
        <f>_xlfn.XLOOKUP(Tabell1[[#This Row],[Ansvar]],Fleksi[Ansvar],Fleksi[Tjenesteområde])</f>
        <v>Oppvekst skole</v>
      </c>
      <c r="O212" s="1">
        <f>+ROUND(Tabell1[[#This Row],[Justert beløp]],-3)</f>
        <v>0</v>
      </c>
      <c r="P212">
        <f t="shared" si="24"/>
        <v>1120</v>
      </c>
      <c r="Q212">
        <f t="shared" si="25"/>
        <v>2305</v>
      </c>
      <c r="R212">
        <f t="shared" si="26"/>
        <v>2020</v>
      </c>
      <c r="S212" t="str">
        <f t="shared" si="27"/>
        <v>2255</v>
      </c>
      <c r="T212" s="1">
        <f>+Tabell1[[#This Row],[Avrundet beløp]]</f>
        <v>0</v>
      </c>
      <c r="U212" s="5">
        <f t="shared" si="23"/>
        <v>0</v>
      </c>
    </row>
    <row r="213" spans="1:21" x14ac:dyDescent="0.25">
      <c r="A213">
        <v>2305</v>
      </c>
      <c r="B213" t="s">
        <v>275</v>
      </c>
      <c r="C213">
        <v>2020</v>
      </c>
      <c r="D213" t="s">
        <v>276</v>
      </c>
      <c r="E213">
        <v>1121</v>
      </c>
      <c r="F213" t="s">
        <v>66</v>
      </c>
      <c r="G213" t="s">
        <v>17</v>
      </c>
      <c r="H213" t="s">
        <v>18</v>
      </c>
      <c r="I213" s="1">
        <v>1788</v>
      </c>
      <c r="J213" s="1">
        <f>+Tabell1[[#This Row],[Regnskap]]</f>
        <v>1788</v>
      </c>
      <c r="L213" t="str">
        <f>_xlfn.XLOOKUP(Tabell1[[#This Row],[Ansvar]],Fleksi[Ansvar],Fleksi[Virksomhet])</f>
        <v>Aspervika</v>
      </c>
      <c r="M213" t="str">
        <f>_xlfn.XLOOKUP(Tabell1[[#This Row],[Ansvar]],Fleksi[Ansvar],Fleksi[1B])</f>
        <v>Ordinær grunnskoleopplæring inkludert fellesutgifter</v>
      </c>
      <c r="N213" t="str">
        <f>_xlfn.XLOOKUP(Tabell1[[#This Row],[Ansvar]],Fleksi[Ansvar],Fleksi[Tjenesteområde])</f>
        <v>Oppvekst skole</v>
      </c>
      <c r="O213" s="1">
        <f>+ROUND(Tabell1[[#This Row],[Justert beløp]],-3)</f>
        <v>2000</v>
      </c>
      <c r="P213">
        <f t="shared" si="24"/>
        <v>1121</v>
      </c>
      <c r="Q213">
        <f t="shared" si="25"/>
        <v>2305</v>
      </c>
      <c r="R213">
        <f t="shared" si="26"/>
        <v>2020</v>
      </c>
      <c r="S213" t="str">
        <f t="shared" si="27"/>
        <v>2255</v>
      </c>
      <c r="T213" s="1">
        <f>+Tabell1[[#This Row],[Avrundet beløp]]</f>
        <v>2000</v>
      </c>
      <c r="U213" s="5">
        <f t="shared" si="23"/>
        <v>2000</v>
      </c>
    </row>
    <row r="214" spans="1:21" x14ac:dyDescent="0.25">
      <c r="A214">
        <v>2305</v>
      </c>
      <c r="B214" t="s">
        <v>275</v>
      </c>
      <c r="C214">
        <v>2023</v>
      </c>
      <c r="D214" t="s">
        <v>277</v>
      </c>
      <c r="E214">
        <v>1020</v>
      </c>
      <c r="F214" t="s">
        <v>260</v>
      </c>
      <c r="G214" t="s">
        <v>17</v>
      </c>
      <c r="H214" t="s">
        <v>18</v>
      </c>
      <c r="I214" s="1">
        <v>5431</v>
      </c>
      <c r="J214" s="1">
        <f>+Tabell1[[#This Row],[Regnskap]]</f>
        <v>5431</v>
      </c>
      <c r="L214" t="str">
        <f>_xlfn.XLOOKUP(Tabell1[[#This Row],[Ansvar]],Fleksi[Ansvar],Fleksi[Virksomhet])</f>
        <v>Aspervika</v>
      </c>
      <c r="M214" t="str">
        <f>_xlfn.XLOOKUP(Tabell1[[#This Row],[Ansvar]],Fleksi[Ansvar],Fleksi[1B])</f>
        <v>Ordinær grunnskoleopplæring inkludert fellesutgifter</v>
      </c>
      <c r="N214" t="str">
        <f>_xlfn.XLOOKUP(Tabell1[[#This Row],[Ansvar]],Fleksi[Ansvar],Fleksi[Tjenesteområde])</f>
        <v>Oppvekst skole</v>
      </c>
      <c r="O214" s="1">
        <f>+ROUND(Tabell1[[#This Row],[Justert beløp]],-3)</f>
        <v>5000</v>
      </c>
      <c r="P214">
        <f t="shared" si="24"/>
        <v>1020</v>
      </c>
      <c r="Q214">
        <f t="shared" si="25"/>
        <v>2305</v>
      </c>
      <c r="R214">
        <f t="shared" si="26"/>
        <v>2023</v>
      </c>
      <c r="S214" t="str">
        <f t="shared" si="27"/>
        <v>2255</v>
      </c>
      <c r="T214" s="1">
        <f>+Tabell1[[#This Row],[Avrundet beløp]]</f>
        <v>5000</v>
      </c>
      <c r="U214" s="5">
        <f t="shared" si="23"/>
        <v>5000</v>
      </c>
    </row>
    <row r="215" spans="1:21" x14ac:dyDescent="0.25">
      <c r="A215">
        <v>2305</v>
      </c>
      <c r="B215" t="s">
        <v>275</v>
      </c>
      <c r="C215">
        <v>2023</v>
      </c>
      <c r="D215" t="s">
        <v>277</v>
      </c>
      <c r="E215">
        <v>1022</v>
      </c>
      <c r="F215" t="s">
        <v>278</v>
      </c>
      <c r="G215" t="s">
        <v>17</v>
      </c>
      <c r="H215" t="s">
        <v>18</v>
      </c>
      <c r="I215" s="1">
        <v>109</v>
      </c>
      <c r="J215" s="1">
        <f>+Tabell1[[#This Row],[Regnskap]]</f>
        <v>109</v>
      </c>
      <c r="L215" t="str">
        <f>_xlfn.XLOOKUP(Tabell1[[#This Row],[Ansvar]],Fleksi[Ansvar],Fleksi[Virksomhet])</f>
        <v>Aspervika</v>
      </c>
      <c r="M215" t="str">
        <f>_xlfn.XLOOKUP(Tabell1[[#This Row],[Ansvar]],Fleksi[Ansvar],Fleksi[1B])</f>
        <v>Ordinær grunnskoleopplæring inkludert fellesutgifter</v>
      </c>
      <c r="N215" t="str">
        <f>_xlfn.XLOOKUP(Tabell1[[#This Row],[Ansvar]],Fleksi[Ansvar],Fleksi[Tjenesteområde])</f>
        <v>Oppvekst skole</v>
      </c>
      <c r="O215" s="1">
        <f>+ROUND(Tabell1[[#This Row],[Justert beløp]],-3)</f>
        <v>0</v>
      </c>
      <c r="P215">
        <f t="shared" si="24"/>
        <v>1022</v>
      </c>
      <c r="Q215">
        <f t="shared" si="25"/>
        <v>2305</v>
      </c>
      <c r="R215">
        <f t="shared" si="26"/>
        <v>2023</v>
      </c>
      <c r="S215" t="str">
        <f t="shared" si="27"/>
        <v>2255</v>
      </c>
      <c r="T215" s="1">
        <f>+Tabell1[[#This Row],[Avrundet beløp]]</f>
        <v>0</v>
      </c>
      <c r="U215" s="5">
        <f t="shared" si="23"/>
        <v>0</v>
      </c>
    </row>
    <row r="216" spans="1:21" x14ac:dyDescent="0.25">
      <c r="A216">
        <v>2305</v>
      </c>
      <c r="B216" t="s">
        <v>275</v>
      </c>
      <c r="C216">
        <v>2023</v>
      </c>
      <c r="D216" t="s">
        <v>277</v>
      </c>
      <c r="E216">
        <v>1030</v>
      </c>
      <c r="F216" t="s">
        <v>248</v>
      </c>
      <c r="G216" t="s">
        <v>17</v>
      </c>
      <c r="H216" t="s">
        <v>18</v>
      </c>
      <c r="I216" s="1">
        <v>5295</v>
      </c>
      <c r="J216" s="1">
        <f>+Tabell1[[#This Row],[Regnskap]]</f>
        <v>5295</v>
      </c>
      <c r="L216" t="str">
        <f>_xlfn.XLOOKUP(Tabell1[[#This Row],[Ansvar]],Fleksi[Ansvar],Fleksi[Virksomhet])</f>
        <v>Aspervika</v>
      </c>
      <c r="M216" t="str">
        <f>_xlfn.XLOOKUP(Tabell1[[#This Row],[Ansvar]],Fleksi[Ansvar],Fleksi[1B])</f>
        <v>Ordinær grunnskoleopplæring inkludert fellesutgifter</v>
      </c>
      <c r="N216" t="str">
        <f>_xlfn.XLOOKUP(Tabell1[[#This Row],[Ansvar]],Fleksi[Ansvar],Fleksi[Tjenesteområde])</f>
        <v>Oppvekst skole</v>
      </c>
      <c r="O216" s="1">
        <f>+ROUND(Tabell1[[#This Row],[Justert beløp]],-3)</f>
        <v>5000</v>
      </c>
      <c r="P216">
        <f t="shared" si="24"/>
        <v>1030</v>
      </c>
      <c r="Q216">
        <f t="shared" si="25"/>
        <v>2305</v>
      </c>
      <c r="R216">
        <f t="shared" si="26"/>
        <v>2023</v>
      </c>
      <c r="S216" t="str">
        <f t="shared" si="27"/>
        <v>2255</v>
      </c>
      <c r="T216" s="1">
        <f>+Tabell1[[#This Row],[Avrundet beløp]]</f>
        <v>5000</v>
      </c>
      <c r="U216" s="5">
        <f t="shared" si="23"/>
        <v>5000</v>
      </c>
    </row>
    <row r="217" spans="1:21" x14ac:dyDescent="0.25">
      <c r="A217">
        <v>2305</v>
      </c>
      <c r="B217" t="s">
        <v>275</v>
      </c>
      <c r="C217">
        <v>2023</v>
      </c>
      <c r="D217" t="s">
        <v>277</v>
      </c>
      <c r="E217">
        <v>1090</v>
      </c>
      <c r="F217" t="s">
        <v>22</v>
      </c>
      <c r="G217" t="s">
        <v>17</v>
      </c>
      <c r="H217" t="s">
        <v>18</v>
      </c>
      <c r="I217" s="1">
        <v>505</v>
      </c>
      <c r="J217" s="1">
        <f>+Tabell1[[#This Row],[Regnskap]]</f>
        <v>505</v>
      </c>
      <c r="L217" t="str">
        <f>_xlfn.XLOOKUP(Tabell1[[#This Row],[Ansvar]],Fleksi[Ansvar],Fleksi[Virksomhet])</f>
        <v>Aspervika</v>
      </c>
      <c r="M217" t="str">
        <f>_xlfn.XLOOKUP(Tabell1[[#This Row],[Ansvar]],Fleksi[Ansvar],Fleksi[1B])</f>
        <v>Ordinær grunnskoleopplæring inkludert fellesutgifter</v>
      </c>
      <c r="N217" t="str">
        <f>_xlfn.XLOOKUP(Tabell1[[#This Row],[Ansvar]],Fleksi[Ansvar],Fleksi[Tjenesteområde])</f>
        <v>Oppvekst skole</v>
      </c>
      <c r="O217" s="1">
        <f>+ROUND(Tabell1[[#This Row],[Justert beløp]],-3)</f>
        <v>1000</v>
      </c>
      <c r="P217">
        <f t="shared" si="24"/>
        <v>1090</v>
      </c>
      <c r="Q217">
        <f t="shared" si="25"/>
        <v>2305</v>
      </c>
      <c r="R217">
        <f t="shared" si="26"/>
        <v>2023</v>
      </c>
      <c r="S217" t="str">
        <f t="shared" si="27"/>
        <v>2255</v>
      </c>
      <c r="T217" s="1">
        <f>+Tabell1[[#This Row],[Avrundet beløp]]</f>
        <v>1000</v>
      </c>
      <c r="U217" s="5">
        <f t="shared" si="23"/>
        <v>1000</v>
      </c>
    </row>
    <row r="218" spans="1:21" x14ac:dyDescent="0.25">
      <c r="A218">
        <v>2305</v>
      </c>
      <c r="B218" t="s">
        <v>275</v>
      </c>
      <c r="C218">
        <v>2023</v>
      </c>
      <c r="D218" t="s">
        <v>277</v>
      </c>
      <c r="E218">
        <v>1099</v>
      </c>
      <c r="F218" t="s">
        <v>16</v>
      </c>
      <c r="G218" t="s">
        <v>17</v>
      </c>
      <c r="H218" t="s">
        <v>18</v>
      </c>
      <c r="I218" s="1">
        <v>1599</v>
      </c>
      <c r="J218" s="1">
        <f>+Tabell1[[#This Row],[Regnskap]]</f>
        <v>1599</v>
      </c>
      <c r="L218" t="str">
        <f>_xlfn.XLOOKUP(Tabell1[[#This Row],[Ansvar]],Fleksi[Ansvar],Fleksi[Virksomhet])</f>
        <v>Aspervika</v>
      </c>
      <c r="M218" t="str">
        <f>_xlfn.XLOOKUP(Tabell1[[#This Row],[Ansvar]],Fleksi[Ansvar],Fleksi[1B])</f>
        <v>Ordinær grunnskoleopplæring inkludert fellesutgifter</v>
      </c>
      <c r="N218" t="str">
        <f>_xlfn.XLOOKUP(Tabell1[[#This Row],[Ansvar]],Fleksi[Ansvar],Fleksi[Tjenesteområde])</f>
        <v>Oppvekst skole</v>
      </c>
      <c r="O218" s="1">
        <f>+ROUND(Tabell1[[#This Row],[Justert beløp]],-3)</f>
        <v>2000</v>
      </c>
      <c r="P218">
        <f t="shared" si="24"/>
        <v>1099</v>
      </c>
      <c r="Q218">
        <f t="shared" si="25"/>
        <v>2305</v>
      </c>
      <c r="R218">
        <f t="shared" si="26"/>
        <v>2023</v>
      </c>
      <c r="S218" t="str">
        <f t="shared" si="27"/>
        <v>2255</v>
      </c>
      <c r="T218" s="1">
        <f>+Tabell1[[#This Row],[Avrundet beløp]]</f>
        <v>2000</v>
      </c>
      <c r="U218" s="5">
        <f t="shared" si="23"/>
        <v>2000</v>
      </c>
    </row>
    <row r="219" spans="1:21" x14ac:dyDescent="0.25">
      <c r="A219">
        <v>2305</v>
      </c>
      <c r="B219" t="s">
        <v>275</v>
      </c>
      <c r="C219">
        <v>2023</v>
      </c>
      <c r="D219" t="s">
        <v>277</v>
      </c>
      <c r="E219">
        <v>1107</v>
      </c>
      <c r="F219" t="s">
        <v>279</v>
      </c>
      <c r="G219" t="s">
        <v>17</v>
      </c>
      <c r="H219" t="s">
        <v>18</v>
      </c>
      <c r="I219" s="1">
        <v>24</v>
      </c>
      <c r="J219" s="1">
        <f>+Tabell1[[#This Row],[Regnskap]]</f>
        <v>24</v>
      </c>
      <c r="L219" t="str">
        <f>_xlfn.XLOOKUP(Tabell1[[#This Row],[Ansvar]],Fleksi[Ansvar],Fleksi[Virksomhet])</f>
        <v>Aspervika</v>
      </c>
      <c r="M219" t="str">
        <f>_xlfn.XLOOKUP(Tabell1[[#This Row],[Ansvar]],Fleksi[Ansvar],Fleksi[1B])</f>
        <v>Ordinær grunnskoleopplæring inkludert fellesutgifter</v>
      </c>
      <c r="N219" t="str">
        <f>_xlfn.XLOOKUP(Tabell1[[#This Row],[Ansvar]],Fleksi[Ansvar],Fleksi[Tjenesteområde])</f>
        <v>Oppvekst skole</v>
      </c>
      <c r="O219" s="1">
        <f>+ROUND(Tabell1[[#This Row],[Justert beløp]],-3)</f>
        <v>0</v>
      </c>
      <c r="P219">
        <f t="shared" si="24"/>
        <v>1107</v>
      </c>
      <c r="Q219">
        <f t="shared" si="25"/>
        <v>2305</v>
      </c>
      <c r="R219">
        <f t="shared" si="26"/>
        <v>2023</v>
      </c>
      <c r="S219" t="str">
        <f t="shared" si="27"/>
        <v>2255</v>
      </c>
      <c r="T219" s="1">
        <f>+Tabell1[[#This Row],[Avrundet beløp]]</f>
        <v>0</v>
      </c>
      <c r="U219" s="5">
        <f t="shared" si="23"/>
        <v>0</v>
      </c>
    </row>
    <row r="220" spans="1:21" x14ac:dyDescent="0.25">
      <c r="A220">
        <v>2305</v>
      </c>
      <c r="B220" t="s">
        <v>275</v>
      </c>
      <c r="C220">
        <v>2150</v>
      </c>
      <c r="D220" t="s">
        <v>280</v>
      </c>
      <c r="E220">
        <v>1030</v>
      </c>
      <c r="F220" t="s">
        <v>248</v>
      </c>
      <c r="G220" t="s">
        <v>17</v>
      </c>
      <c r="H220" t="s">
        <v>18</v>
      </c>
      <c r="I220" s="1">
        <v>33634</v>
      </c>
      <c r="J220" s="1">
        <f>+Tabell1[[#This Row],[Regnskap]]</f>
        <v>33634</v>
      </c>
      <c r="L220" t="str">
        <f>_xlfn.XLOOKUP(Tabell1[[#This Row],[Ansvar]],Fleksi[Ansvar],Fleksi[Virksomhet])</f>
        <v>Aspervika</v>
      </c>
      <c r="M220" t="str">
        <f>_xlfn.XLOOKUP(Tabell1[[#This Row],[Ansvar]],Fleksi[Ansvar],Fleksi[1B])</f>
        <v>Ordinær grunnskoleopplæring inkludert fellesutgifter</v>
      </c>
      <c r="N220" t="str">
        <f>_xlfn.XLOOKUP(Tabell1[[#This Row],[Ansvar]],Fleksi[Ansvar],Fleksi[Tjenesteområde])</f>
        <v>Oppvekst skole</v>
      </c>
      <c r="O220" s="1">
        <f>+ROUND(Tabell1[[#This Row],[Justert beløp]],-3)</f>
        <v>34000</v>
      </c>
      <c r="P220">
        <f t="shared" si="24"/>
        <v>1030</v>
      </c>
      <c r="Q220">
        <f t="shared" si="25"/>
        <v>2305</v>
      </c>
      <c r="R220">
        <f t="shared" si="26"/>
        <v>2150</v>
      </c>
      <c r="S220" t="str">
        <f t="shared" si="27"/>
        <v>2255</v>
      </c>
      <c r="T220" s="1">
        <f>+Tabell1[[#This Row],[Avrundet beløp]]</f>
        <v>34000</v>
      </c>
      <c r="U220" s="5">
        <f t="shared" si="23"/>
        <v>34000</v>
      </c>
    </row>
    <row r="221" spans="1:21" x14ac:dyDescent="0.25">
      <c r="A221">
        <v>2305</v>
      </c>
      <c r="B221" t="s">
        <v>275</v>
      </c>
      <c r="C221">
        <v>2150</v>
      </c>
      <c r="D221" t="s">
        <v>280</v>
      </c>
      <c r="E221">
        <v>1090</v>
      </c>
      <c r="F221" t="s">
        <v>22</v>
      </c>
      <c r="G221" t="s">
        <v>17</v>
      </c>
      <c r="H221" t="s">
        <v>18</v>
      </c>
      <c r="I221" s="1">
        <v>2364</v>
      </c>
      <c r="J221" s="1">
        <f>+Tabell1[[#This Row],[Regnskap]]</f>
        <v>2364</v>
      </c>
      <c r="L221" t="str">
        <f>_xlfn.XLOOKUP(Tabell1[[#This Row],[Ansvar]],Fleksi[Ansvar],Fleksi[Virksomhet])</f>
        <v>Aspervika</v>
      </c>
      <c r="M221" t="str">
        <f>_xlfn.XLOOKUP(Tabell1[[#This Row],[Ansvar]],Fleksi[Ansvar],Fleksi[1B])</f>
        <v>Ordinær grunnskoleopplæring inkludert fellesutgifter</v>
      </c>
      <c r="N221" t="str">
        <f>_xlfn.XLOOKUP(Tabell1[[#This Row],[Ansvar]],Fleksi[Ansvar],Fleksi[Tjenesteområde])</f>
        <v>Oppvekst skole</v>
      </c>
      <c r="O221" s="1">
        <f>+ROUND(Tabell1[[#This Row],[Justert beløp]],-3)</f>
        <v>2000</v>
      </c>
      <c r="P221">
        <f t="shared" si="24"/>
        <v>1090</v>
      </c>
      <c r="Q221">
        <f t="shared" si="25"/>
        <v>2305</v>
      </c>
      <c r="R221">
        <f t="shared" si="26"/>
        <v>2150</v>
      </c>
      <c r="S221" t="str">
        <f t="shared" si="27"/>
        <v>2255</v>
      </c>
      <c r="T221" s="1">
        <f>+Tabell1[[#This Row],[Avrundet beløp]]</f>
        <v>2000</v>
      </c>
      <c r="U221" s="5">
        <f t="shared" si="23"/>
        <v>2000</v>
      </c>
    </row>
    <row r="222" spans="1:21" x14ac:dyDescent="0.25">
      <c r="A222">
        <v>2305</v>
      </c>
      <c r="B222" t="s">
        <v>275</v>
      </c>
      <c r="C222">
        <v>2150</v>
      </c>
      <c r="D222" t="s">
        <v>280</v>
      </c>
      <c r="E222">
        <v>1099</v>
      </c>
      <c r="F222" t="s">
        <v>16</v>
      </c>
      <c r="G222" t="s">
        <v>17</v>
      </c>
      <c r="H222" t="s">
        <v>18</v>
      </c>
      <c r="I222" s="1">
        <v>5076</v>
      </c>
      <c r="J222" s="1">
        <f>+Tabell1[[#This Row],[Regnskap]]</f>
        <v>5076</v>
      </c>
      <c r="L222" t="str">
        <f>_xlfn.XLOOKUP(Tabell1[[#This Row],[Ansvar]],Fleksi[Ansvar],Fleksi[Virksomhet])</f>
        <v>Aspervika</v>
      </c>
      <c r="M222" t="str">
        <f>_xlfn.XLOOKUP(Tabell1[[#This Row],[Ansvar]],Fleksi[Ansvar],Fleksi[1B])</f>
        <v>Ordinær grunnskoleopplæring inkludert fellesutgifter</v>
      </c>
      <c r="N222" t="str">
        <f>_xlfn.XLOOKUP(Tabell1[[#This Row],[Ansvar]],Fleksi[Ansvar],Fleksi[Tjenesteområde])</f>
        <v>Oppvekst skole</v>
      </c>
      <c r="O222" s="1">
        <f>+ROUND(Tabell1[[#This Row],[Justert beløp]],-3)</f>
        <v>5000</v>
      </c>
      <c r="P222">
        <f t="shared" si="24"/>
        <v>1099</v>
      </c>
      <c r="Q222">
        <f t="shared" si="25"/>
        <v>2305</v>
      </c>
      <c r="R222">
        <f t="shared" si="26"/>
        <v>2150</v>
      </c>
      <c r="S222" t="str">
        <f t="shared" si="27"/>
        <v>2255</v>
      </c>
      <c r="T222" s="1">
        <f>+Tabell1[[#This Row],[Avrundet beløp]]</f>
        <v>5000</v>
      </c>
      <c r="U222" s="5">
        <f t="shared" si="23"/>
        <v>5000</v>
      </c>
    </row>
    <row r="223" spans="1:21" x14ac:dyDescent="0.25">
      <c r="A223">
        <v>2305</v>
      </c>
      <c r="B223" t="s">
        <v>275</v>
      </c>
      <c r="C223">
        <v>2321</v>
      </c>
      <c r="D223" t="s">
        <v>219</v>
      </c>
      <c r="E223">
        <v>1021</v>
      </c>
      <c r="F223" t="s">
        <v>30</v>
      </c>
      <c r="G223" t="s">
        <v>17</v>
      </c>
      <c r="H223" t="s">
        <v>18</v>
      </c>
      <c r="I223" s="1">
        <v>-562</v>
      </c>
      <c r="J223" s="1">
        <f>+Tabell1[[#This Row],[Regnskap]]</f>
        <v>-562</v>
      </c>
      <c r="L223" t="str">
        <f>_xlfn.XLOOKUP(Tabell1[[#This Row],[Ansvar]],Fleksi[Ansvar],Fleksi[Virksomhet])</f>
        <v>Aspervika</v>
      </c>
      <c r="M223" t="str">
        <f>_xlfn.XLOOKUP(Tabell1[[#This Row],[Ansvar]],Fleksi[Ansvar],Fleksi[1B])</f>
        <v>Ordinær grunnskoleopplæring inkludert fellesutgifter</v>
      </c>
      <c r="N223" t="str">
        <f>_xlfn.XLOOKUP(Tabell1[[#This Row],[Ansvar]],Fleksi[Ansvar],Fleksi[Tjenesteområde])</f>
        <v>Oppvekst skole</v>
      </c>
      <c r="O223" s="1">
        <f>+ROUND(Tabell1[[#This Row],[Justert beløp]],-3)</f>
        <v>-1000</v>
      </c>
      <c r="P223">
        <f t="shared" si="24"/>
        <v>1021</v>
      </c>
      <c r="Q223">
        <f t="shared" si="25"/>
        <v>2305</v>
      </c>
      <c r="R223">
        <f t="shared" si="26"/>
        <v>2321</v>
      </c>
      <c r="S223" t="str">
        <f t="shared" si="27"/>
        <v>2255</v>
      </c>
      <c r="T223" s="1">
        <f>+Tabell1[[#This Row],[Avrundet beløp]]</f>
        <v>-1000</v>
      </c>
      <c r="U223" s="5">
        <f t="shared" si="23"/>
        <v>-1000</v>
      </c>
    </row>
    <row r="224" spans="1:21" x14ac:dyDescent="0.25">
      <c r="A224">
        <v>2305</v>
      </c>
      <c r="B224" t="s">
        <v>275</v>
      </c>
      <c r="C224">
        <v>2321</v>
      </c>
      <c r="D224" t="s">
        <v>219</v>
      </c>
      <c r="E224">
        <v>1099</v>
      </c>
      <c r="F224" t="s">
        <v>16</v>
      </c>
      <c r="G224" t="s">
        <v>17</v>
      </c>
      <c r="H224" t="s">
        <v>18</v>
      </c>
      <c r="I224" s="1">
        <v>-79</v>
      </c>
      <c r="J224" s="1">
        <f>+Tabell1[[#This Row],[Regnskap]]</f>
        <v>-79</v>
      </c>
      <c r="L224" t="str">
        <f>_xlfn.XLOOKUP(Tabell1[[#This Row],[Ansvar]],Fleksi[Ansvar],Fleksi[Virksomhet])</f>
        <v>Aspervika</v>
      </c>
      <c r="M224" t="str">
        <f>_xlfn.XLOOKUP(Tabell1[[#This Row],[Ansvar]],Fleksi[Ansvar],Fleksi[1B])</f>
        <v>Ordinær grunnskoleopplæring inkludert fellesutgifter</v>
      </c>
      <c r="N224" t="str">
        <f>_xlfn.XLOOKUP(Tabell1[[#This Row],[Ansvar]],Fleksi[Ansvar],Fleksi[Tjenesteområde])</f>
        <v>Oppvekst skole</v>
      </c>
      <c r="O224" s="1">
        <f>+ROUND(Tabell1[[#This Row],[Justert beløp]],-3)</f>
        <v>0</v>
      </c>
      <c r="P224">
        <f t="shared" si="24"/>
        <v>1099</v>
      </c>
      <c r="Q224">
        <f t="shared" si="25"/>
        <v>2305</v>
      </c>
      <c r="R224">
        <f t="shared" si="26"/>
        <v>2321</v>
      </c>
      <c r="S224" t="str">
        <f t="shared" si="27"/>
        <v>2255</v>
      </c>
      <c r="T224" s="1">
        <f>+Tabell1[[#This Row],[Avrundet beløp]]</f>
        <v>0</v>
      </c>
      <c r="U224" s="5">
        <f t="shared" si="23"/>
        <v>0</v>
      </c>
    </row>
    <row r="225" spans="1:21" x14ac:dyDescent="0.25">
      <c r="A225">
        <v>2306</v>
      </c>
      <c r="B225" t="s">
        <v>281</v>
      </c>
      <c r="C225">
        <v>2020</v>
      </c>
      <c r="D225" t="s">
        <v>276</v>
      </c>
      <c r="E225">
        <v>1014</v>
      </c>
      <c r="F225" t="s">
        <v>282</v>
      </c>
      <c r="G225" t="s">
        <v>17</v>
      </c>
      <c r="H225" t="s">
        <v>18</v>
      </c>
      <c r="I225" s="1">
        <v>242</v>
      </c>
      <c r="J225" s="1">
        <f>+Tabell1[[#This Row],[Regnskap]]</f>
        <v>242</v>
      </c>
      <c r="L225" t="str">
        <f>_xlfn.XLOOKUP(Tabell1[[#This Row],[Ansvar]],Fleksi[Ansvar],Fleksi[Virksomhet])</f>
        <v>Austrått</v>
      </c>
      <c r="M225" t="str">
        <f>_xlfn.XLOOKUP(Tabell1[[#This Row],[Ansvar]],Fleksi[Ansvar],Fleksi[1B])</f>
        <v>Ordinær grunnskoleopplæring inkludert fellesutgifter</v>
      </c>
      <c r="N225" t="str">
        <f>_xlfn.XLOOKUP(Tabell1[[#This Row],[Ansvar]],Fleksi[Ansvar],Fleksi[Tjenesteområde])</f>
        <v>Oppvekst skole</v>
      </c>
      <c r="O225" s="1">
        <f>+ROUND(Tabell1[[#This Row],[Justert beløp]],-3)</f>
        <v>0</v>
      </c>
      <c r="P225">
        <f t="shared" si="24"/>
        <v>1014</v>
      </c>
      <c r="Q225">
        <f t="shared" si="25"/>
        <v>2306</v>
      </c>
      <c r="R225">
        <f t="shared" si="26"/>
        <v>2020</v>
      </c>
      <c r="S225" t="str">
        <f t="shared" si="27"/>
        <v>2255</v>
      </c>
      <c r="T225" s="1">
        <f>+Tabell1[[#This Row],[Avrundet beløp]]</f>
        <v>0</v>
      </c>
      <c r="U225" s="5">
        <f t="shared" si="23"/>
        <v>0</v>
      </c>
    </row>
    <row r="226" spans="1:21" x14ac:dyDescent="0.25">
      <c r="A226">
        <v>2306</v>
      </c>
      <c r="B226" t="s">
        <v>281</v>
      </c>
      <c r="C226">
        <v>2020</v>
      </c>
      <c r="D226" t="s">
        <v>276</v>
      </c>
      <c r="E226">
        <v>1030</v>
      </c>
      <c r="F226" t="s">
        <v>248</v>
      </c>
      <c r="G226" t="s">
        <v>17</v>
      </c>
      <c r="H226" t="s">
        <v>18</v>
      </c>
      <c r="I226" s="1">
        <v>133565</v>
      </c>
      <c r="J226" s="1">
        <f>+Tabell1[[#This Row],[Regnskap]]</f>
        <v>133565</v>
      </c>
      <c r="L226" t="str">
        <f>_xlfn.XLOOKUP(Tabell1[[#This Row],[Ansvar]],Fleksi[Ansvar],Fleksi[Virksomhet])</f>
        <v>Austrått</v>
      </c>
      <c r="M226" t="str">
        <f>_xlfn.XLOOKUP(Tabell1[[#This Row],[Ansvar]],Fleksi[Ansvar],Fleksi[1B])</f>
        <v>Ordinær grunnskoleopplæring inkludert fellesutgifter</v>
      </c>
      <c r="N226" t="str">
        <f>_xlfn.XLOOKUP(Tabell1[[#This Row],[Ansvar]],Fleksi[Ansvar],Fleksi[Tjenesteområde])</f>
        <v>Oppvekst skole</v>
      </c>
      <c r="O226" s="1">
        <f>+ROUND(Tabell1[[#This Row],[Justert beløp]],-3)</f>
        <v>134000</v>
      </c>
      <c r="P226">
        <f t="shared" si="24"/>
        <v>1030</v>
      </c>
      <c r="Q226">
        <f t="shared" si="25"/>
        <v>2306</v>
      </c>
      <c r="R226">
        <f t="shared" si="26"/>
        <v>2020</v>
      </c>
      <c r="S226" t="str">
        <f t="shared" si="27"/>
        <v>2255</v>
      </c>
      <c r="T226" s="1">
        <f>+Tabell1[[#This Row],[Avrundet beløp]]</f>
        <v>134000</v>
      </c>
      <c r="U226" s="5">
        <f t="shared" si="23"/>
        <v>134000</v>
      </c>
    </row>
    <row r="227" spans="1:21" x14ac:dyDescent="0.25">
      <c r="A227">
        <v>2306</v>
      </c>
      <c r="B227" t="s">
        <v>281</v>
      </c>
      <c r="C227">
        <v>2020</v>
      </c>
      <c r="D227" t="s">
        <v>276</v>
      </c>
      <c r="E227">
        <v>1050</v>
      </c>
      <c r="F227" t="s">
        <v>223</v>
      </c>
      <c r="G227" t="s">
        <v>17</v>
      </c>
      <c r="H227" t="s">
        <v>18</v>
      </c>
      <c r="I227" s="1">
        <v>583</v>
      </c>
      <c r="J227" s="1">
        <f>+Tabell1[[#This Row],[Regnskap]]</f>
        <v>583</v>
      </c>
      <c r="L227" t="str">
        <f>_xlfn.XLOOKUP(Tabell1[[#This Row],[Ansvar]],Fleksi[Ansvar],Fleksi[Virksomhet])</f>
        <v>Austrått</v>
      </c>
      <c r="M227" t="str">
        <f>_xlfn.XLOOKUP(Tabell1[[#This Row],[Ansvar]],Fleksi[Ansvar],Fleksi[1B])</f>
        <v>Ordinær grunnskoleopplæring inkludert fellesutgifter</v>
      </c>
      <c r="N227" t="str">
        <f>_xlfn.XLOOKUP(Tabell1[[#This Row],[Ansvar]],Fleksi[Ansvar],Fleksi[Tjenesteområde])</f>
        <v>Oppvekst skole</v>
      </c>
      <c r="O227" s="1">
        <f>+ROUND(Tabell1[[#This Row],[Justert beløp]],-3)</f>
        <v>1000</v>
      </c>
      <c r="P227">
        <f t="shared" si="24"/>
        <v>1050</v>
      </c>
      <c r="Q227">
        <f t="shared" si="25"/>
        <v>2306</v>
      </c>
      <c r="R227">
        <f t="shared" si="26"/>
        <v>2020</v>
      </c>
      <c r="S227" t="str">
        <f t="shared" si="27"/>
        <v>2255</v>
      </c>
      <c r="T227" s="1">
        <f>+Tabell1[[#This Row],[Avrundet beløp]]</f>
        <v>1000</v>
      </c>
      <c r="U227" s="5">
        <f t="shared" si="23"/>
        <v>1000</v>
      </c>
    </row>
    <row r="228" spans="1:21" x14ac:dyDescent="0.25">
      <c r="A228">
        <v>2306</v>
      </c>
      <c r="B228" t="s">
        <v>281</v>
      </c>
      <c r="C228">
        <v>2020</v>
      </c>
      <c r="D228" t="s">
        <v>276</v>
      </c>
      <c r="E228">
        <v>1090</v>
      </c>
      <c r="F228" t="s">
        <v>22</v>
      </c>
      <c r="G228" t="s">
        <v>17</v>
      </c>
      <c r="H228" t="s">
        <v>18</v>
      </c>
      <c r="I228" s="1">
        <v>12832</v>
      </c>
      <c r="J228" s="1">
        <f>+Tabell1[[#This Row],[Regnskap]]</f>
        <v>12832</v>
      </c>
      <c r="L228" t="str">
        <f>_xlfn.XLOOKUP(Tabell1[[#This Row],[Ansvar]],Fleksi[Ansvar],Fleksi[Virksomhet])</f>
        <v>Austrått</v>
      </c>
      <c r="M228" t="str">
        <f>_xlfn.XLOOKUP(Tabell1[[#This Row],[Ansvar]],Fleksi[Ansvar],Fleksi[1B])</f>
        <v>Ordinær grunnskoleopplæring inkludert fellesutgifter</v>
      </c>
      <c r="N228" t="str">
        <f>_xlfn.XLOOKUP(Tabell1[[#This Row],[Ansvar]],Fleksi[Ansvar],Fleksi[Tjenesteområde])</f>
        <v>Oppvekst skole</v>
      </c>
      <c r="O228" s="1">
        <f>+ROUND(Tabell1[[#This Row],[Justert beløp]],-3)</f>
        <v>13000</v>
      </c>
      <c r="P228">
        <f t="shared" si="24"/>
        <v>1090</v>
      </c>
      <c r="Q228">
        <f t="shared" si="25"/>
        <v>2306</v>
      </c>
      <c r="R228">
        <f t="shared" si="26"/>
        <v>2020</v>
      </c>
      <c r="S228" t="str">
        <f t="shared" si="27"/>
        <v>2255</v>
      </c>
      <c r="T228" s="1">
        <f>+Tabell1[[#This Row],[Avrundet beløp]]</f>
        <v>13000</v>
      </c>
      <c r="U228" s="5">
        <f t="shared" si="23"/>
        <v>13000</v>
      </c>
    </row>
    <row r="229" spans="1:21" x14ac:dyDescent="0.25">
      <c r="A229">
        <v>2306</v>
      </c>
      <c r="B229" t="s">
        <v>281</v>
      </c>
      <c r="C229">
        <v>2020</v>
      </c>
      <c r="D229" t="s">
        <v>276</v>
      </c>
      <c r="E229">
        <v>1099</v>
      </c>
      <c r="F229" t="s">
        <v>16</v>
      </c>
      <c r="G229" t="s">
        <v>17</v>
      </c>
      <c r="H229" t="s">
        <v>18</v>
      </c>
      <c r="I229" s="1">
        <v>20758</v>
      </c>
      <c r="J229" s="1">
        <f>+Tabell1[[#This Row],[Regnskap]]</f>
        <v>20758</v>
      </c>
      <c r="L229" t="str">
        <f>_xlfn.XLOOKUP(Tabell1[[#This Row],[Ansvar]],Fleksi[Ansvar],Fleksi[Virksomhet])</f>
        <v>Austrått</v>
      </c>
      <c r="M229" t="str">
        <f>_xlfn.XLOOKUP(Tabell1[[#This Row],[Ansvar]],Fleksi[Ansvar],Fleksi[1B])</f>
        <v>Ordinær grunnskoleopplæring inkludert fellesutgifter</v>
      </c>
      <c r="N229" t="str">
        <f>_xlfn.XLOOKUP(Tabell1[[#This Row],[Ansvar]],Fleksi[Ansvar],Fleksi[Tjenesteområde])</f>
        <v>Oppvekst skole</v>
      </c>
      <c r="O229" s="1">
        <f>+ROUND(Tabell1[[#This Row],[Justert beløp]],-3)</f>
        <v>21000</v>
      </c>
      <c r="P229">
        <f t="shared" si="24"/>
        <v>1099</v>
      </c>
      <c r="Q229">
        <f t="shared" si="25"/>
        <v>2306</v>
      </c>
      <c r="R229">
        <f t="shared" si="26"/>
        <v>2020</v>
      </c>
      <c r="S229" t="str">
        <f t="shared" si="27"/>
        <v>2255</v>
      </c>
      <c r="T229" s="1">
        <f>+Tabell1[[#This Row],[Avrundet beløp]]</f>
        <v>21000</v>
      </c>
      <c r="U229" s="5">
        <f t="shared" si="23"/>
        <v>21000</v>
      </c>
    </row>
    <row r="230" spans="1:21" x14ac:dyDescent="0.25">
      <c r="A230">
        <v>2306</v>
      </c>
      <c r="B230" t="s">
        <v>281</v>
      </c>
      <c r="C230">
        <v>2020</v>
      </c>
      <c r="D230" t="s">
        <v>276</v>
      </c>
      <c r="E230">
        <v>1100</v>
      </c>
      <c r="F230" t="s">
        <v>48</v>
      </c>
      <c r="G230" t="s">
        <v>17</v>
      </c>
      <c r="H230" t="s">
        <v>18</v>
      </c>
      <c r="I230" s="1">
        <v>320</v>
      </c>
      <c r="J230" s="1">
        <f>+Tabell1[[#This Row],[Regnskap]]</f>
        <v>320</v>
      </c>
      <c r="L230" t="str">
        <f>_xlfn.XLOOKUP(Tabell1[[#This Row],[Ansvar]],Fleksi[Ansvar],Fleksi[Virksomhet])</f>
        <v>Austrått</v>
      </c>
      <c r="M230" t="str">
        <f>_xlfn.XLOOKUP(Tabell1[[#This Row],[Ansvar]],Fleksi[Ansvar],Fleksi[1B])</f>
        <v>Ordinær grunnskoleopplæring inkludert fellesutgifter</v>
      </c>
      <c r="N230" t="str">
        <f>_xlfn.XLOOKUP(Tabell1[[#This Row],[Ansvar]],Fleksi[Ansvar],Fleksi[Tjenesteområde])</f>
        <v>Oppvekst skole</v>
      </c>
      <c r="O230" s="1">
        <f>+ROUND(Tabell1[[#This Row],[Justert beløp]],-3)</f>
        <v>0</v>
      </c>
      <c r="P230">
        <f t="shared" si="24"/>
        <v>1100</v>
      </c>
      <c r="Q230">
        <f t="shared" si="25"/>
        <v>2306</v>
      </c>
      <c r="R230">
        <f t="shared" si="26"/>
        <v>2020</v>
      </c>
      <c r="S230" t="str">
        <f t="shared" si="27"/>
        <v>2255</v>
      </c>
      <c r="T230" s="1">
        <f>+Tabell1[[#This Row],[Avrundet beløp]]</f>
        <v>0</v>
      </c>
      <c r="U230" s="5">
        <f t="shared" si="23"/>
        <v>0</v>
      </c>
    </row>
    <row r="231" spans="1:21" x14ac:dyDescent="0.25">
      <c r="A231">
        <v>2306</v>
      </c>
      <c r="B231" t="s">
        <v>281</v>
      </c>
      <c r="C231">
        <v>2020</v>
      </c>
      <c r="D231" t="s">
        <v>276</v>
      </c>
      <c r="E231">
        <v>1107</v>
      </c>
      <c r="F231" t="s">
        <v>279</v>
      </c>
      <c r="G231" t="s">
        <v>17</v>
      </c>
      <c r="H231" t="s">
        <v>18</v>
      </c>
      <c r="I231" s="1">
        <v>54</v>
      </c>
      <c r="J231" s="1">
        <f>+Tabell1[[#This Row],[Regnskap]]</f>
        <v>54</v>
      </c>
      <c r="L231" t="str">
        <f>_xlfn.XLOOKUP(Tabell1[[#This Row],[Ansvar]],Fleksi[Ansvar],Fleksi[Virksomhet])</f>
        <v>Austrått</v>
      </c>
      <c r="M231" t="str">
        <f>_xlfn.XLOOKUP(Tabell1[[#This Row],[Ansvar]],Fleksi[Ansvar],Fleksi[1B])</f>
        <v>Ordinær grunnskoleopplæring inkludert fellesutgifter</v>
      </c>
      <c r="N231" t="str">
        <f>_xlfn.XLOOKUP(Tabell1[[#This Row],[Ansvar]],Fleksi[Ansvar],Fleksi[Tjenesteområde])</f>
        <v>Oppvekst skole</v>
      </c>
      <c r="O231" s="1">
        <f>+ROUND(Tabell1[[#This Row],[Justert beløp]],-3)</f>
        <v>0</v>
      </c>
      <c r="P231">
        <f t="shared" si="24"/>
        <v>1107</v>
      </c>
      <c r="Q231">
        <f t="shared" si="25"/>
        <v>2306</v>
      </c>
      <c r="R231">
        <f t="shared" si="26"/>
        <v>2020</v>
      </c>
      <c r="S231" t="str">
        <f t="shared" si="27"/>
        <v>2255</v>
      </c>
      <c r="T231" s="1">
        <f>+Tabell1[[#This Row],[Avrundet beløp]]</f>
        <v>0</v>
      </c>
      <c r="U231" s="5">
        <f t="shared" si="23"/>
        <v>0</v>
      </c>
    </row>
    <row r="232" spans="1:21" x14ac:dyDescent="0.25">
      <c r="A232">
        <v>2306</v>
      </c>
      <c r="B232" t="s">
        <v>281</v>
      </c>
      <c r="C232">
        <v>2020</v>
      </c>
      <c r="D232" t="s">
        <v>276</v>
      </c>
      <c r="E232">
        <v>1110</v>
      </c>
      <c r="F232" t="s">
        <v>221</v>
      </c>
      <c r="G232" t="s">
        <v>17</v>
      </c>
      <c r="H232" t="s">
        <v>18</v>
      </c>
      <c r="I232" s="1">
        <v>472</v>
      </c>
      <c r="J232" s="1">
        <f>+Tabell1[[#This Row],[Regnskap]]</f>
        <v>472</v>
      </c>
      <c r="L232" t="str">
        <f>_xlfn.XLOOKUP(Tabell1[[#This Row],[Ansvar]],Fleksi[Ansvar],Fleksi[Virksomhet])</f>
        <v>Austrått</v>
      </c>
      <c r="M232" t="str">
        <f>_xlfn.XLOOKUP(Tabell1[[#This Row],[Ansvar]],Fleksi[Ansvar],Fleksi[1B])</f>
        <v>Ordinær grunnskoleopplæring inkludert fellesutgifter</v>
      </c>
      <c r="N232" t="str">
        <f>_xlfn.XLOOKUP(Tabell1[[#This Row],[Ansvar]],Fleksi[Ansvar],Fleksi[Tjenesteområde])</f>
        <v>Oppvekst skole</v>
      </c>
      <c r="O232" s="1">
        <f>+ROUND(Tabell1[[#This Row],[Justert beløp]],-3)</f>
        <v>0</v>
      </c>
      <c r="P232">
        <f t="shared" si="24"/>
        <v>1110</v>
      </c>
      <c r="Q232">
        <f t="shared" si="25"/>
        <v>2306</v>
      </c>
      <c r="R232">
        <f t="shared" si="26"/>
        <v>2020</v>
      </c>
      <c r="S232" t="str">
        <f t="shared" si="27"/>
        <v>2255</v>
      </c>
      <c r="T232" s="1">
        <f>+Tabell1[[#This Row],[Avrundet beløp]]</f>
        <v>0</v>
      </c>
      <c r="U232" s="5">
        <f t="shared" si="23"/>
        <v>0</v>
      </c>
    </row>
    <row r="233" spans="1:21" x14ac:dyDescent="0.25">
      <c r="A233">
        <v>2306</v>
      </c>
      <c r="B233" t="s">
        <v>281</v>
      </c>
      <c r="C233">
        <v>2020</v>
      </c>
      <c r="D233" t="s">
        <v>276</v>
      </c>
      <c r="E233">
        <v>1201</v>
      </c>
      <c r="F233" t="s">
        <v>56</v>
      </c>
      <c r="G233" t="s">
        <v>17</v>
      </c>
      <c r="H233" t="s">
        <v>18</v>
      </c>
      <c r="I233" s="1">
        <v>5811</v>
      </c>
      <c r="J233" s="1">
        <f>+Tabell1[[#This Row],[Regnskap]]</f>
        <v>5811</v>
      </c>
      <c r="L233" t="str">
        <f>_xlfn.XLOOKUP(Tabell1[[#This Row],[Ansvar]],Fleksi[Ansvar],Fleksi[Virksomhet])</f>
        <v>Austrått</v>
      </c>
      <c r="M233" t="str">
        <f>_xlfn.XLOOKUP(Tabell1[[#This Row],[Ansvar]],Fleksi[Ansvar],Fleksi[1B])</f>
        <v>Ordinær grunnskoleopplæring inkludert fellesutgifter</v>
      </c>
      <c r="N233" t="str">
        <f>_xlfn.XLOOKUP(Tabell1[[#This Row],[Ansvar]],Fleksi[Ansvar],Fleksi[Tjenesteområde])</f>
        <v>Oppvekst skole</v>
      </c>
      <c r="O233" s="1">
        <f>+ROUND(Tabell1[[#This Row],[Justert beløp]],-3)</f>
        <v>6000</v>
      </c>
      <c r="P233">
        <f t="shared" si="24"/>
        <v>1201</v>
      </c>
      <c r="Q233">
        <f t="shared" si="25"/>
        <v>2306</v>
      </c>
      <c r="R233">
        <f t="shared" si="26"/>
        <v>2020</v>
      </c>
      <c r="S233" t="str">
        <f t="shared" si="27"/>
        <v>2255</v>
      </c>
      <c r="T233" s="1">
        <f>+Tabell1[[#This Row],[Avrundet beløp]]</f>
        <v>6000</v>
      </c>
      <c r="U233" s="5">
        <f t="shared" si="23"/>
        <v>6000</v>
      </c>
    </row>
    <row r="234" spans="1:21" x14ac:dyDescent="0.25">
      <c r="A234">
        <v>2306</v>
      </c>
      <c r="B234" t="s">
        <v>281</v>
      </c>
      <c r="C234">
        <v>2150</v>
      </c>
      <c r="D234" t="s">
        <v>280</v>
      </c>
      <c r="E234">
        <v>1030</v>
      </c>
      <c r="F234" t="s">
        <v>248</v>
      </c>
      <c r="G234" t="s">
        <v>17</v>
      </c>
      <c r="H234" t="s">
        <v>18</v>
      </c>
      <c r="I234" s="1">
        <v>91773</v>
      </c>
      <c r="J234" s="1">
        <f>+Tabell1[[#This Row],[Regnskap]]</f>
        <v>91773</v>
      </c>
      <c r="L234" t="str">
        <f>_xlfn.XLOOKUP(Tabell1[[#This Row],[Ansvar]],Fleksi[Ansvar],Fleksi[Virksomhet])</f>
        <v>Austrått</v>
      </c>
      <c r="M234" t="str">
        <f>_xlfn.XLOOKUP(Tabell1[[#This Row],[Ansvar]],Fleksi[Ansvar],Fleksi[1B])</f>
        <v>Ordinær grunnskoleopplæring inkludert fellesutgifter</v>
      </c>
      <c r="N234" t="str">
        <f>_xlfn.XLOOKUP(Tabell1[[#This Row],[Ansvar]],Fleksi[Ansvar],Fleksi[Tjenesteområde])</f>
        <v>Oppvekst skole</v>
      </c>
      <c r="O234" s="1">
        <f>+ROUND(Tabell1[[#This Row],[Justert beløp]],-3)</f>
        <v>92000</v>
      </c>
      <c r="P234">
        <f t="shared" si="24"/>
        <v>1030</v>
      </c>
      <c r="Q234">
        <f t="shared" si="25"/>
        <v>2306</v>
      </c>
      <c r="R234">
        <f t="shared" si="26"/>
        <v>2150</v>
      </c>
      <c r="S234" t="str">
        <f t="shared" si="27"/>
        <v>2255</v>
      </c>
      <c r="T234" s="1">
        <f>+Tabell1[[#This Row],[Avrundet beløp]]</f>
        <v>92000</v>
      </c>
      <c r="U234" s="5">
        <f t="shared" si="23"/>
        <v>92000</v>
      </c>
    </row>
    <row r="235" spans="1:21" x14ac:dyDescent="0.25">
      <c r="A235">
        <v>2306</v>
      </c>
      <c r="B235" t="s">
        <v>281</v>
      </c>
      <c r="C235">
        <v>2150</v>
      </c>
      <c r="D235" t="s">
        <v>280</v>
      </c>
      <c r="E235">
        <v>1050</v>
      </c>
      <c r="F235" t="s">
        <v>223</v>
      </c>
      <c r="G235" t="s">
        <v>17</v>
      </c>
      <c r="H235" t="s">
        <v>18</v>
      </c>
      <c r="I235" s="1">
        <v>1842</v>
      </c>
      <c r="J235" s="1">
        <f>+Tabell1[[#This Row],[Regnskap]]</f>
        <v>1842</v>
      </c>
      <c r="L235" t="str">
        <f>_xlfn.XLOOKUP(Tabell1[[#This Row],[Ansvar]],Fleksi[Ansvar],Fleksi[Virksomhet])</f>
        <v>Austrått</v>
      </c>
      <c r="M235" t="str">
        <f>_xlfn.XLOOKUP(Tabell1[[#This Row],[Ansvar]],Fleksi[Ansvar],Fleksi[1B])</f>
        <v>Ordinær grunnskoleopplæring inkludert fellesutgifter</v>
      </c>
      <c r="N235" t="str">
        <f>_xlfn.XLOOKUP(Tabell1[[#This Row],[Ansvar]],Fleksi[Ansvar],Fleksi[Tjenesteområde])</f>
        <v>Oppvekst skole</v>
      </c>
      <c r="O235" s="1">
        <f>+ROUND(Tabell1[[#This Row],[Justert beløp]],-3)</f>
        <v>2000</v>
      </c>
      <c r="P235">
        <f t="shared" si="24"/>
        <v>1050</v>
      </c>
      <c r="Q235">
        <f t="shared" si="25"/>
        <v>2306</v>
      </c>
      <c r="R235">
        <f t="shared" si="26"/>
        <v>2150</v>
      </c>
      <c r="S235" t="str">
        <f t="shared" si="27"/>
        <v>2255</v>
      </c>
      <c r="T235" s="1">
        <f>+Tabell1[[#This Row],[Avrundet beløp]]</f>
        <v>2000</v>
      </c>
      <c r="U235" s="5">
        <f t="shared" si="23"/>
        <v>2000</v>
      </c>
    </row>
    <row r="236" spans="1:21" x14ac:dyDescent="0.25">
      <c r="A236">
        <v>2306</v>
      </c>
      <c r="B236" t="s">
        <v>281</v>
      </c>
      <c r="C236">
        <v>2150</v>
      </c>
      <c r="D236" t="s">
        <v>280</v>
      </c>
      <c r="E236">
        <v>1090</v>
      </c>
      <c r="F236" t="s">
        <v>22</v>
      </c>
      <c r="G236" t="s">
        <v>17</v>
      </c>
      <c r="H236" t="s">
        <v>18</v>
      </c>
      <c r="I236" s="1">
        <v>4595</v>
      </c>
      <c r="J236" s="1">
        <f>+Tabell1[[#This Row],[Regnskap]]</f>
        <v>4595</v>
      </c>
      <c r="L236" t="str">
        <f>_xlfn.XLOOKUP(Tabell1[[#This Row],[Ansvar]],Fleksi[Ansvar],Fleksi[Virksomhet])</f>
        <v>Austrått</v>
      </c>
      <c r="M236" t="str">
        <f>_xlfn.XLOOKUP(Tabell1[[#This Row],[Ansvar]],Fleksi[Ansvar],Fleksi[1B])</f>
        <v>Ordinær grunnskoleopplæring inkludert fellesutgifter</v>
      </c>
      <c r="N236" t="str">
        <f>_xlfn.XLOOKUP(Tabell1[[#This Row],[Ansvar]],Fleksi[Ansvar],Fleksi[Tjenesteområde])</f>
        <v>Oppvekst skole</v>
      </c>
      <c r="O236" s="1">
        <f>+ROUND(Tabell1[[#This Row],[Justert beløp]],-3)</f>
        <v>5000</v>
      </c>
      <c r="P236">
        <f t="shared" si="24"/>
        <v>1090</v>
      </c>
      <c r="Q236">
        <f t="shared" si="25"/>
        <v>2306</v>
      </c>
      <c r="R236">
        <f t="shared" si="26"/>
        <v>2150</v>
      </c>
      <c r="S236" t="str">
        <f t="shared" si="27"/>
        <v>2255</v>
      </c>
      <c r="T236" s="1">
        <f>+Tabell1[[#This Row],[Avrundet beløp]]</f>
        <v>5000</v>
      </c>
      <c r="U236" s="5">
        <f t="shared" si="23"/>
        <v>5000</v>
      </c>
    </row>
    <row r="237" spans="1:21" x14ac:dyDescent="0.25">
      <c r="A237">
        <v>2306</v>
      </c>
      <c r="B237" t="s">
        <v>281</v>
      </c>
      <c r="C237">
        <v>2150</v>
      </c>
      <c r="D237" t="s">
        <v>280</v>
      </c>
      <c r="E237">
        <v>1099</v>
      </c>
      <c r="F237" t="s">
        <v>16</v>
      </c>
      <c r="G237" t="s">
        <v>17</v>
      </c>
      <c r="H237" t="s">
        <v>18</v>
      </c>
      <c r="I237" s="1">
        <v>13848</v>
      </c>
      <c r="J237" s="1">
        <f>+Tabell1[[#This Row],[Regnskap]]</f>
        <v>13848</v>
      </c>
      <c r="L237" t="str">
        <f>_xlfn.XLOOKUP(Tabell1[[#This Row],[Ansvar]],Fleksi[Ansvar],Fleksi[Virksomhet])</f>
        <v>Austrått</v>
      </c>
      <c r="M237" t="str">
        <f>_xlfn.XLOOKUP(Tabell1[[#This Row],[Ansvar]],Fleksi[Ansvar],Fleksi[1B])</f>
        <v>Ordinær grunnskoleopplæring inkludert fellesutgifter</v>
      </c>
      <c r="N237" t="str">
        <f>_xlfn.XLOOKUP(Tabell1[[#This Row],[Ansvar]],Fleksi[Ansvar],Fleksi[Tjenesteområde])</f>
        <v>Oppvekst skole</v>
      </c>
      <c r="O237" s="1">
        <f>+ROUND(Tabell1[[#This Row],[Justert beløp]],-3)</f>
        <v>14000</v>
      </c>
      <c r="P237">
        <f t="shared" si="24"/>
        <v>1099</v>
      </c>
      <c r="Q237">
        <f t="shared" si="25"/>
        <v>2306</v>
      </c>
      <c r="R237">
        <f t="shared" si="26"/>
        <v>2150</v>
      </c>
      <c r="S237" t="str">
        <f t="shared" si="27"/>
        <v>2255</v>
      </c>
      <c r="T237" s="1">
        <f>+Tabell1[[#This Row],[Avrundet beløp]]</f>
        <v>14000</v>
      </c>
      <c r="U237" s="5">
        <f t="shared" si="23"/>
        <v>14000</v>
      </c>
    </row>
    <row r="238" spans="1:21" x14ac:dyDescent="0.25">
      <c r="A238">
        <v>2307</v>
      </c>
      <c r="B238" t="s">
        <v>283</v>
      </c>
      <c r="C238">
        <v>2020</v>
      </c>
      <c r="D238" t="s">
        <v>276</v>
      </c>
      <c r="E238">
        <v>1011</v>
      </c>
      <c r="F238" t="s">
        <v>60</v>
      </c>
      <c r="G238" t="s">
        <v>17</v>
      </c>
      <c r="H238" t="s">
        <v>18</v>
      </c>
      <c r="I238" s="1">
        <v>1701</v>
      </c>
      <c r="J238" s="1">
        <f>+Tabell1[[#This Row],[Regnskap]]</f>
        <v>1701</v>
      </c>
      <c r="L238" t="str">
        <f>_xlfn.XLOOKUP(Tabell1[[#This Row],[Ansvar]],Fleksi[Ansvar],Fleksi[Virksomhet])</f>
        <v>Bogafjell</v>
      </c>
      <c r="M238" t="str">
        <f>_xlfn.XLOOKUP(Tabell1[[#This Row],[Ansvar]],Fleksi[Ansvar],Fleksi[1B])</f>
        <v>Ordinær grunnskoleopplæring inkludert fellesutgifter</v>
      </c>
      <c r="N238" t="str">
        <f>_xlfn.XLOOKUP(Tabell1[[#This Row],[Ansvar]],Fleksi[Ansvar],Fleksi[Tjenesteområde])</f>
        <v>Oppvekst skole</v>
      </c>
      <c r="O238" s="1">
        <f>+ROUND(Tabell1[[#This Row],[Justert beløp]],-3)</f>
        <v>2000</v>
      </c>
      <c r="P238">
        <f t="shared" si="24"/>
        <v>1011</v>
      </c>
      <c r="Q238">
        <f t="shared" si="25"/>
        <v>2307</v>
      </c>
      <c r="R238">
        <f t="shared" si="26"/>
        <v>2020</v>
      </c>
      <c r="S238" t="str">
        <f t="shared" si="27"/>
        <v>2255</v>
      </c>
      <c r="T238" s="1">
        <f>+Tabell1[[#This Row],[Avrundet beløp]]</f>
        <v>2000</v>
      </c>
      <c r="U238" s="5">
        <f t="shared" si="23"/>
        <v>2000</v>
      </c>
    </row>
    <row r="239" spans="1:21" x14ac:dyDescent="0.25">
      <c r="A239">
        <v>2307</v>
      </c>
      <c r="B239" t="s">
        <v>283</v>
      </c>
      <c r="C239">
        <v>2020</v>
      </c>
      <c r="D239" t="s">
        <v>276</v>
      </c>
      <c r="E239">
        <v>1020</v>
      </c>
      <c r="F239" t="s">
        <v>260</v>
      </c>
      <c r="G239" t="s">
        <v>17</v>
      </c>
      <c r="H239" t="s">
        <v>18</v>
      </c>
      <c r="I239" s="1">
        <v>474693</v>
      </c>
      <c r="J239" s="1">
        <f>+Tabell1[[#This Row],[Regnskap]]</f>
        <v>474693</v>
      </c>
      <c r="L239" t="str">
        <f>_xlfn.XLOOKUP(Tabell1[[#This Row],[Ansvar]],Fleksi[Ansvar],Fleksi[Virksomhet])</f>
        <v>Bogafjell</v>
      </c>
      <c r="M239" t="str">
        <f>_xlfn.XLOOKUP(Tabell1[[#This Row],[Ansvar]],Fleksi[Ansvar],Fleksi[1B])</f>
        <v>Ordinær grunnskoleopplæring inkludert fellesutgifter</v>
      </c>
      <c r="N239" t="str">
        <f>_xlfn.XLOOKUP(Tabell1[[#This Row],[Ansvar]],Fleksi[Ansvar],Fleksi[Tjenesteområde])</f>
        <v>Oppvekst skole</v>
      </c>
      <c r="O239" s="1">
        <f>+ROUND(Tabell1[[#This Row],[Justert beløp]],-3)</f>
        <v>475000</v>
      </c>
      <c r="P239">
        <f t="shared" si="24"/>
        <v>1020</v>
      </c>
      <c r="Q239">
        <f t="shared" si="25"/>
        <v>2307</v>
      </c>
      <c r="R239">
        <f t="shared" si="26"/>
        <v>2020</v>
      </c>
      <c r="S239" t="str">
        <f t="shared" si="27"/>
        <v>2255</v>
      </c>
      <c r="T239" s="1">
        <f>+Tabell1[[#This Row],[Avrundet beløp]]</f>
        <v>475000</v>
      </c>
      <c r="U239" s="5">
        <f t="shared" si="23"/>
        <v>475000</v>
      </c>
    </row>
    <row r="240" spans="1:21" x14ac:dyDescent="0.25">
      <c r="A240">
        <v>2307</v>
      </c>
      <c r="B240" t="s">
        <v>283</v>
      </c>
      <c r="C240">
        <v>2020</v>
      </c>
      <c r="D240" t="s">
        <v>276</v>
      </c>
      <c r="E240">
        <v>1022</v>
      </c>
      <c r="F240" t="s">
        <v>278</v>
      </c>
      <c r="G240" t="s">
        <v>17</v>
      </c>
      <c r="H240" t="s">
        <v>18</v>
      </c>
      <c r="I240" s="1">
        <v>4205</v>
      </c>
      <c r="J240" s="1">
        <f>+Tabell1[[#This Row],[Regnskap]]</f>
        <v>4205</v>
      </c>
      <c r="L240" t="str">
        <f>_xlfn.XLOOKUP(Tabell1[[#This Row],[Ansvar]],Fleksi[Ansvar],Fleksi[Virksomhet])</f>
        <v>Bogafjell</v>
      </c>
      <c r="M240" t="str">
        <f>_xlfn.XLOOKUP(Tabell1[[#This Row],[Ansvar]],Fleksi[Ansvar],Fleksi[1B])</f>
        <v>Ordinær grunnskoleopplæring inkludert fellesutgifter</v>
      </c>
      <c r="N240" t="str">
        <f>_xlfn.XLOOKUP(Tabell1[[#This Row],[Ansvar]],Fleksi[Ansvar],Fleksi[Tjenesteområde])</f>
        <v>Oppvekst skole</v>
      </c>
      <c r="O240" s="1">
        <f>+ROUND(Tabell1[[#This Row],[Justert beløp]],-3)</f>
        <v>4000</v>
      </c>
      <c r="P240">
        <f t="shared" si="24"/>
        <v>1022</v>
      </c>
      <c r="Q240">
        <f t="shared" si="25"/>
        <v>2307</v>
      </c>
      <c r="R240">
        <f t="shared" si="26"/>
        <v>2020</v>
      </c>
      <c r="S240" t="str">
        <f t="shared" si="27"/>
        <v>2255</v>
      </c>
      <c r="T240" s="1">
        <f>+Tabell1[[#This Row],[Avrundet beløp]]</f>
        <v>4000</v>
      </c>
      <c r="U240" s="5">
        <f t="shared" si="23"/>
        <v>4000</v>
      </c>
    </row>
    <row r="241" spans="1:21" x14ac:dyDescent="0.25">
      <c r="A241">
        <v>2307</v>
      </c>
      <c r="B241" t="s">
        <v>283</v>
      </c>
      <c r="C241">
        <v>2020</v>
      </c>
      <c r="D241" t="s">
        <v>276</v>
      </c>
      <c r="E241">
        <v>1090</v>
      </c>
      <c r="F241" t="s">
        <v>22</v>
      </c>
      <c r="G241" t="s">
        <v>17</v>
      </c>
      <c r="H241" t="s">
        <v>18</v>
      </c>
      <c r="I241" s="1">
        <v>32668</v>
      </c>
      <c r="J241" s="1">
        <f>+Tabell1[[#This Row],[Regnskap]]</f>
        <v>32668</v>
      </c>
      <c r="L241" t="str">
        <f>_xlfn.XLOOKUP(Tabell1[[#This Row],[Ansvar]],Fleksi[Ansvar],Fleksi[Virksomhet])</f>
        <v>Bogafjell</v>
      </c>
      <c r="M241" t="str">
        <f>_xlfn.XLOOKUP(Tabell1[[#This Row],[Ansvar]],Fleksi[Ansvar],Fleksi[1B])</f>
        <v>Ordinær grunnskoleopplæring inkludert fellesutgifter</v>
      </c>
      <c r="N241" t="str">
        <f>_xlfn.XLOOKUP(Tabell1[[#This Row],[Ansvar]],Fleksi[Ansvar],Fleksi[Tjenesteområde])</f>
        <v>Oppvekst skole</v>
      </c>
      <c r="O241" s="1">
        <f>+ROUND(Tabell1[[#This Row],[Justert beløp]],-3)</f>
        <v>33000</v>
      </c>
      <c r="P241">
        <f t="shared" si="24"/>
        <v>1090</v>
      </c>
      <c r="Q241">
        <f t="shared" si="25"/>
        <v>2307</v>
      </c>
      <c r="R241">
        <f t="shared" si="26"/>
        <v>2020</v>
      </c>
      <c r="S241" t="str">
        <f t="shared" si="27"/>
        <v>2255</v>
      </c>
      <c r="T241" s="1">
        <f>+Tabell1[[#This Row],[Avrundet beløp]]</f>
        <v>33000</v>
      </c>
      <c r="U241" s="5">
        <f t="shared" si="23"/>
        <v>33000</v>
      </c>
    </row>
    <row r="242" spans="1:21" x14ac:dyDescent="0.25">
      <c r="A242">
        <v>2307</v>
      </c>
      <c r="B242" t="s">
        <v>283</v>
      </c>
      <c r="C242">
        <v>2020</v>
      </c>
      <c r="D242" t="s">
        <v>276</v>
      </c>
      <c r="E242">
        <v>1099</v>
      </c>
      <c r="F242" t="s">
        <v>16</v>
      </c>
      <c r="G242" t="s">
        <v>17</v>
      </c>
      <c r="H242" t="s">
        <v>18</v>
      </c>
      <c r="I242" s="1">
        <v>72371</v>
      </c>
      <c r="J242" s="1">
        <f>+Tabell1[[#This Row],[Regnskap]]</f>
        <v>72371</v>
      </c>
      <c r="L242" t="str">
        <f>_xlfn.XLOOKUP(Tabell1[[#This Row],[Ansvar]],Fleksi[Ansvar],Fleksi[Virksomhet])</f>
        <v>Bogafjell</v>
      </c>
      <c r="M242" t="str">
        <f>_xlfn.XLOOKUP(Tabell1[[#This Row],[Ansvar]],Fleksi[Ansvar],Fleksi[1B])</f>
        <v>Ordinær grunnskoleopplæring inkludert fellesutgifter</v>
      </c>
      <c r="N242" t="str">
        <f>_xlfn.XLOOKUP(Tabell1[[#This Row],[Ansvar]],Fleksi[Ansvar],Fleksi[Tjenesteområde])</f>
        <v>Oppvekst skole</v>
      </c>
      <c r="O242" s="1">
        <f>+ROUND(Tabell1[[#This Row],[Justert beløp]],-3)</f>
        <v>72000</v>
      </c>
      <c r="P242">
        <f t="shared" ref="P242:P283" si="28">+E242</f>
        <v>1099</v>
      </c>
      <c r="Q242">
        <f t="shared" ref="Q242:Q283" si="29">+A242</f>
        <v>2307</v>
      </c>
      <c r="R242">
        <f t="shared" ref="R242:R283" si="30">+C242</f>
        <v>2020</v>
      </c>
      <c r="S242" t="str">
        <f t="shared" ref="S242:S283" si="31">+G242</f>
        <v>2255</v>
      </c>
      <c r="T242" s="1">
        <f>+Tabell1[[#This Row],[Avrundet beløp]]</f>
        <v>72000</v>
      </c>
      <c r="U242" s="5">
        <f t="shared" si="23"/>
        <v>72000</v>
      </c>
    </row>
    <row r="243" spans="1:21" x14ac:dyDescent="0.25">
      <c r="A243">
        <v>2307</v>
      </c>
      <c r="B243" t="s">
        <v>283</v>
      </c>
      <c r="C243">
        <v>2020</v>
      </c>
      <c r="D243" t="s">
        <v>276</v>
      </c>
      <c r="E243">
        <v>1100</v>
      </c>
      <c r="F243" t="s">
        <v>48</v>
      </c>
      <c r="G243" t="s">
        <v>17</v>
      </c>
      <c r="H243" t="s">
        <v>18</v>
      </c>
      <c r="I243" s="1">
        <v>5430</v>
      </c>
      <c r="J243" s="1">
        <f>+Tabell1[[#This Row],[Regnskap]]</f>
        <v>5430</v>
      </c>
      <c r="L243" t="str">
        <f>_xlfn.XLOOKUP(Tabell1[[#This Row],[Ansvar]],Fleksi[Ansvar],Fleksi[Virksomhet])</f>
        <v>Bogafjell</v>
      </c>
      <c r="M243" t="str">
        <f>_xlfn.XLOOKUP(Tabell1[[#This Row],[Ansvar]],Fleksi[Ansvar],Fleksi[1B])</f>
        <v>Ordinær grunnskoleopplæring inkludert fellesutgifter</v>
      </c>
      <c r="N243" t="str">
        <f>_xlfn.XLOOKUP(Tabell1[[#This Row],[Ansvar]],Fleksi[Ansvar],Fleksi[Tjenesteområde])</f>
        <v>Oppvekst skole</v>
      </c>
      <c r="O243" s="1">
        <f>+ROUND(Tabell1[[#This Row],[Justert beløp]],-3)</f>
        <v>5000</v>
      </c>
      <c r="P243">
        <f t="shared" si="28"/>
        <v>1100</v>
      </c>
      <c r="Q243">
        <f t="shared" si="29"/>
        <v>2307</v>
      </c>
      <c r="R243">
        <f t="shared" si="30"/>
        <v>2020</v>
      </c>
      <c r="S243" t="str">
        <f t="shared" si="31"/>
        <v>2255</v>
      </c>
      <c r="T243" s="1">
        <f>+Tabell1[[#This Row],[Avrundet beløp]]</f>
        <v>5000</v>
      </c>
      <c r="U243" s="5">
        <f t="shared" si="23"/>
        <v>5000</v>
      </c>
    </row>
    <row r="244" spans="1:21" x14ac:dyDescent="0.25">
      <c r="A244">
        <v>2307</v>
      </c>
      <c r="B244" t="s">
        <v>283</v>
      </c>
      <c r="C244">
        <v>2020</v>
      </c>
      <c r="D244" t="s">
        <v>276</v>
      </c>
      <c r="E244">
        <v>1110</v>
      </c>
      <c r="F244" t="s">
        <v>221</v>
      </c>
      <c r="G244" t="s">
        <v>17</v>
      </c>
      <c r="H244" t="s">
        <v>18</v>
      </c>
      <c r="I244" s="1">
        <v>83</v>
      </c>
      <c r="J244" s="1">
        <f>+Tabell1[[#This Row],[Regnskap]]</f>
        <v>83</v>
      </c>
      <c r="L244" t="str">
        <f>_xlfn.XLOOKUP(Tabell1[[#This Row],[Ansvar]],Fleksi[Ansvar],Fleksi[Virksomhet])</f>
        <v>Bogafjell</v>
      </c>
      <c r="M244" t="str">
        <f>_xlfn.XLOOKUP(Tabell1[[#This Row],[Ansvar]],Fleksi[Ansvar],Fleksi[1B])</f>
        <v>Ordinær grunnskoleopplæring inkludert fellesutgifter</v>
      </c>
      <c r="N244" t="str">
        <f>_xlfn.XLOOKUP(Tabell1[[#This Row],[Ansvar]],Fleksi[Ansvar],Fleksi[Tjenesteområde])</f>
        <v>Oppvekst skole</v>
      </c>
      <c r="O244" s="1">
        <f>+ROUND(Tabell1[[#This Row],[Justert beløp]],-3)</f>
        <v>0</v>
      </c>
      <c r="P244">
        <f t="shared" si="28"/>
        <v>1110</v>
      </c>
      <c r="Q244">
        <f t="shared" si="29"/>
        <v>2307</v>
      </c>
      <c r="R244">
        <f t="shared" si="30"/>
        <v>2020</v>
      </c>
      <c r="S244" t="str">
        <f t="shared" si="31"/>
        <v>2255</v>
      </c>
      <c r="T244" s="1">
        <f>+Tabell1[[#This Row],[Avrundet beløp]]</f>
        <v>0</v>
      </c>
      <c r="U244" s="5">
        <f t="shared" si="23"/>
        <v>0</v>
      </c>
    </row>
    <row r="245" spans="1:21" x14ac:dyDescent="0.25">
      <c r="A245">
        <v>2307</v>
      </c>
      <c r="B245" t="s">
        <v>283</v>
      </c>
      <c r="C245">
        <v>2020</v>
      </c>
      <c r="D245" t="s">
        <v>276</v>
      </c>
      <c r="E245">
        <v>1120</v>
      </c>
      <c r="F245" t="s">
        <v>26</v>
      </c>
      <c r="G245" t="s">
        <v>17</v>
      </c>
      <c r="H245" t="s">
        <v>18</v>
      </c>
      <c r="I245" s="1">
        <v>431</v>
      </c>
      <c r="J245" s="1">
        <f>+Tabell1[[#This Row],[Regnskap]]</f>
        <v>431</v>
      </c>
      <c r="L245" t="str">
        <f>_xlfn.XLOOKUP(Tabell1[[#This Row],[Ansvar]],Fleksi[Ansvar],Fleksi[Virksomhet])</f>
        <v>Bogafjell</v>
      </c>
      <c r="M245" t="str">
        <f>_xlfn.XLOOKUP(Tabell1[[#This Row],[Ansvar]],Fleksi[Ansvar],Fleksi[1B])</f>
        <v>Ordinær grunnskoleopplæring inkludert fellesutgifter</v>
      </c>
      <c r="N245" t="str">
        <f>_xlfn.XLOOKUP(Tabell1[[#This Row],[Ansvar]],Fleksi[Ansvar],Fleksi[Tjenesteområde])</f>
        <v>Oppvekst skole</v>
      </c>
      <c r="O245" s="1">
        <f>+ROUND(Tabell1[[#This Row],[Justert beløp]],-3)</f>
        <v>0</v>
      </c>
      <c r="P245">
        <f t="shared" si="28"/>
        <v>1120</v>
      </c>
      <c r="Q245">
        <f t="shared" si="29"/>
        <v>2307</v>
      </c>
      <c r="R245">
        <f t="shared" si="30"/>
        <v>2020</v>
      </c>
      <c r="S245" t="str">
        <f t="shared" si="31"/>
        <v>2255</v>
      </c>
      <c r="T245" s="1">
        <f>+Tabell1[[#This Row],[Avrundet beløp]]</f>
        <v>0</v>
      </c>
      <c r="U245" s="5">
        <f t="shared" si="23"/>
        <v>0</v>
      </c>
    </row>
    <row r="246" spans="1:21" x14ac:dyDescent="0.25">
      <c r="A246">
        <v>2307</v>
      </c>
      <c r="B246" t="s">
        <v>283</v>
      </c>
      <c r="C246">
        <v>2020</v>
      </c>
      <c r="D246" t="s">
        <v>276</v>
      </c>
      <c r="E246">
        <v>1121</v>
      </c>
      <c r="F246" t="s">
        <v>66</v>
      </c>
      <c r="G246" t="s">
        <v>17</v>
      </c>
      <c r="H246" t="s">
        <v>18</v>
      </c>
      <c r="I246" s="1">
        <v>1216</v>
      </c>
      <c r="J246" s="1">
        <f>+Tabell1[[#This Row],[Regnskap]]</f>
        <v>1216</v>
      </c>
      <c r="L246" t="str">
        <f>_xlfn.XLOOKUP(Tabell1[[#This Row],[Ansvar]],Fleksi[Ansvar],Fleksi[Virksomhet])</f>
        <v>Bogafjell</v>
      </c>
      <c r="M246" t="str">
        <f>_xlfn.XLOOKUP(Tabell1[[#This Row],[Ansvar]],Fleksi[Ansvar],Fleksi[1B])</f>
        <v>Ordinær grunnskoleopplæring inkludert fellesutgifter</v>
      </c>
      <c r="N246" t="str">
        <f>_xlfn.XLOOKUP(Tabell1[[#This Row],[Ansvar]],Fleksi[Ansvar],Fleksi[Tjenesteområde])</f>
        <v>Oppvekst skole</v>
      </c>
      <c r="O246" s="1">
        <f>+ROUND(Tabell1[[#This Row],[Justert beløp]],-3)</f>
        <v>1000</v>
      </c>
      <c r="P246">
        <f t="shared" si="28"/>
        <v>1121</v>
      </c>
      <c r="Q246">
        <f t="shared" si="29"/>
        <v>2307</v>
      </c>
      <c r="R246">
        <f t="shared" si="30"/>
        <v>2020</v>
      </c>
      <c r="S246" t="str">
        <f t="shared" si="31"/>
        <v>2255</v>
      </c>
      <c r="T246" s="1">
        <f>+Tabell1[[#This Row],[Avrundet beløp]]</f>
        <v>1000</v>
      </c>
      <c r="U246" s="5">
        <f t="shared" si="23"/>
        <v>1000</v>
      </c>
    </row>
    <row r="247" spans="1:21" x14ac:dyDescent="0.25">
      <c r="A247">
        <v>2307</v>
      </c>
      <c r="B247" t="s">
        <v>283</v>
      </c>
      <c r="C247">
        <v>2150</v>
      </c>
      <c r="D247" t="s">
        <v>280</v>
      </c>
      <c r="E247">
        <v>1020</v>
      </c>
      <c r="F247" t="s">
        <v>260</v>
      </c>
      <c r="G247" t="s">
        <v>17</v>
      </c>
      <c r="H247" t="s">
        <v>18</v>
      </c>
      <c r="I247" s="1">
        <v>61578</v>
      </c>
      <c r="J247" s="1">
        <f>+Tabell1[[#This Row],[Regnskap]]</f>
        <v>61578</v>
      </c>
      <c r="L247" t="str">
        <f>_xlfn.XLOOKUP(Tabell1[[#This Row],[Ansvar]],Fleksi[Ansvar],Fleksi[Virksomhet])</f>
        <v>Bogafjell</v>
      </c>
      <c r="M247" t="str">
        <f>_xlfn.XLOOKUP(Tabell1[[#This Row],[Ansvar]],Fleksi[Ansvar],Fleksi[1B])</f>
        <v>Ordinær grunnskoleopplæring inkludert fellesutgifter</v>
      </c>
      <c r="N247" t="str">
        <f>_xlfn.XLOOKUP(Tabell1[[#This Row],[Ansvar]],Fleksi[Ansvar],Fleksi[Tjenesteområde])</f>
        <v>Oppvekst skole</v>
      </c>
      <c r="O247" s="1">
        <f>+ROUND(Tabell1[[#This Row],[Justert beløp]],-3)</f>
        <v>62000</v>
      </c>
      <c r="P247">
        <f t="shared" si="28"/>
        <v>1020</v>
      </c>
      <c r="Q247">
        <f t="shared" si="29"/>
        <v>2307</v>
      </c>
      <c r="R247">
        <f t="shared" si="30"/>
        <v>2150</v>
      </c>
      <c r="S247" t="str">
        <f t="shared" si="31"/>
        <v>2255</v>
      </c>
      <c r="T247" s="1">
        <f>+Tabell1[[#This Row],[Avrundet beløp]]</f>
        <v>62000</v>
      </c>
      <c r="U247" s="5">
        <f t="shared" si="23"/>
        <v>62000</v>
      </c>
    </row>
    <row r="248" spans="1:21" x14ac:dyDescent="0.25">
      <c r="A248">
        <v>2307</v>
      </c>
      <c r="B248" t="s">
        <v>283</v>
      </c>
      <c r="C248">
        <v>2150</v>
      </c>
      <c r="D248" t="s">
        <v>280</v>
      </c>
      <c r="E248">
        <v>1090</v>
      </c>
      <c r="F248" t="s">
        <v>22</v>
      </c>
      <c r="G248" t="s">
        <v>17</v>
      </c>
      <c r="H248" t="s">
        <v>18</v>
      </c>
      <c r="I248" s="1">
        <v>4633</v>
      </c>
      <c r="J248" s="1">
        <f>+Tabell1[[#This Row],[Regnskap]]</f>
        <v>4633</v>
      </c>
      <c r="L248" t="str">
        <f>_xlfn.XLOOKUP(Tabell1[[#This Row],[Ansvar]],Fleksi[Ansvar],Fleksi[Virksomhet])</f>
        <v>Bogafjell</v>
      </c>
      <c r="M248" t="str">
        <f>_xlfn.XLOOKUP(Tabell1[[#This Row],[Ansvar]],Fleksi[Ansvar],Fleksi[1B])</f>
        <v>Ordinær grunnskoleopplæring inkludert fellesutgifter</v>
      </c>
      <c r="N248" t="str">
        <f>_xlfn.XLOOKUP(Tabell1[[#This Row],[Ansvar]],Fleksi[Ansvar],Fleksi[Tjenesteområde])</f>
        <v>Oppvekst skole</v>
      </c>
      <c r="O248" s="1">
        <f>+ROUND(Tabell1[[#This Row],[Justert beløp]],-3)</f>
        <v>5000</v>
      </c>
      <c r="P248">
        <f t="shared" si="28"/>
        <v>1090</v>
      </c>
      <c r="Q248">
        <f t="shared" si="29"/>
        <v>2307</v>
      </c>
      <c r="R248">
        <f t="shared" si="30"/>
        <v>2150</v>
      </c>
      <c r="S248" t="str">
        <f t="shared" si="31"/>
        <v>2255</v>
      </c>
      <c r="T248" s="1">
        <f>+Tabell1[[#This Row],[Avrundet beløp]]</f>
        <v>5000</v>
      </c>
      <c r="U248" s="5">
        <f t="shared" si="23"/>
        <v>5000</v>
      </c>
    </row>
    <row r="249" spans="1:21" x14ac:dyDescent="0.25">
      <c r="A249">
        <v>2307</v>
      </c>
      <c r="B249" t="s">
        <v>283</v>
      </c>
      <c r="C249">
        <v>2150</v>
      </c>
      <c r="D249" t="s">
        <v>280</v>
      </c>
      <c r="E249">
        <v>1099</v>
      </c>
      <c r="F249" t="s">
        <v>16</v>
      </c>
      <c r="G249" t="s">
        <v>17</v>
      </c>
      <c r="H249" t="s">
        <v>18</v>
      </c>
      <c r="I249" s="1">
        <v>9336</v>
      </c>
      <c r="J249" s="1">
        <f>+Tabell1[[#This Row],[Regnskap]]</f>
        <v>9336</v>
      </c>
      <c r="L249" t="str">
        <f>_xlfn.XLOOKUP(Tabell1[[#This Row],[Ansvar]],Fleksi[Ansvar],Fleksi[Virksomhet])</f>
        <v>Bogafjell</v>
      </c>
      <c r="M249" t="str">
        <f>_xlfn.XLOOKUP(Tabell1[[#This Row],[Ansvar]],Fleksi[Ansvar],Fleksi[1B])</f>
        <v>Ordinær grunnskoleopplæring inkludert fellesutgifter</v>
      </c>
      <c r="N249" t="str">
        <f>_xlfn.XLOOKUP(Tabell1[[#This Row],[Ansvar]],Fleksi[Ansvar],Fleksi[Tjenesteområde])</f>
        <v>Oppvekst skole</v>
      </c>
      <c r="O249" s="1">
        <f>+ROUND(Tabell1[[#This Row],[Justert beløp]],-3)</f>
        <v>9000</v>
      </c>
      <c r="P249">
        <f t="shared" si="28"/>
        <v>1099</v>
      </c>
      <c r="Q249">
        <f t="shared" si="29"/>
        <v>2307</v>
      </c>
      <c r="R249">
        <f t="shared" si="30"/>
        <v>2150</v>
      </c>
      <c r="S249" t="str">
        <f t="shared" si="31"/>
        <v>2255</v>
      </c>
      <c r="T249" s="1">
        <f>+Tabell1[[#This Row],[Avrundet beløp]]</f>
        <v>9000</v>
      </c>
      <c r="U249" s="5">
        <f t="shared" si="23"/>
        <v>9000</v>
      </c>
    </row>
    <row r="250" spans="1:21" x14ac:dyDescent="0.25">
      <c r="A250">
        <v>2308</v>
      </c>
      <c r="B250" t="s">
        <v>284</v>
      </c>
      <c r="C250">
        <v>2020</v>
      </c>
      <c r="D250" t="s">
        <v>276</v>
      </c>
      <c r="E250">
        <v>1020</v>
      </c>
      <c r="F250" t="s">
        <v>260</v>
      </c>
      <c r="G250" t="s">
        <v>17</v>
      </c>
      <c r="H250" t="s">
        <v>18</v>
      </c>
      <c r="I250" s="1">
        <v>67121</v>
      </c>
      <c r="J250" s="1">
        <f>+Tabell1[[#This Row],[Regnskap]]</f>
        <v>67121</v>
      </c>
      <c r="L250" t="str">
        <f>_xlfn.XLOOKUP(Tabell1[[#This Row],[Ansvar]],Fleksi[Ansvar],Fleksi[Virksomhet])</f>
        <v>Figgjo</v>
      </c>
      <c r="M250" t="str">
        <f>_xlfn.XLOOKUP(Tabell1[[#This Row],[Ansvar]],Fleksi[Ansvar],Fleksi[1B])</f>
        <v>Ordinær grunnskoleopplæring inkludert fellesutgifter</v>
      </c>
      <c r="N250" t="str">
        <f>_xlfn.XLOOKUP(Tabell1[[#This Row],[Ansvar]],Fleksi[Ansvar],Fleksi[Tjenesteområde])</f>
        <v>Oppvekst skole</v>
      </c>
      <c r="O250" s="1">
        <f>+ROUND(Tabell1[[#This Row],[Justert beløp]],-3)</f>
        <v>67000</v>
      </c>
      <c r="P250">
        <f t="shared" si="28"/>
        <v>1020</v>
      </c>
      <c r="Q250">
        <f t="shared" si="29"/>
        <v>2308</v>
      </c>
      <c r="R250">
        <f t="shared" si="30"/>
        <v>2020</v>
      </c>
      <c r="S250" t="str">
        <f t="shared" si="31"/>
        <v>2255</v>
      </c>
      <c r="T250" s="1">
        <f>+Tabell1[[#This Row],[Avrundet beløp]]</f>
        <v>67000</v>
      </c>
      <c r="U250" s="5">
        <f t="shared" si="23"/>
        <v>67000</v>
      </c>
    </row>
    <row r="251" spans="1:21" x14ac:dyDescent="0.25">
      <c r="A251">
        <v>2308</v>
      </c>
      <c r="B251" t="s">
        <v>284</v>
      </c>
      <c r="C251">
        <v>2020</v>
      </c>
      <c r="D251" t="s">
        <v>276</v>
      </c>
      <c r="E251">
        <v>1090</v>
      </c>
      <c r="F251" t="s">
        <v>22</v>
      </c>
      <c r="G251" t="s">
        <v>17</v>
      </c>
      <c r="H251" t="s">
        <v>18</v>
      </c>
      <c r="I251" s="1">
        <v>2797</v>
      </c>
      <c r="J251" s="1">
        <f>+Tabell1[[#This Row],[Regnskap]]</f>
        <v>2797</v>
      </c>
      <c r="L251" t="str">
        <f>_xlfn.XLOOKUP(Tabell1[[#This Row],[Ansvar]],Fleksi[Ansvar],Fleksi[Virksomhet])</f>
        <v>Figgjo</v>
      </c>
      <c r="M251" t="str">
        <f>_xlfn.XLOOKUP(Tabell1[[#This Row],[Ansvar]],Fleksi[Ansvar],Fleksi[1B])</f>
        <v>Ordinær grunnskoleopplæring inkludert fellesutgifter</v>
      </c>
      <c r="N251" t="str">
        <f>_xlfn.XLOOKUP(Tabell1[[#This Row],[Ansvar]],Fleksi[Ansvar],Fleksi[Tjenesteområde])</f>
        <v>Oppvekst skole</v>
      </c>
      <c r="O251" s="1">
        <f>+ROUND(Tabell1[[#This Row],[Justert beløp]],-3)</f>
        <v>3000</v>
      </c>
      <c r="P251">
        <f t="shared" si="28"/>
        <v>1090</v>
      </c>
      <c r="Q251">
        <f t="shared" si="29"/>
        <v>2308</v>
      </c>
      <c r="R251">
        <f t="shared" si="30"/>
        <v>2020</v>
      </c>
      <c r="S251" t="str">
        <f t="shared" si="31"/>
        <v>2255</v>
      </c>
      <c r="T251" s="1">
        <f>+Tabell1[[#This Row],[Avrundet beløp]]</f>
        <v>3000</v>
      </c>
      <c r="U251" s="5">
        <f t="shared" si="23"/>
        <v>3000</v>
      </c>
    </row>
    <row r="252" spans="1:21" x14ac:dyDescent="0.25">
      <c r="A252">
        <v>2308</v>
      </c>
      <c r="B252" t="s">
        <v>284</v>
      </c>
      <c r="C252">
        <v>2020</v>
      </c>
      <c r="D252" t="s">
        <v>276</v>
      </c>
      <c r="E252">
        <v>1099</v>
      </c>
      <c r="F252" t="s">
        <v>16</v>
      </c>
      <c r="G252" t="s">
        <v>17</v>
      </c>
      <c r="H252" t="s">
        <v>18</v>
      </c>
      <c r="I252" s="1">
        <v>9858</v>
      </c>
      <c r="J252" s="1">
        <f>+Tabell1[[#This Row],[Regnskap]]</f>
        <v>9858</v>
      </c>
      <c r="L252" t="str">
        <f>_xlfn.XLOOKUP(Tabell1[[#This Row],[Ansvar]],Fleksi[Ansvar],Fleksi[Virksomhet])</f>
        <v>Figgjo</v>
      </c>
      <c r="M252" t="str">
        <f>_xlfn.XLOOKUP(Tabell1[[#This Row],[Ansvar]],Fleksi[Ansvar],Fleksi[1B])</f>
        <v>Ordinær grunnskoleopplæring inkludert fellesutgifter</v>
      </c>
      <c r="N252" t="str">
        <f>_xlfn.XLOOKUP(Tabell1[[#This Row],[Ansvar]],Fleksi[Ansvar],Fleksi[Tjenesteområde])</f>
        <v>Oppvekst skole</v>
      </c>
      <c r="O252" s="1">
        <f>+ROUND(Tabell1[[#This Row],[Justert beløp]],-3)</f>
        <v>10000</v>
      </c>
      <c r="P252">
        <f t="shared" si="28"/>
        <v>1099</v>
      </c>
      <c r="Q252">
        <f t="shared" si="29"/>
        <v>2308</v>
      </c>
      <c r="R252">
        <f t="shared" si="30"/>
        <v>2020</v>
      </c>
      <c r="S252" t="str">
        <f t="shared" si="31"/>
        <v>2255</v>
      </c>
      <c r="T252" s="1">
        <f>+Tabell1[[#This Row],[Avrundet beløp]]</f>
        <v>10000</v>
      </c>
      <c r="U252" s="5">
        <f t="shared" si="23"/>
        <v>10000</v>
      </c>
    </row>
    <row r="253" spans="1:21" x14ac:dyDescent="0.25">
      <c r="A253">
        <v>2308</v>
      </c>
      <c r="B253" t="s">
        <v>284</v>
      </c>
      <c r="C253">
        <v>2020</v>
      </c>
      <c r="D253" t="s">
        <v>276</v>
      </c>
      <c r="E253">
        <v>1107</v>
      </c>
      <c r="F253" t="s">
        <v>279</v>
      </c>
      <c r="G253" t="s">
        <v>17</v>
      </c>
      <c r="H253" t="s">
        <v>18</v>
      </c>
      <c r="I253" s="1">
        <v>1913</v>
      </c>
      <c r="J253" s="1">
        <f>+Tabell1[[#This Row],[Regnskap]]</f>
        <v>1913</v>
      </c>
      <c r="L253" t="str">
        <f>_xlfn.XLOOKUP(Tabell1[[#This Row],[Ansvar]],Fleksi[Ansvar],Fleksi[Virksomhet])</f>
        <v>Figgjo</v>
      </c>
      <c r="M253" t="str">
        <f>_xlfn.XLOOKUP(Tabell1[[#This Row],[Ansvar]],Fleksi[Ansvar],Fleksi[1B])</f>
        <v>Ordinær grunnskoleopplæring inkludert fellesutgifter</v>
      </c>
      <c r="N253" t="str">
        <f>_xlfn.XLOOKUP(Tabell1[[#This Row],[Ansvar]],Fleksi[Ansvar],Fleksi[Tjenesteområde])</f>
        <v>Oppvekst skole</v>
      </c>
      <c r="O253" s="1">
        <f>+ROUND(Tabell1[[#This Row],[Justert beløp]],-3)</f>
        <v>2000</v>
      </c>
      <c r="P253">
        <f t="shared" si="28"/>
        <v>1107</v>
      </c>
      <c r="Q253">
        <f t="shared" si="29"/>
        <v>2308</v>
      </c>
      <c r="R253">
        <f t="shared" si="30"/>
        <v>2020</v>
      </c>
      <c r="S253" t="str">
        <f t="shared" si="31"/>
        <v>2255</v>
      </c>
      <c r="T253" s="1">
        <f>+Tabell1[[#This Row],[Avrundet beløp]]</f>
        <v>2000</v>
      </c>
      <c r="U253" s="5">
        <f t="shared" si="23"/>
        <v>2000</v>
      </c>
    </row>
    <row r="254" spans="1:21" x14ac:dyDescent="0.25">
      <c r="A254">
        <v>2308</v>
      </c>
      <c r="B254" t="s">
        <v>284</v>
      </c>
      <c r="C254">
        <v>2020</v>
      </c>
      <c r="D254" t="s">
        <v>276</v>
      </c>
      <c r="E254">
        <v>1110</v>
      </c>
      <c r="F254" t="s">
        <v>221</v>
      </c>
      <c r="G254" t="s">
        <v>17</v>
      </c>
      <c r="H254" t="s">
        <v>18</v>
      </c>
      <c r="I254" s="1">
        <v>1463</v>
      </c>
      <c r="J254" s="1">
        <f>+Tabell1[[#This Row],[Regnskap]]</f>
        <v>1463</v>
      </c>
      <c r="L254" t="str">
        <f>_xlfn.XLOOKUP(Tabell1[[#This Row],[Ansvar]],Fleksi[Ansvar],Fleksi[Virksomhet])</f>
        <v>Figgjo</v>
      </c>
      <c r="M254" t="str">
        <f>_xlfn.XLOOKUP(Tabell1[[#This Row],[Ansvar]],Fleksi[Ansvar],Fleksi[1B])</f>
        <v>Ordinær grunnskoleopplæring inkludert fellesutgifter</v>
      </c>
      <c r="N254" t="str">
        <f>_xlfn.XLOOKUP(Tabell1[[#This Row],[Ansvar]],Fleksi[Ansvar],Fleksi[Tjenesteområde])</f>
        <v>Oppvekst skole</v>
      </c>
      <c r="O254" s="1">
        <f>+ROUND(Tabell1[[#This Row],[Justert beløp]],-3)</f>
        <v>1000</v>
      </c>
      <c r="P254">
        <f t="shared" si="28"/>
        <v>1110</v>
      </c>
      <c r="Q254">
        <f t="shared" si="29"/>
        <v>2308</v>
      </c>
      <c r="R254">
        <f t="shared" si="30"/>
        <v>2020</v>
      </c>
      <c r="S254" t="str">
        <f t="shared" si="31"/>
        <v>2255</v>
      </c>
      <c r="T254" s="1">
        <f>+Tabell1[[#This Row],[Avrundet beløp]]</f>
        <v>1000</v>
      </c>
      <c r="U254" s="5">
        <f t="shared" si="23"/>
        <v>1000</v>
      </c>
    </row>
    <row r="255" spans="1:21" x14ac:dyDescent="0.25">
      <c r="A255">
        <v>2308</v>
      </c>
      <c r="B255" t="s">
        <v>284</v>
      </c>
      <c r="C255">
        <v>2150</v>
      </c>
      <c r="D255" t="s">
        <v>280</v>
      </c>
      <c r="E255">
        <v>1020</v>
      </c>
      <c r="F255" t="s">
        <v>260</v>
      </c>
      <c r="G255" t="s">
        <v>17</v>
      </c>
      <c r="H255" t="s">
        <v>18</v>
      </c>
      <c r="I255" s="1">
        <v>715</v>
      </c>
      <c r="J255" s="1">
        <f>+Tabell1[[#This Row],[Regnskap]]</f>
        <v>715</v>
      </c>
      <c r="L255" t="str">
        <f>_xlfn.XLOOKUP(Tabell1[[#This Row],[Ansvar]],Fleksi[Ansvar],Fleksi[Virksomhet])</f>
        <v>Figgjo</v>
      </c>
      <c r="M255" t="str">
        <f>_xlfn.XLOOKUP(Tabell1[[#This Row],[Ansvar]],Fleksi[Ansvar],Fleksi[1B])</f>
        <v>Ordinær grunnskoleopplæring inkludert fellesutgifter</v>
      </c>
      <c r="N255" t="str">
        <f>_xlfn.XLOOKUP(Tabell1[[#This Row],[Ansvar]],Fleksi[Ansvar],Fleksi[Tjenesteområde])</f>
        <v>Oppvekst skole</v>
      </c>
      <c r="O255" s="1">
        <f>+ROUND(Tabell1[[#This Row],[Justert beløp]],-3)</f>
        <v>1000</v>
      </c>
      <c r="P255">
        <f t="shared" si="28"/>
        <v>1020</v>
      </c>
      <c r="Q255">
        <f t="shared" si="29"/>
        <v>2308</v>
      </c>
      <c r="R255">
        <f t="shared" si="30"/>
        <v>2150</v>
      </c>
      <c r="S255" t="str">
        <f t="shared" si="31"/>
        <v>2255</v>
      </c>
      <c r="T255" s="1">
        <f>+Tabell1[[#This Row],[Avrundet beløp]]</f>
        <v>1000</v>
      </c>
      <c r="U255" s="5">
        <f t="shared" si="23"/>
        <v>1000</v>
      </c>
    </row>
    <row r="256" spans="1:21" x14ac:dyDescent="0.25">
      <c r="A256">
        <v>2308</v>
      </c>
      <c r="B256" t="s">
        <v>284</v>
      </c>
      <c r="C256">
        <v>2150</v>
      </c>
      <c r="D256" t="s">
        <v>280</v>
      </c>
      <c r="E256">
        <v>1099</v>
      </c>
      <c r="F256" t="s">
        <v>16</v>
      </c>
      <c r="G256" t="s">
        <v>17</v>
      </c>
      <c r="H256" t="s">
        <v>18</v>
      </c>
      <c r="I256" s="1">
        <v>101</v>
      </c>
      <c r="J256" s="1">
        <f>+Tabell1[[#This Row],[Regnskap]]</f>
        <v>101</v>
      </c>
      <c r="L256" t="str">
        <f>_xlfn.XLOOKUP(Tabell1[[#This Row],[Ansvar]],Fleksi[Ansvar],Fleksi[Virksomhet])</f>
        <v>Figgjo</v>
      </c>
      <c r="M256" t="str">
        <f>_xlfn.XLOOKUP(Tabell1[[#This Row],[Ansvar]],Fleksi[Ansvar],Fleksi[1B])</f>
        <v>Ordinær grunnskoleopplæring inkludert fellesutgifter</v>
      </c>
      <c r="N256" t="str">
        <f>_xlfn.XLOOKUP(Tabell1[[#This Row],[Ansvar]],Fleksi[Ansvar],Fleksi[Tjenesteområde])</f>
        <v>Oppvekst skole</v>
      </c>
      <c r="O256" s="1">
        <f>+ROUND(Tabell1[[#This Row],[Justert beløp]],-3)</f>
        <v>0</v>
      </c>
      <c r="P256">
        <f t="shared" si="28"/>
        <v>1099</v>
      </c>
      <c r="Q256">
        <f t="shared" si="29"/>
        <v>2308</v>
      </c>
      <c r="R256">
        <f t="shared" si="30"/>
        <v>2150</v>
      </c>
      <c r="S256" t="str">
        <f t="shared" si="31"/>
        <v>2255</v>
      </c>
      <c r="T256" s="1">
        <f>+Tabell1[[#This Row],[Avrundet beløp]]</f>
        <v>0</v>
      </c>
      <c r="U256" s="5">
        <f t="shared" si="23"/>
        <v>0</v>
      </c>
    </row>
    <row r="257" spans="1:21" x14ac:dyDescent="0.25">
      <c r="A257">
        <v>2309</v>
      </c>
      <c r="B257" t="s">
        <v>157</v>
      </c>
      <c r="C257">
        <v>2020</v>
      </c>
      <c r="D257" t="s">
        <v>276</v>
      </c>
      <c r="E257">
        <v>1010</v>
      </c>
      <c r="F257" t="s">
        <v>45</v>
      </c>
      <c r="G257" t="s">
        <v>17</v>
      </c>
      <c r="H257" t="s">
        <v>18</v>
      </c>
      <c r="I257" s="1">
        <v>671</v>
      </c>
      <c r="J257" s="1">
        <f>+Tabell1[[#This Row],[Regnskap]]</f>
        <v>671</v>
      </c>
      <c r="L257" t="str">
        <f>_xlfn.XLOOKUP(Tabell1[[#This Row],[Ansvar]],Fleksi[Ansvar],Fleksi[Virksomhet])</f>
        <v>Hana skole</v>
      </c>
      <c r="M257" t="str">
        <f>_xlfn.XLOOKUP(Tabell1[[#This Row],[Ansvar]],Fleksi[Ansvar],Fleksi[1B])</f>
        <v>Ordinær grunnskoleopplæring inkludert fellesutgifter</v>
      </c>
      <c r="N257" t="str">
        <f>_xlfn.XLOOKUP(Tabell1[[#This Row],[Ansvar]],Fleksi[Ansvar],Fleksi[Tjenesteområde])</f>
        <v>Oppvekst skole</v>
      </c>
      <c r="O257" s="1">
        <f>+ROUND(Tabell1[[#This Row],[Justert beløp]],-3)</f>
        <v>1000</v>
      </c>
      <c r="P257">
        <f t="shared" si="28"/>
        <v>1010</v>
      </c>
      <c r="Q257">
        <f t="shared" si="29"/>
        <v>2309</v>
      </c>
      <c r="R257">
        <f t="shared" si="30"/>
        <v>2020</v>
      </c>
      <c r="S257" t="str">
        <f t="shared" si="31"/>
        <v>2255</v>
      </c>
      <c r="T257" s="1">
        <f>+Tabell1[[#This Row],[Avrundet beløp]]</f>
        <v>1000</v>
      </c>
      <c r="U257" s="5">
        <f t="shared" si="23"/>
        <v>1000</v>
      </c>
    </row>
    <row r="258" spans="1:21" x14ac:dyDescent="0.25">
      <c r="A258">
        <v>2309</v>
      </c>
      <c r="B258" t="s">
        <v>157</v>
      </c>
      <c r="C258">
        <v>2020</v>
      </c>
      <c r="D258" t="s">
        <v>276</v>
      </c>
      <c r="E258">
        <v>1020</v>
      </c>
      <c r="F258" t="s">
        <v>260</v>
      </c>
      <c r="G258" t="s">
        <v>17</v>
      </c>
      <c r="H258" t="s">
        <v>18</v>
      </c>
      <c r="I258" s="1">
        <v>36306</v>
      </c>
      <c r="J258" s="1">
        <f>+Tabell1[[#This Row],[Regnskap]]</f>
        <v>36306</v>
      </c>
      <c r="L258" t="str">
        <f>_xlfn.XLOOKUP(Tabell1[[#This Row],[Ansvar]],Fleksi[Ansvar],Fleksi[Virksomhet])</f>
        <v>Hana skole</v>
      </c>
      <c r="M258" t="str">
        <f>_xlfn.XLOOKUP(Tabell1[[#This Row],[Ansvar]],Fleksi[Ansvar],Fleksi[1B])</f>
        <v>Ordinær grunnskoleopplæring inkludert fellesutgifter</v>
      </c>
      <c r="N258" t="str">
        <f>_xlfn.XLOOKUP(Tabell1[[#This Row],[Ansvar]],Fleksi[Ansvar],Fleksi[Tjenesteområde])</f>
        <v>Oppvekst skole</v>
      </c>
      <c r="O258" s="1">
        <f>+ROUND(Tabell1[[#This Row],[Justert beløp]],-3)</f>
        <v>36000</v>
      </c>
      <c r="P258">
        <f t="shared" si="28"/>
        <v>1020</v>
      </c>
      <c r="Q258">
        <f t="shared" si="29"/>
        <v>2309</v>
      </c>
      <c r="R258">
        <f t="shared" si="30"/>
        <v>2020</v>
      </c>
      <c r="S258" t="str">
        <f t="shared" si="31"/>
        <v>2255</v>
      </c>
      <c r="T258" s="1">
        <f>+Tabell1[[#This Row],[Avrundet beløp]]</f>
        <v>36000</v>
      </c>
      <c r="U258" s="5">
        <f t="shared" si="23"/>
        <v>36000</v>
      </c>
    </row>
    <row r="259" spans="1:21" x14ac:dyDescent="0.25">
      <c r="A259">
        <v>2309</v>
      </c>
      <c r="B259" t="s">
        <v>157</v>
      </c>
      <c r="C259">
        <v>2020</v>
      </c>
      <c r="D259" t="s">
        <v>276</v>
      </c>
      <c r="E259">
        <v>1022</v>
      </c>
      <c r="F259" t="s">
        <v>278</v>
      </c>
      <c r="G259" t="s">
        <v>17</v>
      </c>
      <c r="H259" t="s">
        <v>18</v>
      </c>
      <c r="I259" s="1">
        <v>33351</v>
      </c>
      <c r="J259" s="1">
        <f>+Tabell1[[#This Row],[Regnskap]]</f>
        <v>33351</v>
      </c>
      <c r="L259" t="str">
        <f>_xlfn.XLOOKUP(Tabell1[[#This Row],[Ansvar]],Fleksi[Ansvar],Fleksi[Virksomhet])</f>
        <v>Hana skole</v>
      </c>
      <c r="M259" t="str">
        <f>_xlfn.XLOOKUP(Tabell1[[#This Row],[Ansvar]],Fleksi[Ansvar],Fleksi[1B])</f>
        <v>Ordinær grunnskoleopplæring inkludert fellesutgifter</v>
      </c>
      <c r="N259" t="str">
        <f>_xlfn.XLOOKUP(Tabell1[[#This Row],[Ansvar]],Fleksi[Ansvar],Fleksi[Tjenesteområde])</f>
        <v>Oppvekst skole</v>
      </c>
      <c r="O259" s="1">
        <f>+ROUND(Tabell1[[#This Row],[Justert beløp]],-3)</f>
        <v>33000</v>
      </c>
      <c r="P259">
        <f t="shared" si="28"/>
        <v>1022</v>
      </c>
      <c r="Q259">
        <f t="shared" si="29"/>
        <v>2309</v>
      </c>
      <c r="R259">
        <f t="shared" si="30"/>
        <v>2020</v>
      </c>
      <c r="S259" t="str">
        <f t="shared" si="31"/>
        <v>2255</v>
      </c>
      <c r="T259" s="1">
        <f>+Tabell1[[#This Row],[Avrundet beløp]]</f>
        <v>33000</v>
      </c>
      <c r="U259" s="5">
        <f t="shared" si="23"/>
        <v>33000</v>
      </c>
    </row>
    <row r="260" spans="1:21" x14ac:dyDescent="0.25">
      <c r="A260">
        <v>2309</v>
      </c>
      <c r="B260" t="s">
        <v>157</v>
      </c>
      <c r="C260">
        <v>2020</v>
      </c>
      <c r="D260" t="s">
        <v>276</v>
      </c>
      <c r="E260">
        <v>1090</v>
      </c>
      <c r="F260" t="s">
        <v>22</v>
      </c>
      <c r="G260" t="s">
        <v>17</v>
      </c>
      <c r="H260" t="s">
        <v>18</v>
      </c>
      <c r="I260" s="1">
        <v>2914</v>
      </c>
      <c r="J260" s="1">
        <f>+Tabell1[[#This Row],[Regnskap]]</f>
        <v>2914</v>
      </c>
      <c r="L260" t="str">
        <f>_xlfn.XLOOKUP(Tabell1[[#This Row],[Ansvar]],Fleksi[Ansvar],Fleksi[Virksomhet])</f>
        <v>Hana skole</v>
      </c>
      <c r="M260" t="str">
        <f>_xlfn.XLOOKUP(Tabell1[[#This Row],[Ansvar]],Fleksi[Ansvar],Fleksi[1B])</f>
        <v>Ordinær grunnskoleopplæring inkludert fellesutgifter</v>
      </c>
      <c r="N260" t="str">
        <f>_xlfn.XLOOKUP(Tabell1[[#This Row],[Ansvar]],Fleksi[Ansvar],Fleksi[Tjenesteområde])</f>
        <v>Oppvekst skole</v>
      </c>
      <c r="O260" s="1">
        <f>+ROUND(Tabell1[[#This Row],[Justert beløp]],-3)</f>
        <v>3000</v>
      </c>
      <c r="P260">
        <f t="shared" si="28"/>
        <v>1090</v>
      </c>
      <c r="Q260">
        <f t="shared" si="29"/>
        <v>2309</v>
      </c>
      <c r="R260">
        <f t="shared" si="30"/>
        <v>2020</v>
      </c>
      <c r="S260" t="str">
        <f t="shared" si="31"/>
        <v>2255</v>
      </c>
      <c r="T260" s="1">
        <f>+Tabell1[[#This Row],[Avrundet beløp]]</f>
        <v>3000</v>
      </c>
      <c r="U260" s="5">
        <f t="shared" si="23"/>
        <v>3000</v>
      </c>
    </row>
    <row r="261" spans="1:21" x14ac:dyDescent="0.25">
      <c r="A261">
        <v>2309</v>
      </c>
      <c r="B261" t="s">
        <v>157</v>
      </c>
      <c r="C261">
        <v>2020</v>
      </c>
      <c r="D261" t="s">
        <v>276</v>
      </c>
      <c r="E261">
        <v>1099</v>
      </c>
      <c r="F261" t="s">
        <v>16</v>
      </c>
      <c r="G261" t="s">
        <v>17</v>
      </c>
      <c r="H261" t="s">
        <v>18</v>
      </c>
      <c r="I261" s="1">
        <v>10327</v>
      </c>
      <c r="J261" s="1">
        <f>+Tabell1[[#This Row],[Regnskap]]</f>
        <v>10327</v>
      </c>
      <c r="L261" t="str">
        <f>_xlfn.XLOOKUP(Tabell1[[#This Row],[Ansvar]],Fleksi[Ansvar],Fleksi[Virksomhet])</f>
        <v>Hana skole</v>
      </c>
      <c r="M261" t="str">
        <f>_xlfn.XLOOKUP(Tabell1[[#This Row],[Ansvar]],Fleksi[Ansvar],Fleksi[1B])</f>
        <v>Ordinær grunnskoleopplæring inkludert fellesutgifter</v>
      </c>
      <c r="N261" t="str">
        <f>_xlfn.XLOOKUP(Tabell1[[#This Row],[Ansvar]],Fleksi[Ansvar],Fleksi[Tjenesteområde])</f>
        <v>Oppvekst skole</v>
      </c>
      <c r="O261" s="1">
        <f>+ROUND(Tabell1[[#This Row],[Justert beløp]],-3)</f>
        <v>10000</v>
      </c>
      <c r="P261">
        <f t="shared" si="28"/>
        <v>1099</v>
      </c>
      <c r="Q261">
        <f t="shared" si="29"/>
        <v>2309</v>
      </c>
      <c r="R261">
        <f t="shared" si="30"/>
        <v>2020</v>
      </c>
      <c r="S261" t="str">
        <f t="shared" si="31"/>
        <v>2255</v>
      </c>
      <c r="T261" s="1">
        <f>+Tabell1[[#This Row],[Avrundet beløp]]</f>
        <v>10000</v>
      </c>
      <c r="U261" s="5">
        <f t="shared" ref="U261:U324" si="32">ROUND(T261,-3)</f>
        <v>10000</v>
      </c>
    </row>
    <row r="262" spans="1:21" x14ac:dyDescent="0.25">
      <c r="A262">
        <v>2309</v>
      </c>
      <c r="B262" t="s">
        <v>157</v>
      </c>
      <c r="C262">
        <v>2020</v>
      </c>
      <c r="D262" t="s">
        <v>276</v>
      </c>
      <c r="E262">
        <v>1100</v>
      </c>
      <c r="F262" t="s">
        <v>48</v>
      </c>
      <c r="G262" t="s">
        <v>17</v>
      </c>
      <c r="H262" t="s">
        <v>18</v>
      </c>
      <c r="I262" s="1">
        <v>6109</v>
      </c>
      <c r="J262" s="1">
        <f>+Tabell1[[#This Row],[Regnskap]]</f>
        <v>6109</v>
      </c>
      <c r="L262" t="str">
        <f>_xlfn.XLOOKUP(Tabell1[[#This Row],[Ansvar]],Fleksi[Ansvar],Fleksi[Virksomhet])</f>
        <v>Hana skole</v>
      </c>
      <c r="M262" t="str">
        <f>_xlfn.XLOOKUP(Tabell1[[#This Row],[Ansvar]],Fleksi[Ansvar],Fleksi[1B])</f>
        <v>Ordinær grunnskoleopplæring inkludert fellesutgifter</v>
      </c>
      <c r="N262" t="str">
        <f>_xlfn.XLOOKUP(Tabell1[[#This Row],[Ansvar]],Fleksi[Ansvar],Fleksi[Tjenesteområde])</f>
        <v>Oppvekst skole</v>
      </c>
      <c r="O262" s="1">
        <f>+ROUND(Tabell1[[#This Row],[Justert beløp]],-3)</f>
        <v>6000</v>
      </c>
      <c r="P262">
        <f t="shared" si="28"/>
        <v>1100</v>
      </c>
      <c r="Q262">
        <f t="shared" si="29"/>
        <v>2309</v>
      </c>
      <c r="R262">
        <f t="shared" si="30"/>
        <v>2020</v>
      </c>
      <c r="S262" t="str">
        <f t="shared" si="31"/>
        <v>2255</v>
      </c>
      <c r="T262" s="1">
        <f>+Tabell1[[#This Row],[Avrundet beløp]]</f>
        <v>6000</v>
      </c>
      <c r="U262" s="5">
        <f t="shared" si="32"/>
        <v>6000</v>
      </c>
    </row>
    <row r="263" spans="1:21" x14ac:dyDescent="0.25">
      <c r="A263">
        <v>2309</v>
      </c>
      <c r="B263" t="s">
        <v>157</v>
      </c>
      <c r="C263">
        <v>2020</v>
      </c>
      <c r="D263" t="s">
        <v>276</v>
      </c>
      <c r="E263">
        <v>1107</v>
      </c>
      <c r="F263" t="s">
        <v>279</v>
      </c>
      <c r="G263" t="s">
        <v>17</v>
      </c>
      <c r="H263" t="s">
        <v>18</v>
      </c>
      <c r="I263" s="1">
        <v>1330</v>
      </c>
      <c r="J263" s="1">
        <f>+Tabell1[[#This Row],[Regnskap]]</f>
        <v>1330</v>
      </c>
      <c r="L263" t="str">
        <f>_xlfn.XLOOKUP(Tabell1[[#This Row],[Ansvar]],Fleksi[Ansvar],Fleksi[Virksomhet])</f>
        <v>Hana skole</v>
      </c>
      <c r="M263" t="str">
        <f>_xlfn.XLOOKUP(Tabell1[[#This Row],[Ansvar]],Fleksi[Ansvar],Fleksi[1B])</f>
        <v>Ordinær grunnskoleopplæring inkludert fellesutgifter</v>
      </c>
      <c r="N263" t="str">
        <f>_xlfn.XLOOKUP(Tabell1[[#This Row],[Ansvar]],Fleksi[Ansvar],Fleksi[Tjenesteområde])</f>
        <v>Oppvekst skole</v>
      </c>
      <c r="O263" s="1">
        <f>+ROUND(Tabell1[[#This Row],[Justert beløp]],-3)</f>
        <v>1000</v>
      </c>
      <c r="P263">
        <f t="shared" si="28"/>
        <v>1107</v>
      </c>
      <c r="Q263">
        <f t="shared" si="29"/>
        <v>2309</v>
      </c>
      <c r="R263">
        <f t="shared" si="30"/>
        <v>2020</v>
      </c>
      <c r="S263" t="str">
        <f t="shared" si="31"/>
        <v>2255</v>
      </c>
      <c r="T263" s="1">
        <f>+Tabell1[[#This Row],[Avrundet beløp]]</f>
        <v>1000</v>
      </c>
      <c r="U263" s="5">
        <f t="shared" si="32"/>
        <v>1000</v>
      </c>
    </row>
    <row r="264" spans="1:21" x14ac:dyDescent="0.25">
      <c r="A264">
        <v>2309</v>
      </c>
      <c r="B264" t="s">
        <v>157</v>
      </c>
      <c r="C264">
        <v>2020</v>
      </c>
      <c r="D264" t="s">
        <v>276</v>
      </c>
      <c r="E264">
        <v>1120</v>
      </c>
      <c r="F264" t="s">
        <v>26</v>
      </c>
      <c r="G264" t="s">
        <v>17</v>
      </c>
      <c r="H264" t="s">
        <v>18</v>
      </c>
      <c r="I264" s="1">
        <v>1656</v>
      </c>
      <c r="J264" s="1">
        <f>+Tabell1[[#This Row],[Regnskap]]</f>
        <v>1656</v>
      </c>
      <c r="L264" t="str">
        <f>_xlfn.XLOOKUP(Tabell1[[#This Row],[Ansvar]],Fleksi[Ansvar],Fleksi[Virksomhet])</f>
        <v>Hana skole</v>
      </c>
      <c r="M264" t="str">
        <f>_xlfn.XLOOKUP(Tabell1[[#This Row],[Ansvar]],Fleksi[Ansvar],Fleksi[1B])</f>
        <v>Ordinær grunnskoleopplæring inkludert fellesutgifter</v>
      </c>
      <c r="N264" t="str">
        <f>_xlfn.XLOOKUP(Tabell1[[#This Row],[Ansvar]],Fleksi[Ansvar],Fleksi[Tjenesteområde])</f>
        <v>Oppvekst skole</v>
      </c>
      <c r="O264" s="1">
        <f>+ROUND(Tabell1[[#This Row],[Justert beløp]],-3)</f>
        <v>2000</v>
      </c>
      <c r="P264">
        <f t="shared" si="28"/>
        <v>1120</v>
      </c>
      <c r="Q264">
        <f t="shared" si="29"/>
        <v>2309</v>
      </c>
      <c r="R264">
        <f t="shared" si="30"/>
        <v>2020</v>
      </c>
      <c r="S264" t="str">
        <f t="shared" si="31"/>
        <v>2255</v>
      </c>
      <c r="T264" s="1">
        <f>+Tabell1[[#This Row],[Avrundet beløp]]</f>
        <v>2000</v>
      </c>
      <c r="U264" s="5">
        <f t="shared" si="32"/>
        <v>2000</v>
      </c>
    </row>
    <row r="265" spans="1:21" x14ac:dyDescent="0.25">
      <c r="A265">
        <v>2309</v>
      </c>
      <c r="B265" t="s">
        <v>157</v>
      </c>
      <c r="C265">
        <v>2020</v>
      </c>
      <c r="D265" t="s">
        <v>276</v>
      </c>
      <c r="E265">
        <v>1121</v>
      </c>
      <c r="F265" t="s">
        <v>66</v>
      </c>
      <c r="G265" t="s">
        <v>17</v>
      </c>
      <c r="H265" t="s">
        <v>18</v>
      </c>
      <c r="I265" s="1">
        <v>9990</v>
      </c>
      <c r="J265" s="1">
        <f>+Tabell1[[#This Row],[Regnskap]]</f>
        <v>9990</v>
      </c>
      <c r="L265" t="str">
        <f>_xlfn.XLOOKUP(Tabell1[[#This Row],[Ansvar]],Fleksi[Ansvar],Fleksi[Virksomhet])</f>
        <v>Hana skole</v>
      </c>
      <c r="M265" t="str">
        <f>_xlfn.XLOOKUP(Tabell1[[#This Row],[Ansvar]],Fleksi[Ansvar],Fleksi[1B])</f>
        <v>Ordinær grunnskoleopplæring inkludert fellesutgifter</v>
      </c>
      <c r="N265" t="str">
        <f>_xlfn.XLOOKUP(Tabell1[[#This Row],[Ansvar]],Fleksi[Ansvar],Fleksi[Tjenesteområde])</f>
        <v>Oppvekst skole</v>
      </c>
      <c r="O265" s="1">
        <f>+ROUND(Tabell1[[#This Row],[Justert beløp]],-3)</f>
        <v>10000</v>
      </c>
      <c r="P265">
        <f t="shared" si="28"/>
        <v>1121</v>
      </c>
      <c r="Q265">
        <f t="shared" si="29"/>
        <v>2309</v>
      </c>
      <c r="R265">
        <f t="shared" si="30"/>
        <v>2020</v>
      </c>
      <c r="S265" t="str">
        <f t="shared" si="31"/>
        <v>2255</v>
      </c>
      <c r="T265" s="1">
        <f>+Tabell1[[#This Row],[Avrundet beløp]]</f>
        <v>10000</v>
      </c>
      <c r="U265" s="5">
        <f t="shared" si="32"/>
        <v>10000</v>
      </c>
    </row>
    <row r="266" spans="1:21" x14ac:dyDescent="0.25">
      <c r="A266">
        <v>2309</v>
      </c>
      <c r="B266" t="s">
        <v>157</v>
      </c>
      <c r="C266">
        <v>2150</v>
      </c>
      <c r="D266" t="s">
        <v>280</v>
      </c>
      <c r="E266">
        <v>1020</v>
      </c>
      <c r="F266" t="s">
        <v>260</v>
      </c>
      <c r="G266" t="s">
        <v>17</v>
      </c>
      <c r="H266" t="s">
        <v>18</v>
      </c>
      <c r="I266" s="1">
        <v>25873</v>
      </c>
      <c r="J266" s="1">
        <f>+Tabell1[[#This Row],[Regnskap]]</f>
        <v>25873</v>
      </c>
      <c r="L266" t="str">
        <f>_xlfn.XLOOKUP(Tabell1[[#This Row],[Ansvar]],Fleksi[Ansvar],Fleksi[Virksomhet])</f>
        <v>Hana skole</v>
      </c>
      <c r="M266" t="str">
        <f>_xlfn.XLOOKUP(Tabell1[[#This Row],[Ansvar]],Fleksi[Ansvar],Fleksi[1B])</f>
        <v>Ordinær grunnskoleopplæring inkludert fellesutgifter</v>
      </c>
      <c r="N266" t="str">
        <f>_xlfn.XLOOKUP(Tabell1[[#This Row],[Ansvar]],Fleksi[Ansvar],Fleksi[Tjenesteområde])</f>
        <v>Oppvekst skole</v>
      </c>
      <c r="O266" s="1">
        <f>+ROUND(Tabell1[[#This Row],[Justert beløp]],-3)</f>
        <v>26000</v>
      </c>
      <c r="P266">
        <f t="shared" si="28"/>
        <v>1020</v>
      </c>
      <c r="Q266">
        <f t="shared" si="29"/>
        <v>2309</v>
      </c>
      <c r="R266">
        <f t="shared" si="30"/>
        <v>2150</v>
      </c>
      <c r="S266" t="str">
        <f t="shared" si="31"/>
        <v>2255</v>
      </c>
      <c r="T266" s="1">
        <f>+Tabell1[[#This Row],[Avrundet beløp]]</f>
        <v>26000</v>
      </c>
      <c r="U266" s="5">
        <f t="shared" si="32"/>
        <v>26000</v>
      </c>
    </row>
    <row r="267" spans="1:21" x14ac:dyDescent="0.25">
      <c r="A267">
        <v>2309</v>
      </c>
      <c r="B267" t="s">
        <v>157</v>
      </c>
      <c r="C267">
        <v>2150</v>
      </c>
      <c r="D267" t="s">
        <v>280</v>
      </c>
      <c r="E267">
        <v>1090</v>
      </c>
      <c r="F267" t="s">
        <v>22</v>
      </c>
      <c r="G267" t="s">
        <v>17</v>
      </c>
      <c r="H267" t="s">
        <v>18</v>
      </c>
      <c r="I267" s="1">
        <v>2142</v>
      </c>
      <c r="J267" s="1">
        <f>+Tabell1[[#This Row],[Regnskap]]</f>
        <v>2142</v>
      </c>
      <c r="L267" t="str">
        <f>_xlfn.XLOOKUP(Tabell1[[#This Row],[Ansvar]],Fleksi[Ansvar],Fleksi[Virksomhet])</f>
        <v>Hana skole</v>
      </c>
      <c r="M267" t="str">
        <f>_xlfn.XLOOKUP(Tabell1[[#This Row],[Ansvar]],Fleksi[Ansvar],Fleksi[1B])</f>
        <v>Ordinær grunnskoleopplæring inkludert fellesutgifter</v>
      </c>
      <c r="N267" t="str">
        <f>_xlfn.XLOOKUP(Tabell1[[#This Row],[Ansvar]],Fleksi[Ansvar],Fleksi[Tjenesteområde])</f>
        <v>Oppvekst skole</v>
      </c>
      <c r="O267" s="1">
        <f>+ROUND(Tabell1[[#This Row],[Justert beløp]],-3)</f>
        <v>2000</v>
      </c>
      <c r="P267">
        <f t="shared" si="28"/>
        <v>1090</v>
      </c>
      <c r="Q267">
        <f t="shared" si="29"/>
        <v>2309</v>
      </c>
      <c r="R267">
        <f t="shared" si="30"/>
        <v>2150</v>
      </c>
      <c r="S267" t="str">
        <f t="shared" si="31"/>
        <v>2255</v>
      </c>
      <c r="T267" s="1">
        <f>+Tabell1[[#This Row],[Avrundet beløp]]</f>
        <v>2000</v>
      </c>
      <c r="U267" s="5">
        <f t="shared" si="32"/>
        <v>2000</v>
      </c>
    </row>
    <row r="268" spans="1:21" x14ac:dyDescent="0.25">
      <c r="A268">
        <v>2309</v>
      </c>
      <c r="B268" t="s">
        <v>157</v>
      </c>
      <c r="C268">
        <v>2150</v>
      </c>
      <c r="D268" t="s">
        <v>280</v>
      </c>
      <c r="E268">
        <v>1099</v>
      </c>
      <c r="F268" t="s">
        <v>16</v>
      </c>
      <c r="G268" t="s">
        <v>17</v>
      </c>
      <c r="H268" t="s">
        <v>18</v>
      </c>
      <c r="I268" s="1">
        <v>3950</v>
      </c>
      <c r="J268" s="1">
        <f>+Tabell1[[#This Row],[Regnskap]]</f>
        <v>3950</v>
      </c>
      <c r="L268" t="str">
        <f>_xlfn.XLOOKUP(Tabell1[[#This Row],[Ansvar]],Fleksi[Ansvar],Fleksi[Virksomhet])</f>
        <v>Hana skole</v>
      </c>
      <c r="M268" t="str">
        <f>_xlfn.XLOOKUP(Tabell1[[#This Row],[Ansvar]],Fleksi[Ansvar],Fleksi[1B])</f>
        <v>Ordinær grunnskoleopplæring inkludert fellesutgifter</v>
      </c>
      <c r="N268" t="str">
        <f>_xlfn.XLOOKUP(Tabell1[[#This Row],[Ansvar]],Fleksi[Ansvar],Fleksi[Tjenesteområde])</f>
        <v>Oppvekst skole</v>
      </c>
      <c r="O268" s="1">
        <f>+ROUND(Tabell1[[#This Row],[Justert beløp]],-3)</f>
        <v>4000</v>
      </c>
      <c r="P268">
        <f t="shared" si="28"/>
        <v>1099</v>
      </c>
      <c r="Q268">
        <f t="shared" si="29"/>
        <v>2309</v>
      </c>
      <c r="R268">
        <f t="shared" si="30"/>
        <v>2150</v>
      </c>
      <c r="S268" t="str">
        <f t="shared" si="31"/>
        <v>2255</v>
      </c>
      <c r="T268" s="1">
        <f>+Tabell1[[#This Row],[Avrundet beløp]]</f>
        <v>4000</v>
      </c>
      <c r="U268" s="5">
        <f t="shared" si="32"/>
        <v>4000</v>
      </c>
    </row>
    <row r="269" spans="1:21" x14ac:dyDescent="0.25">
      <c r="A269">
        <v>2310</v>
      </c>
      <c r="B269" t="s">
        <v>285</v>
      </c>
      <c r="C269">
        <v>2020</v>
      </c>
      <c r="D269" t="s">
        <v>276</v>
      </c>
      <c r="E269">
        <v>1010</v>
      </c>
      <c r="F269" t="s">
        <v>45</v>
      </c>
      <c r="G269" t="s">
        <v>17</v>
      </c>
      <c r="H269" t="s">
        <v>18</v>
      </c>
      <c r="I269" s="1">
        <v>2245</v>
      </c>
      <c r="J269" s="1">
        <f>+Tabell1[[#This Row],[Regnskap]]</f>
        <v>2245</v>
      </c>
      <c r="L269" t="str">
        <f>_xlfn.XLOOKUP(Tabell1[[#This Row],[Ansvar]],Fleksi[Ansvar],Fleksi[Virksomhet])</f>
        <v>Hommersåk</v>
      </c>
      <c r="M269" t="str">
        <f>_xlfn.XLOOKUP(Tabell1[[#This Row],[Ansvar]],Fleksi[Ansvar],Fleksi[1B])</f>
        <v>Ordinær grunnskoleopplæring inkludert fellesutgifter</v>
      </c>
      <c r="N269" t="str">
        <f>_xlfn.XLOOKUP(Tabell1[[#This Row],[Ansvar]],Fleksi[Ansvar],Fleksi[Tjenesteområde])</f>
        <v>Oppvekst skole</v>
      </c>
      <c r="O269" s="1">
        <f>+ROUND(Tabell1[[#This Row],[Justert beløp]],-3)</f>
        <v>2000</v>
      </c>
      <c r="P269">
        <f t="shared" si="28"/>
        <v>1010</v>
      </c>
      <c r="Q269">
        <f t="shared" si="29"/>
        <v>2310</v>
      </c>
      <c r="R269">
        <f t="shared" si="30"/>
        <v>2020</v>
      </c>
      <c r="S269" t="str">
        <f t="shared" si="31"/>
        <v>2255</v>
      </c>
      <c r="T269" s="1">
        <f>+Tabell1[[#This Row],[Avrundet beløp]]</f>
        <v>2000</v>
      </c>
      <c r="U269" s="5">
        <f t="shared" si="32"/>
        <v>2000</v>
      </c>
    </row>
    <row r="270" spans="1:21" x14ac:dyDescent="0.25">
      <c r="A270">
        <v>2310</v>
      </c>
      <c r="B270" t="s">
        <v>285</v>
      </c>
      <c r="C270">
        <v>2020</v>
      </c>
      <c r="D270" t="s">
        <v>276</v>
      </c>
      <c r="E270">
        <v>1011</v>
      </c>
      <c r="F270" t="s">
        <v>60</v>
      </c>
      <c r="G270" t="s">
        <v>17</v>
      </c>
      <c r="H270" t="s">
        <v>18</v>
      </c>
      <c r="I270" s="1">
        <v>4262</v>
      </c>
      <c r="J270" s="1">
        <f>+Tabell1[[#This Row],[Regnskap]]</f>
        <v>4262</v>
      </c>
      <c r="L270" t="str">
        <f>_xlfn.XLOOKUP(Tabell1[[#This Row],[Ansvar]],Fleksi[Ansvar],Fleksi[Virksomhet])</f>
        <v>Hommersåk</v>
      </c>
      <c r="M270" t="str">
        <f>_xlfn.XLOOKUP(Tabell1[[#This Row],[Ansvar]],Fleksi[Ansvar],Fleksi[1B])</f>
        <v>Ordinær grunnskoleopplæring inkludert fellesutgifter</v>
      </c>
      <c r="N270" t="str">
        <f>_xlfn.XLOOKUP(Tabell1[[#This Row],[Ansvar]],Fleksi[Ansvar],Fleksi[Tjenesteområde])</f>
        <v>Oppvekst skole</v>
      </c>
      <c r="O270" s="1">
        <f>+ROUND(Tabell1[[#This Row],[Justert beløp]],-3)</f>
        <v>4000</v>
      </c>
      <c r="P270">
        <f t="shared" si="28"/>
        <v>1011</v>
      </c>
      <c r="Q270">
        <f t="shared" si="29"/>
        <v>2310</v>
      </c>
      <c r="R270">
        <f t="shared" si="30"/>
        <v>2020</v>
      </c>
      <c r="S270" t="str">
        <f t="shared" si="31"/>
        <v>2255</v>
      </c>
      <c r="T270" s="1">
        <f>+Tabell1[[#This Row],[Avrundet beløp]]</f>
        <v>4000</v>
      </c>
      <c r="U270" s="5">
        <f t="shared" si="32"/>
        <v>4000</v>
      </c>
    </row>
    <row r="271" spans="1:21" x14ac:dyDescent="0.25">
      <c r="A271">
        <v>2310</v>
      </c>
      <c r="B271" t="s">
        <v>285</v>
      </c>
      <c r="C271">
        <v>2020</v>
      </c>
      <c r="D271" t="s">
        <v>276</v>
      </c>
      <c r="E271">
        <v>1020</v>
      </c>
      <c r="F271" t="s">
        <v>260</v>
      </c>
      <c r="G271" t="s">
        <v>17</v>
      </c>
      <c r="H271" t="s">
        <v>18</v>
      </c>
      <c r="I271" s="1">
        <v>97745</v>
      </c>
      <c r="J271" s="1">
        <f>+Tabell1[[#This Row],[Regnskap]]</f>
        <v>97745</v>
      </c>
      <c r="L271" t="str">
        <f>_xlfn.XLOOKUP(Tabell1[[#This Row],[Ansvar]],Fleksi[Ansvar],Fleksi[Virksomhet])</f>
        <v>Hommersåk</v>
      </c>
      <c r="M271" t="str">
        <f>_xlfn.XLOOKUP(Tabell1[[#This Row],[Ansvar]],Fleksi[Ansvar],Fleksi[1B])</f>
        <v>Ordinær grunnskoleopplæring inkludert fellesutgifter</v>
      </c>
      <c r="N271" t="str">
        <f>_xlfn.XLOOKUP(Tabell1[[#This Row],[Ansvar]],Fleksi[Ansvar],Fleksi[Tjenesteområde])</f>
        <v>Oppvekst skole</v>
      </c>
      <c r="O271" s="1">
        <f>+ROUND(Tabell1[[#This Row],[Justert beløp]],-3)</f>
        <v>98000</v>
      </c>
      <c r="P271">
        <f t="shared" si="28"/>
        <v>1020</v>
      </c>
      <c r="Q271">
        <f t="shared" si="29"/>
        <v>2310</v>
      </c>
      <c r="R271">
        <f t="shared" si="30"/>
        <v>2020</v>
      </c>
      <c r="S271" t="str">
        <f t="shared" si="31"/>
        <v>2255</v>
      </c>
      <c r="T271" s="1">
        <f>+Tabell1[[#This Row],[Avrundet beløp]]</f>
        <v>98000</v>
      </c>
      <c r="U271" s="5">
        <f t="shared" si="32"/>
        <v>98000</v>
      </c>
    </row>
    <row r="272" spans="1:21" x14ac:dyDescent="0.25">
      <c r="A272">
        <v>2310</v>
      </c>
      <c r="B272" t="s">
        <v>285</v>
      </c>
      <c r="C272">
        <v>2020</v>
      </c>
      <c r="D272" t="s">
        <v>276</v>
      </c>
      <c r="E272">
        <v>1022</v>
      </c>
      <c r="F272" t="s">
        <v>278</v>
      </c>
      <c r="G272" t="s">
        <v>17</v>
      </c>
      <c r="H272" t="s">
        <v>18</v>
      </c>
      <c r="I272" s="1">
        <v>3071</v>
      </c>
      <c r="J272" s="1">
        <f>+Tabell1[[#This Row],[Regnskap]]</f>
        <v>3071</v>
      </c>
      <c r="L272" t="str">
        <f>_xlfn.XLOOKUP(Tabell1[[#This Row],[Ansvar]],Fleksi[Ansvar],Fleksi[Virksomhet])</f>
        <v>Hommersåk</v>
      </c>
      <c r="M272" t="str">
        <f>_xlfn.XLOOKUP(Tabell1[[#This Row],[Ansvar]],Fleksi[Ansvar],Fleksi[1B])</f>
        <v>Ordinær grunnskoleopplæring inkludert fellesutgifter</v>
      </c>
      <c r="N272" t="str">
        <f>_xlfn.XLOOKUP(Tabell1[[#This Row],[Ansvar]],Fleksi[Ansvar],Fleksi[Tjenesteområde])</f>
        <v>Oppvekst skole</v>
      </c>
      <c r="O272" s="1">
        <f>+ROUND(Tabell1[[#This Row],[Justert beløp]],-3)</f>
        <v>3000</v>
      </c>
      <c r="P272">
        <f t="shared" si="28"/>
        <v>1022</v>
      </c>
      <c r="Q272">
        <f t="shared" si="29"/>
        <v>2310</v>
      </c>
      <c r="R272">
        <f t="shared" si="30"/>
        <v>2020</v>
      </c>
      <c r="S272" t="str">
        <f t="shared" si="31"/>
        <v>2255</v>
      </c>
      <c r="T272" s="1">
        <f>+Tabell1[[#This Row],[Avrundet beløp]]</f>
        <v>3000</v>
      </c>
      <c r="U272" s="5">
        <f t="shared" si="32"/>
        <v>3000</v>
      </c>
    </row>
    <row r="273" spans="1:21" x14ac:dyDescent="0.25">
      <c r="A273">
        <v>2310</v>
      </c>
      <c r="B273" t="s">
        <v>285</v>
      </c>
      <c r="C273">
        <v>2020</v>
      </c>
      <c r="D273" t="s">
        <v>276</v>
      </c>
      <c r="E273">
        <v>1090</v>
      </c>
      <c r="F273" t="s">
        <v>22</v>
      </c>
      <c r="G273" t="s">
        <v>17</v>
      </c>
      <c r="H273" t="s">
        <v>18</v>
      </c>
      <c r="I273" s="1">
        <v>5239</v>
      </c>
      <c r="J273" s="1">
        <f>+Tabell1[[#This Row],[Regnskap]]</f>
        <v>5239</v>
      </c>
      <c r="L273" t="str">
        <f>_xlfn.XLOOKUP(Tabell1[[#This Row],[Ansvar]],Fleksi[Ansvar],Fleksi[Virksomhet])</f>
        <v>Hommersåk</v>
      </c>
      <c r="M273" t="str">
        <f>_xlfn.XLOOKUP(Tabell1[[#This Row],[Ansvar]],Fleksi[Ansvar],Fleksi[1B])</f>
        <v>Ordinær grunnskoleopplæring inkludert fellesutgifter</v>
      </c>
      <c r="N273" t="str">
        <f>_xlfn.XLOOKUP(Tabell1[[#This Row],[Ansvar]],Fleksi[Ansvar],Fleksi[Tjenesteområde])</f>
        <v>Oppvekst skole</v>
      </c>
      <c r="O273" s="1">
        <f>+ROUND(Tabell1[[#This Row],[Justert beløp]],-3)</f>
        <v>5000</v>
      </c>
      <c r="P273">
        <f t="shared" si="28"/>
        <v>1090</v>
      </c>
      <c r="Q273">
        <f t="shared" si="29"/>
        <v>2310</v>
      </c>
      <c r="R273">
        <f t="shared" si="30"/>
        <v>2020</v>
      </c>
      <c r="S273" t="str">
        <f t="shared" si="31"/>
        <v>2255</v>
      </c>
      <c r="T273" s="1">
        <f>+Tabell1[[#This Row],[Avrundet beløp]]</f>
        <v>5000</v>
      </c>
      <c r="U273" s="5">
        <f t="shared" si="32"/>
        <v>5000</v>
      </c>
    </row>
    <row r="274" spans="1:21" x14ac:dyDescent="0.25">
      <c r="A274">
        <v>2310</v>
      </c>
      <c r="B274" t="s">
        <v>285</v>
      </c>
      <c r="C274">
        <v>2020</v>
      </c>
      <c r="D274" t="s">
        <v>276</v>
      </c>
      <c r="E274">
        <v>1099</v>
      </c>
      <c r="F274" t="s">
        <v>16</v>
      </c>
      <c r="G274" t="s">
        <v>17</v>
      </c>
      <c r="H274" t="s">
        <v>18</v>
      </c>
      <c r="I274" s="1">
        <v>15871</v>
      </c>
      <c r="J274" s="1">
        <f>+Tabell1[[#This Row],[Regnskap]]</f>
        <v>15871</v>
      </c>
      <c r="L274" t="str">
        <f>_xlfn.XLOOKUP(Tabell1[[#This Row],[Ansvar]],Fleksi[Ansvar],Fleksi[Virksomhet])</f>
        <v>Hommersåk</v>
      </c>
      <c r="M274" t="str">
        <f>_xlfn.XLOOKUP(Tabell1[[#This Row],[Ansvar]],Fleksi[Ansvar],Fleksi[1B])</f>
        <v>Ordinær grunnskoleopplæring inkludert fellesutgifter</v>
      </c>
      <c r="N274" t="str">
        <f>_xlfn.XLOOKUP(Tabell1[[#This Row],[Ansvar]],Fleksi[Ansvar],Fleksi[Tjenesteområde])</f>
        <v>Oppvekst skole</v>
      </c>
      <c r="O274" s="1">
        <f>+ROUND(Tabell1[[#This Row],[Justert beløp]],-3)</f>
        <v>16000</v>
      </c>
      <c r="P274">
        <f t="shared" si="28"/>
        <v>1099</v>
      </c>
      <c r="Q274">
        <f t="shared" si="29"/>
        <v>2310</v>
      </c>
      <c r="R274">
        <f t="shared" si="30"/>
        <v>2020</v>
      </c>
      <c r="S274" t="str">
        <f t="shared" si="31"/>
        <v>2255</v>
      </c>
      <c r="T274" s="1">
        <f>+Tabell1[[#This Row],[Avrundet beløp]]</f>
        <v>16000</v>
      </c>
      <c r="U274" s="5">
        <f t="shared" si="32"/>
        <v>16000</v>
      </c>
    </row>
    <row r="275" spans="1:21" x14ac:dyDescent="0.25">
      <c r="A275">
        <v>2310</v>
      </c>
      <c r="B275" t="s">
        <v>285</v>
      </c>
      <c r="C275">
        <v>2020</v>
      </c>
      <c r="D275" t="s">
        <v>276</v>
      </c>
      <c r="E275">
        <v>1121</v>
      </c>
      <c r="F275" t="s">
        <v>66</v>
      </c>
      <c r="G275" t="s">
        <v>17</v>
      </c>
      <c r="H275" t="s">
        <v>18</v>
      </c>
      <c r="I275" s="1">
        <v>3643</v>
      </c>
      <c r="J275" s="1">
        <f>+Tabell1[[#This Row],[Regnskap]]</f>
        <v>3643</v>
      </c>
      <c r="L275" t="str">
        <f>_xlfn.XLOOKUP(Tabell1[[#This Row],[Ansvar]],Fleksi[Ansvar],Fleksi[Virksomhet])</f>
        <v>Hommersåk</v>
      </c>
      <c r="M275" t="str">
        <f>_xlfn.XLOOKUP(Tabell1[[#This Row],[Ansvar]],Fleksi[Ansvar],Fleksi[1B])</f>
        <v>Ordinær grunnskoleopplæring inkludert fellesutgifter</v>
      </c>
      <c r="N275" t="str">
        <f>_xlfn.XLOOKUP(Tabell1[[#This Row],[Ansvar]],Fleksi[Ansvar],Fleksi[Tjenesteområde])</f>
        <v>Oppvekst skole</v>
      </c>
      <c r="O275" s="1">
        <f>+ROUND(Tabell1[[#This Row],[Justert beløp]],-3)</f>
        <v>4000</v>
      </c>
      <c r="P275">
        <f t="shared" si="28"/>
        <v>1121</v>
      </c>
      <c r="Q275">
        <f t="shared" si="29"/>
        <v>2310</v>
      </c>
      <c r="R275">
        <f t="shared" si="30"/>
        <v>2020</v>
      </c>
      <c r="S275" t="str">
        <f t="shared" si="31"/>
        <v>2255</v>
      </c>
      <c r="T275" s="1">
        <f>+Tabell1[[#This Row],[Avrundet beløp]]</f>
        <v>4000</v>
      </c>
      <c r="U275" s="5">
        <f t="shared" si="32"/>
        <v>4000</v>
      </c>
    </row>
    <row r="276" spans="1:21" x14ac:dyDescent="0.25">
      <c r="A276">
        <v>2311</v>
      </c>
      <c r="B276" t="s">
        <v>286</v>
      </c>
      <c r="C276">
        <v>2020</v>
      </c>
      <c r="D276" t="s">
        <v>276</v>
      </c>
      <c r="E276">
        <v>1020</v>
      </c>
      <c r="F276" t="s">
        <v>260</v>
      </c>
      <c r="G276" t="s">
        <v>17</v>
      </c>
      <c r="H276" t="s">
        <v>18</v>
      </c>
      <c r="I276" s="1">
        <v>4889</v>
      </c>
      <c r="J276" s="1">
        <f>+Tabell1[[#This Row],[Regnskap]]</f>
        <v>4889</v>
      </c>
      <c r="L276" t="str">
        <f>_xlfn.XLOOKUP(Tabell1[[#This Row],[Ansvar]],Fleksi[Ansvar],Fleksi[Virksomhet])</f>
        <v>Høle</v>
      </c>
      <c r="M276" t="str">
        <f>_xlfn.XLOOKUP(Tabell1[[#This Row],[Ansvar]],Fleksi[Ansvar],Fleksi[1B])</f>
        <v>Ordinær grunnskoleopplæring inkludert fellesutgifter</v>
      </c>
      <c r="N276" t="str">
        <f>_xlfn.XLOOKUP(Tabell1[[#This Row],[Ansvar]],Fleksi[Ansvar],Fleksi[Tjenesteområde])</f>
        <v>Oppvekst skole</v>
      </c>
      <c r="O276" s="1">
        <f>+ROUND(Tabell1[[#This Row],[Justert beløp]],-3)</f>
        <v>5000</v>
      </c>
      <c r="P276">
        <f t="shared" si="28"/>
        <v>1020</v>
      </c>
      <c r="Q276">
        <f t="shared" si="29"/>
        <v>2311</v>
      </c>
      <c r="R276">
        <f t="shared" si="30"/>
        <v>2020</v>
      </c>
      <c r="S276" t="str">
        <f t="shared" si="31"/>
        <v>2255</v>
      </c>
      <c r="T276" s="1">
        <f>+Tabell1[[#This Row],[Avrundet beløp]]</f>
        <v>5000</v>
      </c>
      <c r="U276" s="5">
        <f t="shared" si="32"/>
        <v>5000</v>
      </c>
    </row>
    <row r="277" spans="1:21" x14ac:dyDescent="0.25">
      <c r="A277">
        <v>2311</v>
      </c>
      <c r="B277" t="s">
        <v>286</v>
      </c>
      <c r="C277">
        <v>2020</v>
      </c>
      <c r="D277" t="s">
        <v>276</v>
      </c>
      <c r="E277">
        <v>1030</v>
      </c>
      <c r="F277" t="s">
        <v>248</v>
      </c>
      <c r="G277" t="s">
        <v>17</v>
      </c>
      <c r="H277" t="s">
        <v>18</v>
      </c>
      <c r="I277" s="1">
        <v>8282</v>
      </c>
      <c r="J277" s="1">
        <f>+Tabell1[[#This Row],[Regnskap]]</f>
        <v>8282</v>
      </c>
      <c r="L277" t="str">
        <f>_xlfn.XLOOKUP(Tabell1[[#This Row],[Ansvar]],Fleksi[Ansvar],Fleksi[Virksomhet])</f>
        <v>Høle</v>
      </c>
      <c r="M277" t="str">
        <f>_xlfn.XLOOKUP(Tabell1[[#This Row],[Ansvar]],Fleksi[Ansvar],Fleksi[1B])</f>
        <v>Ordinær grunnskoleopplæring inkludert fellesutgifter</v>
      </c>
      <c r="N277" t="str">
        <f>_xlfn.XLOOKUP(Tabell1[[#This Row],[Ansvar]],Fleksi[Ansvar],Fleksi[Tjenesteområde])</f>
        <v>Oppvekst skole</v>
      </c>
      <c r="O277" s="1">
        <f>+ROUND(Tabell1[[#This Row],[Justert beløp]],-3)</f>
        <v>8000</v>
      </c>
      <c r="P277">
        <f t="shared" si="28"/>
        <v>1030</v>
      </c>
      <c r="Q277">
        <f t="shared" si="29"/>
        <v>2311</v>
      </c>
      <c r="R277">
        <f t="shared" si="30"/>
        <v>2020</v>
      </c>
      <c r="S277" t="str">
        <f t="shared" si="31"/>
        <v>2255</v>
      </c>
      <c r="T277" s="1">
        <f>+Tabell1[[#This Row],[Avrundet beløp]]</f>
        <v>8000</v>
      </c>
      <c r="U277" s="5">
        <f t="shared" si="32"/>
        <v>8000</v>
      </c>
    </row>
    <row r="278" spans="1:21" x14ac:dyDescent="0.25">
      <c r="A278">
        <v>2311</v>
      </c>
      <c r="B278" t="s">
        <v>286</v>
      </c>
      <c r="C278">
        <v>2020</v>
      </c>
      <c r="D278" t="s">
        <v>276</v>
      </c>
      <c r="E278">
        <v>1040</v>
      </c>
      <c r="F278" t="s">
        <v>27</v>
      </c>
      <c r="G278" t="s">
        <v>17</v>
      </c>
      <c r="H278" t="s">
        <v>18</v>
      </c>
      <c r="I278" s="1">
        <v>27258</v>
      </c>
      <c r="J278" s="1">
        <f>+Tabell1[[#This Row],[Regnskap]]</f>
        <v>27258</v>
      </c>
      <c r="L278" t="str">
        <f>_xlfn.XLOOKUP(Tabell1[[#This Row],[Ansvar]],Fleksi[Ansvar],Fleksi[Virksomhet])</f>
        <v>Høle</v>
      </c>
      <c r="M278" t="str">
        <f>_xlfn.XLOOKUP(Tabell1[[#This Row],[Ansvar]],Fleksi[Ansvar],Fleksi[1B])</f>
        <v>Ordinær grunnskoleopplæring inkludert fellesutgifter</v>
      </c>
      <c r="N278" t="str">
        <f>_xlfn.XLOOKUP(Tabell1[[#This Row],[Ansvar]],Fleksi[Ansvar],Fleksi[Tjenesteområde])</f>
        <v>Oppvekst skole</v>
      </c>
      <c r="O278" s="1">
        <f>+ROUND(Tabell1[[#This Row],[Justert beløp]],-3)</f>
        <v>27000</v>
      </c>
      <c r="P278">
        <f t="shared" si="28"/>
        <v>1040</v>
      </c>
      <c r="Q278">
        <f t="shared" si="29"/>
        <v>2311</v>
      </c>
      <c r="R278">
        <f t="shared" si="30"/>
        <v>2020</v>
      </c>
      <c r="S278" t="str">
        <f t="shared" si="31"/>
        <v>2255</v>
      </c>
      <c r="T278" s="1">
        <f>+Tabell1[[#This Row],[Avrundet beløp]]</f>
        <v>27000</v>
      </c>
      <c r="U278" s="5">
        <f t="shared" si="32"/>
        <v>27000</v>
      </c>
    </row>
    <row r="279" spans="1:21" x14ac:dyDescent="0.25">
      <c r="A279">
        <v>2311</v>
      </c>
      <c r="B279" t="s">
        <v>286</v>
      </c>
      <c r="C279">
        <v>2020</v>
      </c>
      <c r="D279" t="s">
        <v>276</v>
      </c>
      <c r="E279">
        <v>1090</v>
      </c>
      <c r="F279" t="s">
        <v>22</v>
      </c>
      <c r="G279" t="s">
        <v>17</v>
      </c>
      <c r="H279" t="s">
        <v>18</v>
      </c>
      <c r="I279" s="1">
        <v>1047</v>
      </c>
      <c r="J279" s="1">
        <f>+Tabell1[[#This Row],[Regnskap]]</f>
        <v>1047</v>
      </c>
      <c r="L279" t="str">
        <f>_xlfn.XLOOKUP(Tabell1[[#This Row],[Ansvar]],Fleksi[Ansvar],Fleksi[Virksomhet])</f>
        <v>Høle</v>
      </c>
      <c r="M279" t="str">
        <f>_xlfn.XLOOKUP(Tabell1[[#This Row],[Ansvar]],Fleksi[Ansvar],Fleksi[1B])</f>
        <v>Ordinær grunnskoleopplæring inkludert fellesutgifter</v>
      </c>
      <c r="N279" t="str">
        <f>_xlfn.XLOOKUP(Tabell1[[#This Row],[Ansvar]],Fleksi[Ansvar],Fleksi[Tjenesteområde])</f>
        <v>Oppvekst skole</v>
      </c>
      <c r="O279" s="1">
        <f>+ROUND(Tabell1[[#This Row],[Justert beløp]],-3)</f>
        <v>1000</v>
      </c>
      <c r="P279">
        <f t="shared" si="28"/>
        <v>1090</v>
      </c>
      <c r="Q279">
        <f t="shared" si="29"/>
        <v>2311</v>
      </c>
      <c r="R279">
        <f t="shared" si="30"/>
        <v>2020</v>
      </c>
      <c r="S279" t="str">
        <f t="shared" si="31"/>
        <v>2255</v>
      </c>
      <c r="T279" s="1">
        <f>+Tabell1[[#This Row],[Avrundet beløp]]</f>
        <v>1000</v>
      </c>
      <c r="U279" s="5">
        <f t="shared" si="32"/>
        <v>1000</v>
      </c>
    </row>
    <row r="280" spans="1:21" x14ac:dyDescent="0.25">
      <c r="A280">
        <v>2311</v>
      </c>
      <c r="B280" t="s">
        <v>286</v>
      </c>
      <c r="C280">
        <v>2020</v>
      </c>
      <c r="D280" t="s">
        <v>276</v>
      </c>
      <c r="E280">
        <v>1099</v>
      </c>
      <c r="F280" t="s">
        <v>16</v>
      </c>
      <c r="G280" t="s">
        <v>17</v>
      </c>
      <c r="H280" t="s">
        <v>18</v>
      </c>
      <c r="I280" s="1">
        <v>5848</v>
      </c>
      <c r="J280" s="1">
        <f>+Tabell1[[#This Row],[Regnskap]]</f>
        <v>5848</v>
      </c>
      <c r="L280" t="str">
        <f>_xlfn.XLOOKUP(Tabell1[[#This Row],[Ansvar]],Fleksi[Ansvar],Fleksi[Virksomhet])</f>
        <v>Høle</v>
      </c>
      <c r="M280" t="str">
        <f>_xlfn.XLOOKUP(Tabell1[[#This Row],[Ansvar]],Fleksi[Ansvar],Fleksi[1B])</f>
        <v>Ordinær grunnskoleopplæring inkludert fellesutgifter</v>
      </c>
      <c r="N280" t="str">
        <f>_xlfn.XLOOKUP(Tabell1[[#This Row],[Ansvar]],Fleksi[Ansvar],Fleksi[Tjenesteområde])</f>
        <v>Oppvekst skole</v>
      </c>
      <c r="O280" s="1">
        <f>+ROUND(Tabell1[[#This Row],[Justert beløp]],-3)</f>
        <v>6000</v>
      </c>
      <c r="P280">
        <f t="shared" si="28"/>
        <v>1099</v>
      </c>
      <c r="Q280">
        <f t="shared" si="29"/>
        <v>2311</v>
      </c>
      <c r="R280">
        <f t="shared" si="30"/>
        <v>2020</v>
      </c>
      <c r="S280" t="str">
        <f t="shared" si="31"/>
        <v>2255</v>
      </c>
      <c r="T280" s="1">
        <f>+Tabell1[[#This Row],[Avrundet beløp]]</f>
        <v>6000</v>
      </c>
      <c r="U280" s="5">
        <f t="shared" si="32"/>
        <v>6000</v>
      </c>
    </row>
    <row r="281" spans="1:21" x14ac:dyDescent="0.25">
      <c r="A281">
        <v>2311</v>
      </c>
      <c r="B281" t="s">
        <v>286</v>
      </c>
      <c r="C281">
        <v>2020</v>
      </c>
      <c r="D281" t="s">
        <v>276</v>
      </c>
      <c r="E281">
        <v>1110</v>
      </c>
      <c r="F281" t="s">
        <v>221</v>
      </c>
      <c r="G281" t="s">
        <v>17</v>
      </c>
      <c r="H281" t="s">
        <v>18</v>
      </c>
      <c r="I281" s="1">
        <v>2637</v>
      </c>
      <c r="J281" s="1">
        <f>+Tabell1[[#This Row],[Regnskap]]</f>
        <v>2637</v>
      </c>
      <c r="L281" t="str">
        <f>_xlfn.XLOOKUP(Tabell1[[#This Row],[Ansvar]],Fleksi[Ansvar],Fleksi[Virksomhet])</f>
        <v>Høle</v>
      </c>
      <c r="M281" t="str">
        <f>_xlfn.XLOOKUP(Tabell1[[#This Row],[Ansvar]],Fleksi[Ansvar],Fleksi[1B])</f>
        <v>Ordinær grunnskoleopplæring inkludert fellesutgifter</v>
      </c>
      <c r="N281" t="str">
        <f>_xlfn.XLOOKUP(Tabell1[[#This Row],[Ansvar]],Fleksi[Ansvar],Fleksi[Tjenesteområde])</f>
        <v>Oppvekst skole</v>
      </c>
      <c r="O281" s="1">
        <f>+ROUND(Tabell1[[#This Row],[Justert beløp]],-3)</f>
        <v>3000</v>
      </c>
      <c r="P281">
        <f t="shared" si="28"/>
        <v>1110</v>
      </c>
      <c r="Q281">
        <f t="shared" si="29"/>
        <v>2311</v>
      </c>
      <c r="R281">
        <f t="shared" si="30"/>
        <v>2020</v>
      </c>
      <c r="S281" t="str">
        <f t="shared" si="31"/>
        <v>2255</v>
      </c>
      <c r="T281" s="1">
        <f>+Tabell1[[#This Row],[Avrundet beløp]]</f>
        <v>3000</v>
      </c>
      <c r="U281" s="5">
        <f t="shared" si="32"/>
        <v>3000</v>
      </c>
    </row>
    <row r="282" spans="1:21" x14ac:dyDescent="0.25">
      <c r="A282">
        <v>2311</v>
      </c>
      <c r="B282" t="s">
        <v>286</v>
      </c>
      <c r="C282">
        <v>2020</v>
      </c>
      <c r="D282" t="s">
        <v>276</v>
      </c>
      <c r="E282">
        <v>1120</v>
      </c>
      <c r="F282" t="s">
        <v>26</v>
      </c>
      <c r="G282" t="s">
        <v>17</v>
      </c>
      <c r="H282" t="s">
        <v>18</v>
      </c>
      <c r="I282" s="1">
        <v>1146</v>
      </c>
      <c r="J282" s="1">
        <f>+Tabell1[[#This Row],[Regnskap]]</f>
        <v>1146</v>
      </c>
      <c r="L282" t="str">
        <f>_xlfn.XLOOKUP(Tabell1[[#This Row],[Ansvar]],Fleksi[Ansvar],Fleksi[Virksomhet])</f>
        <v>Høle</v>
      </c>
      <c r="M282" t="str">
        <f>_xlfn.XLOOKUP(Tabell1[[#This Row],[Ansvar]],Fleksi[Ansvar],Fleksi[1B])</f>
        <v>Ordinær grunnskoleopplæring inkludert fellesutgifter</v>
      </c>
      <c r="N282" t="str">
        <f>_xlfn.XLOOKUP(Tabell1[[#This Row],[Ansvar]],Fleksi[Ansvar],Fleksi[Tjenesteområde])</f>
        <v>Oppvekst skole</v>
      </c>
      <c r="O282" s="1">
        <f>+ROUND(Tabell1[[#This Row],[Justert beløp]],-3)</f>
        <v>1000</v>
      </c>
      <c r="P282">
        <f t="shared" si="28"/>
        <v>1120</v>
      </c>
      <c r="Q282">
        <f t="shared" si="29"/>
        <v>2311</v>
      </c>
      <c r="R282">
        <f t="shared" si="30"/>
        <v>2020</v>
      </c>
      <c r="S282" t="str">
        <f t="shared" si="31"/>
        <v>2255</v>
      </c>
      <c r="T282" s="1">
        <f>+Tabell1[[#This Row],[Avrundet beløp]]</f>
        <v>1000</v>
      </c>
      <c r="U282" s="5">
        <f t="shared" si="32"/>
        <v>1000</v>
      </c>
    </row>
    <row r="283" spans="1:21" x14ac:dyDescent="0.25">
      <c r="A283">
        <v>2311</v>
      </c>
      <c r="B283" t="s">
        <v>286</v>
      </c>
      <c r="C283">
        <v>2020</v>
      </c>
      <c r="D283" t="s">
        <v>276</v>
      </c>
      <c r="E283">
        <v>1200</v>
      </c>
      <c r="F283" t="s">
        <v>233</v>
      </c>
      <c r="G283" t="s">
        <v>17</v>
      </c>
      <c r="H283" t="s">
        <v>18</v>
      </c>
      <c r="I283" s="1">
        <v>1800</v>
      </c>
      <c r="J283" s="1">
        <f>+Tabell1[[#This Row],[Regnskap]]</f>
        <v>1800</v>
      </c>
      <c r="L283" t="str">
        <f>_xlfn.XLOOKUP(Tabell1[[#This Row],[Ansvar]],Fleksi[Ansvar],Fleksi[Virksomhet])</f>
        <v>Høle</v>
      </c>
      <c r="M283" t="str">
        <f>_xlfn.XLOOKUP(Tabell1[[#This Row],[Ansvar]],Fleksi[Ansvar],Fleksi[1B])</f>
        <v>Ordinær grunnskoleopplæring inkludert fellesutgifter</v>
      </c>
      <c r="N283" t="str">
        <f>_xlfn.XLOOKUP(Tabell1[[#This Row],[Ansvar]],Fleksi[Ansvar],Fleksi[Tjenesteområde])</f>
        <v>Oppvekst skole</v>
      </c>
      <c r="O283" s="1">
        <f>+ROUND(Tabell1[[#This Row],[Justert beløp]],-3)</f>
        <v>2000</v>
      </c>
      <c r="P283">
        <f t="shared" si="28"/>
        <v>1200</v>
      </c>
      <c r="Q283">
        <f t="shared" si="29"/>
        <v>2311</v>
      </c>
      <c r="R283">
        <f t="shared" si="30"/>
        <v>2020</v>
      </c>
      <c r="S283" t="str">
        <f t="shared" si="31"/>
        <v>2255</v>
      </c>
      <c r="T283" s="1">
        <f>+Tabell1[[#This Row],[Avrundet beløp]]</f>
        <v>2000</v>
      </c>
      <c r="U283" s="5">
        <f t="shared" si="32"/>
        <v>2000</v>
      </c>
    </row>
    <row r="284" spans="1:21" x14ac:dyDescent="0.25">
      <c r="A284">
        <v>2311</v>
      </c>
      <c r="B284" t="s">
        <v>286</v>
      </c>
      <c r="C284">
        <v>2150</v>
      </c>
      <c r="D284" t="s">
        <v>280</v>
      </c>
      <c r="E284">
        <v>1011</v>
      </c>
      <c r="F284" t="s">
        <v>60</v>
      </c>
      <c r="G284" t="s">
        <v>17</v>
      </c>
      <c r="H284" t="s">
        <v>18</v>
      </c>
      <c r="I284" s="1">
        <v>2118</v>
      </c>
      <c r="J284" s="1">
        <f>+Tabell1[[#This Row],[Regnskap]]</f>
        <v>2118</v>
      </c>
      <c r="L284" t="str">
        <f>_xlfn.XLOOKUP(Tabell1[[#This Row],[Ansvar]],Fleksi[Ansvar],Fleksi[Virksomhet])</f>
        <v>Høle</v>
      </c>
      <c r="M284" t="str">
        <f>_xlfn.XLOOKUP(Tabell1[[#This Row],[Ansvar]],Fleksi[Ansvar],Fleksi[1B])</f>
        <v>Ordinær grunnskoleopplæring inkludert fellesutgifter</v>
      </c>
      <c r="N284" t="str">
        <f>_xlfn.XLOOKUP(Tabell1[[#This Row],[Ansvar]],Fleksi[Ansvar],Fleksi[Tjenesteområde])</f>
        <v>Oppvekst skole</v>
      </c>
      <c r="O284" s="1">
        <f>+ROUND(Tabell1[[#This Row],[Justert beløp]],-3)</f>
        <v>2000</v>
      </c>
      <c r="P284">
        <f t="shared" ref="P284:P323" si="33">+E284</f>
        <v>1011</v>
      </c>
      <c r="Q284">
        <f t="shared" ref="Q284:Q323" si="34">+A284</f>
        <v>2311</v>
      </c>
      <c r="R284">
        <f t="shared" ref="R284:R323" si="35">+C284</f>
        <v>2150</v>
      </c>
      <c r="S284" t="str">
        <f t="shared" ref="S284:S323" si="36">+G284</f>
        <v>2255</v>
      </c>
      <c r="T284" s="1">
        <f>+Tabell1[[#This Row],[Avrundet beløp]]</f>
        <v>2000</v>
      </c>
      <c r="U284" s="5">
        <f t="shared" si="32"/>
        <v>2000</v>
      </c>
    </row>
    <row r="285" spans="1:21" x14ac:dyDescent="0.25">
      <c r="A285">
        <v>2311</v>
      </c>
      <c r="B285" t="s">
        <v>286</v>
      </c>
      <c r="C285">
        <v>2150</v>
      </c>
      <c r="D285" t="s">
        <v>280</v>
      </c>
      <c r="E285">
        <v>1090</v>
      </c>
      <c r="F285" t="s">
        <v>22</v>
      </c>
      <c r="G285" t="s">
        <v>17</v>
      </c>
      <c r="H285" t="s">
        <v>18</v>
      </c>
      <c r="I285" s="1">
        <v>175</v>
      </c>
      <c r="J285" s="1">
        <f>+Tabell1[[#This Row],[Regnskap]]</f>
        <v>175</v>
      </c>
      <c r="L285" t="str">
        <f>_xlfn.XLOOKUP(Tabell1[[#This Row],[Ansvar]],Fleksi[Ansvar],Fleksi[Virksomhet])</f>
        <v>Høle</v>
      </c>
      <c r="M285" t="str">
        <f>_xlfn.XLOOKUP(Tabell1[[#This Row],[Ansvar]],Fleksi[Ansvar],Fleksi[1B])</f>
        <v>Ordinær grunnskoleopplæring inkludert fellesutgifter</v>
      </c>
      <c r="N285" t="str">
        <f>_xlfn.XLOOKUP(Tabell1[[#This Row],[Ansvar]],Fleksi[Ansvar],Fleksi[Tjenesteområde])</f>
        <v>Oppvekst skole</v>
      </c>
      <c r="O285" s="1">
        <f>+ROUND(Tabell1[[#This Row],[Justert beløp]],-3)</f>
        <v>0</v>
      </c>
      <c r="P285">
        <f t="shared" si="33"/>
        <v>1090</v>
      </c>
      <c r="Q285">
        <f t="shared" si="34"/>
        <v>2311</v>
      </c>
      <c r="R285">
        <f t="shared" si="35"/>
        <v>2150</v>
      </c>
      <c r="S285" t="str">
        <f t="shared" si="36"/>
        <v>2255</v>
      </c>
      <c r="T285" s="1">
        <f>+Tabell1[[#This Row],[Avrundet beløp]]</f>
        <v>0</v>
      </c>
      <c r="U285" s="5">
        <f t="shared" si="32"/>
        <v>0</v>
      </c>
    </row>
    <row r="286" spans="1:21" x14ac:dyDescent="0.25">
      <c r="A286">
        <v>2311</v>
      </c>
      <c r="B286" t="s">
        <v>286</v>
      </c>
      <c r="C286">
        <v>2150</v>
      </c>
      <c r="D286" t="s">
        <v>280</v>
      </c>
      <c r="E286">
        <v>1099</v>
      </c>
      <c r="F286" t="s">
        <v>16</v>
      </c>
      <c r="G286" t="s">
        <v>17</v>
      </c>
      <c r="H286" t="s">
        <v>18</v>
      </c>
      <c r="I286" s="1">
        <v>323</v>
      </c>
      <c r="J286" s="1">
        <f>+Tabell1[[#This Row],[Regnskap]]</f>
        <v>323</v>
      </c>
      <c r="L286" t="str">
        <f>_xlfn.XLOOKUP(Tabell1[[#This Row],[Ansvar]],Fleksi[Ansvar],Fleksi[Virksomhet])</f>
        <v>Høle</v>
      </c>
      <c r="M286" t="str">
        <f>_xlfn.XLOOKUP(Tabell1[[#This Row],[Ansvar]],Fleksi[Ansvar],Fleksi[1B])</f>
        <v>Ordinær grunnskoleopplæring inkludert fellesutgifter</v>
      </c>
      <c r="N286" t="str">
        <f>_xlfn.XLOOKUP(Tabell1[[#This Row],[Ansvar]],Fleksi[Ansvar],Fleksi[Tjenesteområde])</f>
        <v>Oppvekst skole</v>
      </c>
      <c r="O286" s="1">
        <f>+ROUND(Tabell1[[#This Row],[Justert beløp]],-3)</f>
        <v>0</v>
      </c>
      <c r="P286">
        <f t="shared" si="33"/>
        <v>1099</v>
      </c>
      <c r="Q286">
        <f t="shared" si="34"/>
        <v>2311</v>
      </c>
      <c r="R286">
        <f t="shared" si="35"/>
        <v>2150</v>
      </c>
      <c r="S286" t="str">
        <f t="shared" si="36"/>
        <v>2255</v>
      </c>
      <c r="T286" s="1">
        <f>+Tabell1[[#This Row],[Avrundet beløp]]</f>
        <v>0</v>
      </c>
      <c r="U286" s="5">
        <f t="shared" si="32"/>
        <v>0</v>
      </c>
    </row>
    <row r="287" spans="1:21" x14ac:dyDescent="0.25">
      <c r="A287">
        <v>2311</v>
      </c>
      <c r="B287" t="s">
        <v>286</v>
      </c>
      <c r="C287">
        <v>2321</v>
      </c>
      <c r="D287" t="s">
        <v>219</v>
      </c>
      <c r="E287">
        <v>1021</v>
      </c>
      <c r="F287" t="s">
        <v>30</v>
      </c>
      <c r="G287" t="s">
        <v>17</v>
      </c>
      <c r="H287" t="s">
        <v>18</v>
      </c>
      <c r="I287" s="1">
        <v>-112</v>
      </c>
      <c r="J287" s="1">
        <f>+Tabell1[[#This Row],[Regnskap]]</f>
        <v>-112</v>
      </c>
      <c r="L287" t="str">
        <f>_xlfn.XLOOKUP(Tabell1[[#This Row],[Ansvar]],Fleksi[Ansvar],Fleksi[Virksomhet])</f>
        <v>Høle</v>
      </c>
      <c r="M287" t="str">
        <f>_xlfn.XLOOKUP(Tabell1[[#This Row],[Ansvar]],Fleksi[Ansvar],Fleksi[1B])</f>
        <v>Ordinær grunnskoleopplæring inkludert fellesutgifter</v>
      </c>
      <c r="N287" t="str">
        <f>_xlfn.XLOOKUP(Tabell1[[#This Row],[Ansvar]],Fleksi[Ansvar],Fleksi[Tjenesteområde])</f>
        <v>Oppvekst skole</v>
      </c>
      <c r="O287" s="1">
        <f>+ROUND(Tabell1[[#This Row],[Justert beløp]],-3)</f>
        <v>0</v>
      </c>
      <c r="P287">
        <f t="shared" si="33"/>
        <v>1021</v>
      </c>
      <c r="Q287">
        <f t="shared" si="34"/>
        <v>2311</v>
      </c>
      <c r="R287">
        <f t="shared" si="35"/>
        <v>2321</v>
      </c>
      <c r="S287" t="str">
        <f t="shared" si="36"/>
        <v>2255</v>
      </c>
      <c r="T287" s="1">
        <f>+Tabell1[[#This Row],[Avrundet beløp]]</f>
        <v>0</v>
      </c>
      <c r="U287" s="5">
        <f t="shared" si="32"/>
        <v>0</v>
      </c>
    </row>
    <row r="288" spans="1:21" x14ac:dyDescent="0.25">
      <c r="A288">
        <v>2311</v>
      </c>
      <c r="B288" t="s">
        <v>286</v>
      </c>
      <c r="C288">
        <v>2321</v>
      </c>
      <c r="D288" t="s">
        <v>219</v>
      </c>
      <c r="E288">
        <v>1099</v>
      </c>
      <c r="F288" t="s">
        <v>16</v>
      </c>
      <c r="G288" t="s">
        <v>17</v>
      </c>
      <c r="H288" t="s">
        <v>18</v>
      </c>
      <c r="I288" s="1">
        <v>-16</v>
      </c>
      <c r="J288" s="1">
        <f>+Tabell1[[#This Row],[Regnskap]]</f>
        <v>-16</v>
      </c>
      <c r="L288" t="str">
        <f>_xlfn.XLOOKUP(Tabell1[[#This Row],[Ansvar]],Fleksi[Ansvar],Fleksi[Virksomhet])</f>
        <v>Høle</v>
      </c>
      <c r="M288" t="str">
        <f>_xlfn.XLOOKUP(Tabell1[[#This Row],[Ansvar]],Fleksi[Ansvar],Fleksi[1B])</f>
        <v>Ordinær grunnskoleopplæring inkludert fellesutgifter</v>
      </c>
      <c r="N288" t="str">
        <f>_xlfn.XLOOKUP(Tabell1[[#This Row],[Ansvar]],Fleksi[Ansvar],Fleksi[Tjenesteområde])</f>
        <v>Oppvekst skole</v>
      </c>
      <c r="O288" s="1">
        <f>+ROUND(Tabell1[[#This Row],[Justert beløp]],-3)</f>
        <v>0</v>
      </c>
      <c r="P288">
        <f t="shared" si="33"/>
        <v>1099</v>
      </c>
      <c r="Q288">
        <f t="shared" si="34"/>
        <v>2311</v>
      </c>
      <c r="R288">
        <f t="shared" si="35"/>
        <v>2321</v>
      </c>
      <c r="S288" t="str">
        <f t="shared" si="36"/>
        <v>2255</v>
      </c>
      <c r="T288" s="1">
        <f>+Tabell1[[#This Row],[Avrundet beløp]]</f>
        <v>0</v>
      </c>
      <c r="U288" s="5">
        <f t="shared" si="32"/>
        <v>0</v>
      </c>
    </row>
    <row r="289" spans="1:21" x14ac:dyDescent="0.25">
      <c r="A289">
        <v>2312</v>
      </c>
      <c r="B289" t="s">
        <v>287</v>
      </c>
      <c r="C289">
        <v>2020</v>
      </c>
      <c r="D289" t="s">
        <v>276</v>
      </c>
      <c r="E289">
        <v>1020</v>
      </c>
      <c r="F289" t="s">
        <v>260</v>
      </c>
      <c r="G289" t="s">
        <v>17</v>
      </c>
      <c r="H289" t="s">
        <v>18</v>
      </c>
      <c r="I289" s="1">
        <v>119008</v>
      </c>
      <c r="J289" s="1">
        <f>+Tabell1[[#This Row],[Regnskap]]</f>
        <v>119008</v>
      </c>
      <c r="L289" t="str">
        <f>_xlfn.XLOOKUP(Tabell1[[#This Row],[Ansvar]],Fleksi[Ansvar],Fleksi[Virksomhet])</f>
        <v>Høyland</v>
      </c>
      <c r="M289" t="str">
        <f>_xlfn.XLOOKUP(Tabell1[[#This Row],[Ansvar]],Fleksi[Ansvar],Fleksi[1B])</f>
        <v>Ordinær grunnskoleopplæring inkludert fellesutgifter</v>
      </c>
      <c r="N289" t="str">
        <f>_xlfn.XLOOKUP(Tabell1[[#This Row],[Ansvar]],Fleksi[Ansvar],Fleksi[Tjenesteområde])</f>
        <v>Oppvekst skole</v>
      </c>
      <c r="O289" s="1">
        <f>+ROUND(Tabell1[[#This Row],[Justert beløp]],-3)</f>
        <v>119000</v>
      </c>
      <c r="P289">
        <f t="shared" si="33"/>
        <v>1020</v>
      </c>
      <c r="Q289">
        <f t="shared" si="34"/>
        <v>2312</v>
      </c>
      <c r="R289">
        <f t="shared" si="35"/>
        <v>2020</v>
      </c>
      <c r="S289" t="str">
        <f t="shared" si="36"/>
        <v>2255</v>
      </c>
      <c r="T289" s="1">
        <f>+Tabell1[[#This Row],[Avrundet beløp]]</f>
        <v>119000</v>
      </c>
      <c r="U289" s="5">
        <f t="shared" si="32"/>
        <v>119000</v>
      </c>
    </row>
    <row r="290" spans="1:21" x14ac:dyDescent="0.25">
      <c r="A290">
        <v>2312</v>
      </c>
      <c r="B290" t="s">
        <v>287</v>
      </c>
      <c r="C290">
        <v>2020</v>
      </c>
      <c r="D290" t="s">
        <v>276</v>
      </c>
      <c r="E290">
        <v>1022</v>
      </c>
      <c r="F290" t="s">
        <v>278</v>
      </c>
      <c r="G290" t="s">
        <v>17</v>
      </c>
      <c r="H290" t="s">
        <v>18</v>
      </c>
      <c r="I290" s="1">
        <v>10948</v>
      </c>
      <c r="J290" s="1">
        <f>+Tabell1[[#This Row],[Regnskap]]</f>
        <v>10948</v>
      </c>
      <c r="L290" t="str">
        <f>_xlfn.XLOOKUP(Tabell1[[#This Row],[Ansvar]],Fleksi[Ansvar],Fleksi[Virksomhet])</f>
        <v>Høyland</v>
      </c>
      <c r="M290" t="str">
        <f>_xlfn.XLOOKUP(Tabell1[[#This Row],[Ansvar]],Fleksi[Ansvar],Fleksi[1B])</f>
        <v>Ordinær grunnskoleopplæring inkludert fellesutgifter</v>
      </c>
      <c r="N290" t="str">
        <f>_xlfn.XLOOKUP(Tabell1[[#This Row],[Ansvar]],Fleksi[Ansvar],Fleksi[Tjenesteområde])</f>
        <v>Oppvekst skole</v>
      </c>
      <c r="O290" s="1">
        <f>+ROUND(Tabell1[[#This Row],[Justert beløp]],-3)</f>
        <v>11000</v>
      </c>
      <c r="P290">
        <f t="shared" si="33"/>
        <v>1022</v>
      </c>
      <c r="Q290">
        <f t="shared" si="34"/>
        <v>2312</v>
      </c>
      <c r="R290">
        <f t="shared" si="35"/>
        <v>2020</v>
      </c>
      <c r="S290" t="str">
        <f t="shared" si="36"/>
        <v>2255</v>
      </c>
      <c r="T290" s="1">
        <f>+Tabell1[[#This Row],[Avrundet beløp]]</f>
        <v>11000</v>
      </c>
      <c r="U290" s="5">
        <f t="shared" si="32"/>
        <v>11000</v>
      </c>
    </row>
    <row r="291" spans="1:21" x14ac:dyDescent="0.25">
      <c r="A291">
        <v>2312</v>
      </c>
      <c r="B291" t="s">
        <v>287</v>
      </c>
      <c r="C291">
        <v>2020</v>
      </c>
      <c r="D291" t="s">
        <v>276</v>
      </c>
      <c r="E291">
        <v>1030</v>
      </c>
      <c r="F291" t="s">
        <v>248</v>
      </c>
      <c r="G291" t="s">
        <v>17</v>
      </c>
      <c r="H291" t="s">
        <v>18</v>
      </c>
      <c r="I291" s="1">
        <v>59328</v>
      </c>
      <c r="J291" s="1">
        <f>+Tabell1[[#This Row],[Regnskap]]</f>
        <v>59328</v>
      </c>
      <c r="L291" t="str">
        <f>_xlfn.XLOOKUP(Tabell1[[#This Row],[Ansvar]],Fleksi[Ansvar],Fleksi[Virksomhet])</f>
        <v>Høyland</v>
      </c>
      <c r="M291" t="str">
        <f>_xlfn.XLOOKUP(Tabell1[[#This Row],[Ansvar]],Fleksi[Ansvar],Fleksi[1B])</f>
        <v>Ordinær grunnskoleopplæring inkludert fellesutgifter</v>
      </c>
      <c r="N291" t="str">
        <f>_xlfn.XLOOKUP(Tabell1[[#This Row],[Ansvar]],Fleksi[Ansvar],Fleksi[Tjenesteområde])</f>
        <v>Oppvekst skole</v>
      </c>
      <c r="O291" s="1">
        <f>+ROUND(Tabell1[[#This Row],[Justert beløp]],-3)</f>
        <v>59000</v>
      </c>
      <c r="P291">
        <f t="shared" si="33"/>
        <v>1030</v>
      </c>
      <c r="Q291">
        <f t="shared" si="34"/>
        <v>2312</v>
      </c>
      <c r="R291">
        <f t="shared" si="35"/>
        <v>2020</v>
      </c>
      <c r="S291" t="str">
        <f t="shared" si="36"/>
        <v>2255</v>
      </c>
      <c r="T291" s="1">
        <f>+Tabell1[[#This Row],[Avrundet beløp]]</f>
        <v>59000</v>
      </c>
      <c r="U291" s="5">
        <f t="shared" si="32"/>
        <v>59000</v>
      </c>
    </row>
    <row r="292" spans="1:21" x14ac:dyDescent="0.25">
      <c r="A292">
        <v>2312</v>
      </c>
      <c r="B292" t="s">
        <v>287</v>
      </c>
      <c r="C292">
        <v>2020</v>
      </c>
      <c r="D292" t="s">
        <v>276</v>
      </c>
      <c r="E292">
        <v>1050</v>
      </c>
      <c r="F292" t="s">
        <v>223</v>
      </c>
      <c r="G292" t="s">
        <v>17</v>
      </c>
      <c r="H292" t="s">
        <v>18</v>
      </c>
      <c r="I292" s="1">
        <v>2523</v>
      </c>
      <c r="J292" s="1">
        <f>+Tabell1[[#This Row],[Regnskap]]</f>
        <v>2523</v>
      </c>
      <c r="L292" t="str">
        <f>_xlfn.XLOOKUP(Tabell1[[#This Row],[Ansvar]],Fleksi[Ansvar],Fleksi[Virksomhet])</f>
        <v>Høyland</v>
      </c>
      <c r="M292" t="str">
        <f>_xlfn.XLOOKUP(Tabell1[[#This Row],[Ansvar]],Fleksi[Ansvar],Fleksi[1B])</f>
        <v>Ordinær grunnskoleopplæring inkludert fellesutgifter</v>
      </c>
      <c r="N292" t="str">
        <f>_xlfn.XLOOKUP(Tabell1[[#This Row],[Ansvar]],Fleksi[Ansvar],Fleksi[Tjenesteområde])</f>
        <v>Oppvekst skole</v>
      </c>
      <c r="O292" s="1">
        <f>+ROUND(Tabell1[[#This Row],[Justert beløp]],-3)</f>
        <v>3000</v>
      </c>
      <c r="P292">
        <f t="shared" si="33"/>
        <v>1050</v>
      </c>
      <c r="Q292">
        <f t="shared" si="34"/>
        <v>2312</v>
      </c>
      <c r="R292">
        <f t="shared" si="35"/>
        <v>2020</v>
      </c>
      <c r="S292" t="str">
        <f t="shared" si="36"/>
        <v>2255</v>
      </c>
      <c r="T292" s="1">
        <f>+Tabell1[[#This Row],[Avrundet beløp]]</f>
        <v>3000</v>
      </c>
      <c r="U292" s="5">
        <f t="shared" si="32"/>
        <v>3000</v>
      </c>
    </row>
    <row r="293" spans="1:21" x14ac:dyDescent="0.25">
      <c r="A293">
        <v>2312</v>
      </c>
      <c r="B293" t="s">
        <v>287</v>
      </c>
      <c r="C293">
        <v>2020</v>
      </c>
      <c r="D293" t="s">
        <v>276</v>
      </c>
      <c r="E293">
        <v>1090</v>
      </c>
      <c r="F293" t="s">
        <v>22</v>
      </c>
      <c r="G293" t="s">
        <v>17</v>
      </c>
      <c r="H293" t="s">
        <v>18</v>
      </c>
      <c r="I293" s="1">
        <v>5209</v>
      </c>
      <c r="J293" s="1">
        <f>+Tabell1[[#This Row],[Regnskap]]</f>
        <v>5209</v>
      </c>
      <c r="L293" t="str">
        <f>_xlfn.XLOOKUP(Tabell1[[#This Row],[Ansvar]],Fleksi[Ansvar],Fleksi[Virksomhet])</f>
        <v>Høyland</v>
      </c>
      <c r="M293" t="str">
        <f>_xlfn.XLOOKUP(Tabell1[[#This Row],[Ansvar]],Fleksi[Ansvar],Fleksi[1B])</f>
        <v>Ordinær grunnskoleopplæring inkludert fellesutgifter</v>
      </c>
      <c r="N293" t="str">
        <f>_xlfn.XLOOKUP(Tabell1[[#This Row],[Ansvar]],Fleksi[Ansvar],Fleksi[Tjenesteområde])</f>
        <v>Oppvekst skole</v>
      </c>
      <c r="O293" s="1">
        <f>+ROUND(Tabell1[[#This Row],[Justert beløp]],-3)</f>
        <v>5000</v>
      </c>
      <c r="P293">
        <f t="shared" si="33"/>
        <v>1090</v>
      </c>
      <c r="Q293">
        <f t="shared" si="34"/>
        <v>2312</v>
      </c>
      <c r="R293">
        <f t="shared" si="35"/>
        <v>2020</v>
      </c>
      <c r="S293" t="str">
        <f t="shared" si="36"/>
        <v>2255</v>
      </c>
      <c r="T293" s="1">
        <f>+Tabell1[[#This Row],[Avrundet beløp]]</f>
        <v>5000</v>
      </c>
      <c r="U293" s="5">
        <f t="shared" si="32"/>
        <v>5000</v>
      </c>
    </row>
    <row r="294" spans="1:21" x14ac:dyDescent="0.25">
      <c r="A294">
        <v>2312</v>
      </c>
      <c r="B294" t="s">
        <v>287</v>
      </c>
      <c r="C294">
        <v>2020</v>
      </c>
      <c r="D294" t="s">
        <v>276</v>
      </c>
      <c r="E294">
        <v>1099</v>
      </c>
      <c r="F294" t="s">
        <v>16</v>
      </c>
      <c r="G294" t="s">
        <v>17</v>
      </c>
      <c r="H294" t="s">
        <v>18</v>
      </c>
      <c r="I294" s="1">
        <v>27779</v>
      </c>
      <c r="J294" s="1">
        <f>+Tabell1[[#This Row],[Regnskap]]</f>
        <v>27779</v>
      </c>
      <c r="L294" t="str">
        <f>_xlfn.XLOOKUP(Tabell1[[#This Row],[Ansvar]],Fleksi[Ansvar],Fleksi[Virksomhet])</f>
        <v>Høyland</v>
      </c>
      <c r="M294" t="str">
        <f>_xlfn.XLOOKUP(Tabell1[[#This Row],[Ansvar]],Fleksi[Ansvar],Fleksi[1B])</f>
        <v>Ordinær grunnskoleopplæring inkludert fellesutgifter</v>
      </c>
      <c r="N294" t="str">
        <f>_xlfn.XLOOKUP(Tabell1[[#This Row],[Ansvar]],Fleksi[Ansvar],Fleksi[Tjenesteområde])</f>
        <v>Oppvekst skole</v>
      </c>
      <c r="O294" s="1">
        <f>+ROUND(Tabell1[[#This Row],[Justert beløp]],-3)</f>
        <v>28000</v>
      </c>
      <c r="P294">
        <f t="shared" si="33"/>
        <v>1099</v>
      </c>
      <c r="Q294">
        <f t="shared" si="34"/>
        <v>2312</v>
      </c>
      <c r="R294">
        <f t="shared" si="35"/>
        <v>2020</v>
      </c>
      <c r="S294" t="str">
        <f t="shared" si="36"/>
        <v>2255</v>
      </c>
      <c r="T294" s="1">
        <f>+Tabell1[[#This Row],[Avrundet beløp]]</f>
        <v>28000</v>
      </c>
      <c r="U294" s="5">
        <f t="shared" si="32"/>
        <v>28000</v>
      </c>
    </row>
    <row r="295" spans="1:21" x14ac:dyDescent="0.25">
      <c r="A295">
        <v>2313</v>
      </c>
      <c r="B295" t="s">
        <v>288</v>
      </c>
      <c r="C295">
        <v>2020</v>
      </c>
      <c r="D295" t="s">
        <v>276</v>
      </c>
      <c r="E295">
        <v>1020</v>
      </c>
      <c r="F295" t="s">
        <v>260</v>
      </c>
      <c r="G295" t="s">
        <v>17</v>
      </c>
      <c r="H295" t="s">
        <v>18</v>
      </c>
      <c r="I295" s="1">
        <v>37649</v>
      </c>
      <c r="J295" s="1">
        <f>+Tabell1[[#This Row],[Regnskap]]</f>
        <v>37649</v>
      </c>
      <c r="L295" t="str">
        <f>_xlfn.XLOOKUP(Tabell1[[#This Row],[Ansvar]],Fleksi[Ansvar],Fleksi[Virksomhet])</f>
        <v>Iglemyr</v>
      </c>
      <c r="M295" t="str">
        <f>_xlfn.XLOOKUP(Tabell1[[#This Row],[Ansvar]],Fleksi[Ansvar],Fleksi[1B])</f>
        <v>Ordinær grunnskoleopplæring inkludert fellesutgifter</v>
      </c>
      <c r="N295" t="str">
        <f>_xlfn.XLOOKUP(Tabell1[[#This Row],[Ansvar]],Fleksi[Ansvar],Fleksi[Tjenesteområde])</f>
        <v>Oppvekst skole</v>
      </c>
      <c r="O295" s="1">
        <f>+ROUND(Tabell1[[#This Row],[Justert beløp]],-3)</f>
        <v>38000</v>
      </c>
      <c r="P295">
        <f t="shared" si="33"/>
        <v>1020</v>
      </c>
      <c r="Q295">
        <f t="shared" si="34"/>
        <v>2313</v>
      </c>
      <c r="R295">
        <f t="shared" si="35"/>
        <v>2020</v>
      </c>
      <c r="S295" t="str">
        <f t="shared" si="36"/>
        <v>2255</v>
      </c>
      <c r="T295" s="1">
        <f>+Tabell1[[#This Row],[Avrundet beløp]]</f>
        <v>38000</v>
      </c>
      <c r="U295" s="5">
        <f t="shared" si="32"/>
        <v>38000</v>
      </c>
    </row>
    <row r="296" spans="1:21" x14ac:dyDescent="0.25">
      <c r="A296">
        <v>2313</v>
      </c>
      <c r="B296" t="s">
        <v>288</v>
      </c>
      <c r="C296">
        <v>2020</v>
      </c>
      <c r="D296" t="s">
        <v>276</v>
      </c>
      <c r="E296">
        <v>1022</v>
      </c>
      <c r="F296" t="s">
        <v>278</v>
      </c>
      <c r="G296" t="s">
        <v>17</v>
      </c>
      <c r="H296" t="s">
        <v>18</v>
      </c>
      <c r="I296" s="1">
        <v>2421</v>
      </c>
      <c r="J296" s="1">
        <f>+Tabell1[[#This Row],[Regnskap]]</f>
        <v>2421</v>
      </c>
      <c r="L296" t="str">
        <f>_xlfn.XLOOKUP(Tabell1[[#This Row],[Ansvar]],Fleksi[Ansvar],Fleksi[Virksomhet])</f>
        <v>Iglemyr</v>
      </c>
      <c r="M296" t="str">
        <f>_xlfn.XLOOKUP(Tabell1[[#This Row],[Ansvar]],Fleksi[Ansvar],Fleksi[1B])</f>
        <v>Ordinær grunnskoleopplæring inkludert fellesutgifter</v>
      </c>
      <c r="N296" t="str">
        <f>_xlfn.XLOOKUP(Tabell1[[#This Row],[Ansvar]],Fleksi[Ansvar],Fleksi[Tjenesteområde])</f>
        <v>Oppvekst skole</v>
      </c>
      <c r="O296" s="1">
        <f>+ROUND(Tabell1[[#This Row],[Justert beløp]],-3)</f>
        <v>2000</v>
      </c>
      <c r="P296">
        <f t="shared" si="33"/>
        <v>1022</v>
      </c>
      <c r="Q296">
        <f t="shared" si="34"/>
        <v>2313</v>
      </c>
      <c r="R296">
        <f t="shared" si="35"/>
        <v>2020</v>
      </c>
      <c r="S296" t="str">
        <f t="shared" si="36"/>
        <v>2255</v>
      </c>
      <c r="T296" s="1">
        <f>+Tabell1[[#This Row],[Avrundet beløp]]</f>
        <v>2000</v>
      </c>
      <c r="U296" s="5">
        <f t="shared" si="32"/>
        <v>2000</v>
      </c>
    </row>
    <row r="297" spans="1:21" x14ac:dyDescent="0.25">
      <c r="A297">
        <v>2313</v>
      </c>
      <c r="B297" t="s">
        <v>288</v>
      </c>
      <c r="C297">
        <v>2020</v>
      </c>
      <c r="D297" t="s">
        <v>276</v>
      </c>
      <c r="E297">
        <v>1030</v>
      </c>
      <c r="F297" t="s">
        <v>248</v>
      </c>
      <c r="G297" t="s">
        <v>17</v>
      </c>
      <c r="H297" t="s">
        <v>18</v>
      </c>
      <c r="I297" s="1">
        <v>45882</v>
      </c>
      <c r="J297" s="1">
        <f>+Tabell1[[#This Row],[Regnskap]]</f>
        <v>45882</v>
      </c>
      <c r="L297" t="str">
        <f>_xlfn.XLOOKUP(Tabell1[[#This Row],[Ansvar]],Fleksi[Ansvar],Fleksi[Virksomhet])</f>
        <v>Iglemyr</v>
      </c>
      <c r="M297" t="str">
        <f>_xlfn.XLOOKUP(Tabell1[[#This Row],[Ansvar]],Fleksi[Ansvar],Fleksi[1B])</f>
        <v>Ordinær grunnskoleopplæring inkludert fellesutgifter</v>
      </c>
      <c r="N297" t="str">
        <f>_xlfn.XLOOKUP(Tabell1[[#This Row],[Ansvar]],Fleksi[Ansvar],Fleksi[Tjenesteområde])</f>
        <v>Oppvekst skole</v>
      </c>
      <c r="O297" s="1">
        <f>+ROUND(Tabell1[[#This Row],[Justert beløp]],-3)</f>
        <v>46000</v>
      </c>
      <c r="P297">
        <f t="shared" si="33"/>
        <v>1030</v>
      </c>
      <c r="Q297">
        <f t="shared" si="34"/>
        <v>2313</v>
      </c>
      <c r="R297">
        <f t="shared" si="35"/>
        <v>2020</v>
      </c>
      <c r="S297" t="str">
        <f t="shared" si="36"/>
        <v>2255</v>
      </c>
      <c r="T297" s="1">
        <f>+Tabell1[[#This Row],[Avrundet beløp]]</f>
        <v>46000</v>
      </c>
      <c r="U297" s="5">
        <f t="shared" si="32"/>
        <v>46000</v>
      </c>
    </row>
    <row r="298" spans="1:21" x14ac:dyDescent="0.25">
      <c r="A298">
        <v>2313</v>
      </c>
      <c r="B298" t="s">
        <v>288</v>
      </c>
      <c r="C298">
        <v>2020</v>
      </c>
      <c r="D298" t="s">
        <v>276</v>
      </c>
      <c r="E298">
        <v>1040</v>
      </c>
      <c r="F298" t="s">
        <v>27</v>
      </c>
      <c r="G298" t="s">
        <v>17</v>
      </c>
      <c r="H298" t="s">
        <v>18</v>
      </c>
      <c r="I298" s="1">
        <v>7594</v>
      </c>
      <c r="J298" s="1">
        <f>+Tabell1[[#This Row],[Regnskap]]</f>
        <v>7594</v>
      </c>
      <c r="L298" t="str">
        <f>_xlfn.XLOOKUP(Tabell1[[#This Row],[Ansvar]],Fleksi[Ansvar],Fleksi[Virksomhet])</f>
        <v>Iglemyr</v>
      </c>
      <c r="M298" t="str">
        <f>_xlfn.XLOOKUP(Tabell1[[#This Row],[Ansvar]],Fleksi[Ansvar],Fleksi[1B])</f>
        <v>Ordinær grunnskoleopplæring inkludert fellesutgifter</v>
      </c>
      <c r="N298" t="str">
        <f>_xlfn.XLOOKUP(Tabell1[[#This Row],[Ansvar]],Fleksi[Ansvar],Fleksi[Tjenesteområde])</f>
        <v>Oppvekst skole</v>
      </c>
      <c r="O298" s="1">
        <f>+ROUND(Tabell1[[#This Row],[Justert beløp]],-3)</f>
        <v>8000</v>
      </c>
      <c r="P298">
        <f t="shared" si="33"/>
        <v>1040</v>
      </c>
      <c r="Q298">
        <f t="shared" si="34"/>
        <v>2313</v>
      </c>
      <c r="R298">
        <f t="shared" si="35"/>
        <v>2020</v>
      </c>
      <c r="S298" t="str">
        <f t="shared" si="36"/>
        <v>2255</v>
      </c>
      <c r="T298" s="1">
        <f>+Tabell1[[#This Row],[Avrundet beløp]]</f>
        <v>8000</v>
      </c>
      <c r="U298" s="5">
        <f t="shared" si="32"/>
        <v>8000</v>
      </c>
    </row>
    <row r="299" spans="1:21" x14ac:dyDescent="0.25">
      <c r="A299">
        <v>2313</v>
      </c>
      <c r="B299" t="s">
        <v>288</v>
      </c>
      <c r="C299">
        <v>2020</v>
      </c>
      <c r="D299" t="s">
        <v>276</v>
      </c>
      <c r="E299">
        <v>1090</v>
      </c>
      <c r="F299" t="s">
        <v>22</v>
      </c>
      <c r="G299" t="s">
        <v>17</v>
      </c>
      <c r="H299" t="s">
        <v>18</v>
      </c>
      <c r="I299" s="1">
        <v>2095</v>
      </c>
      <c r="J299" s="1">
        <f>+Tabell1[[#This Row],[Regnskap]]</f>
        <v>2095</v>
      </c>
      <c r="L299" t="str">
        <f>_xlfn.XLOOKUP(Tabell1[[#This Row],[Ansvar]],Fleksi[Ansvar],Fleksi[Virksomhet])</f>
        <v>Iglemyr</v>
      </c>
      <c r="M299" t="str">
        <f>_xlfn.XLOOKUP(Tabell1[[#This Row],[Ansvar]],Fleksi[Ansvar],Fleksi[1B])</f>
        <v>Ordinær grunnskoleopplæring inkludert fellesutgifter</v>
      </c>
      <c r="N299" t="str">
        <f>_xlfn.XLOOKUP(Tabell1[[#This Row],[Ansvar]],Fleksi[Ansvar],Fleksi[Tjenesteområde])</f>
        <v>Oppvekst skole</v>
      </c>
      <c r="O299" s="1">
        <f>+ROUND(Tabell1[[#This Row],[Justert beløp]],-3)</f>
        <v>2000</v>
      </c>
      <c r="P299">
        <f t="shared" si="33"/>
        <v>1090</v>
      </c>
      <c r="Q299">
        <f t="shared" si="34"/>
        <v>2313</v>
      </c>
      <c r="R299">
        <f t="shared" si="35"/>
        <v>2020</v>
      </c>
      <c r="S299" t="str">
        <f t="shared" si="36"/>
        <v>2255</v>
      </c>
      <c r="T299" s="1">
        <f>+Tabell1[[#This Row],[Avrundet beløp]]</f>
        <v>2000</v>
      </c>
      <c r="U299" s="5">
        <f t="shared" si="32"/>
        <v>2000</v>
      </c>
    </row>
    <row r="300" spans="1:21" x14ac:dyDescent="0.25">
      <c r="A300">
        <v>2313</v>
      </c>
      <c r="B300" t="s">
        <v>288</v>
      </c>
      <c r="C300">
        <v>2020</v>
      </c>
      <c r="D300" t="s">
        <v>276</v>
      </c>
      <c r="E300">
        <v>1099</v>
      </c>
      <c r="F300" t="s">
        <v>16</v>
      </c>
      <c r="G300" t="s">
        <v>17</v>
      </c>
      <c r="H300" t="s">
        <v>18</v>
      </c>
      <c r="I300" s="1">
        <v>13485</v>
      </c>
      <c r="J300" s="1">
        <f>+Tabell1[[#This Row],[Regnskap]]</f>
        <v>13485</v>
      </c>
      <c r="L300" t="str">
        <f>_xlfn.XLOOKUP(Tabell1[[#This Row],[Ansvar]],Fleksi[Ansvar],Fleksi[Virksomhet])</f>
        <v>Iglemyr</v>
      </c>
      <c r="M300" t="str">
        <f>_xlfn.XLOOKUP(Tabell1[[#This Row],[Ansvar]],Fleksi[Ansvar],Fleksi[1B])</f>
        <v>Ordinær grunnskoleopplæring inkludert fellesutgifter</v>
      </c>
      <c r="N300" t="str">
        <f>_xlfn.XLOOKUP(Tabell1[[#This Row],[Ansvar]],Fleksi[Ansvar],Fleksi[Tjenesteområde])</f>
        <v>Oppvekst skole</v>
      </c>
      <c r="O300" s="1">
        <f>+ROUND(Tabell1[[#This Row],[Justert beløp]],-3)</f>
        <v>13000</v>
      </c>
      <c r="P300">
        <f t="shared" si="33"/>
        <v>1099</v>
      </c>
      <c r="Q300">
        <f t="shared" si="34"/>
        <v>2313</v>
      </c>
      <c r="R300">
        <f t="shared" si="35"/>
        <v>2020</v>
      </c>
      <c r="S300" t="str">
        <f t="shared" si="36"/>
        <v>2255</v>
      </c>
      <c r="T300" s="1">
        <f>+Tabell1[[#This Row],[Avrundet beløp]]</f>
        <v>13000</v>
      </c>
      <c r="U300" s="5">
        <f t="shared" si="32"/>
        <v>13000</v>
      </c>
    </row>
    <row r="301" spans="1:21" x14ac:dyDescent="0.25">
      <c r="A301">
        <v>2313</v>
      </c>
      <c r="B301" t="s">
        <v>288</v>
      </c>
      <c r="C301">
        <v>2020</v>
      </c>
      <c r="D301" t="s">
        <v>276</v>
      </c>
      <c r="E301">
        <v>1121</v>
      </c>
      <c r="F301" t="s">
        <v>66</v>
      </c>
      <c r="G301" t="s">
        <v>17</v>
      </c>
      <c r="H301" t="s">
        <v>18</v>
      </c>
      <c r="I301" s="1">
        <v>1875</v>
      </c>
      <c r="J301" s="1">
        <f>+Tabell1[[#This Row],[Regnskap]]</f>
        <v>1875</v>
      </c>
      <c r="L301" t="str">
        <f>_xlfn.XLOOKUP(Tabell1[[#This Row],[Ansvar]],Fleksi[Ansvar],Fleksi[Virksomhet])</f>
        <v>Iglemyr</v>
      </c>
      <c r="M301" t="str">
        <f>_xlfn.XLOOKUP(Tabell1[[#This Row],[Ansvar]],Fleksi[Ansvar],Fleksi[1B])</f>
        <v>Ordinær grunnskoleopplæring inkludert fellesutgifter</v>
      </c>
      <c r="N301" t="str">
        <f>_xlfn.XLOOKUP(Tabell1[[#This Row],[Ansvar]],Fleksi[Ansvar],Fleksi[Tjenesteområde])</f>
        <v>Oppvekst skole</v>
      </c>
      <c r="O301" s="1">
        <f>+ROUND(Tabell1[[#This Row],[Justert beløp]],-3)</f>
        <v>2000</v>
      </c>
      <c r="P301">
        <f t="shared" si="33"/>
        <v>1121</v>
      </c>
      <c r="Q301">
        <f t="shared" si="34"/>
        <v>2313</v>
      </c>
      <c r="R301">
        <f t="shared" si="35"/>
        <v>2020</v>
      </c>
      <c r="S301" t="str">
        <f t="shared" si="36"/>
        <v>2255</v>
      </c>
      <c r="T301" s="1">
        <f>+Tabell1[[#This Row],[Avrundet beløp]]</f>
        <v>2000</v>
      </c>
      <c r="U301" s="5">
        <f t="shared" si="32"/>
        <v>2000</v>
      </c>
    </row>
    <row r="302" spans="1:21" x14ac:dyDescent="0.25">
      <c r="A302">
        <v>2313</v>
      </c>
      <c r="B302" t="s">
        <v>288</v>
      </c>
      <c r="C302">
        <v>2150</v>
      </c>
      <c r="D302" t="s">
        <v>280</v>
      </c>
      <c r="E302">
        <v>1020</v>
      </c>
      <c r="F302" t="s">
        <v>260</v>
      </c>
      <c r="G302" t="s">
        <v>17</v>
      </c>
      <c r="H302" t="s">
        <v>18</v>
      </c>
      <c r="I302" s="1">
        <v>5284</v>
      </c>
      <c r="J302" s="1">
        <f>+Tabell1[[#This Row],[Regnskap]]</f>
        <v>5284</v>
      </c>
      <c r="L302" t="str">
        <f>_xlfn.XLOOKUP(Tabell1[[#This Row],[Ansvar]],Fleksi[Ansvar],Fleksi[Virksomhet])</f>
        <v>Iglemyr</v>
      </c>
      <c r="M302" t="str">
        <f>_xlfn.XLOOKUP(Tabell1[[#This Row],[Ansvar]],Fleksi[Ansvar],Fleksi[1B])</f>
        <v>Ordinær grunnskoleopplæring inkludert fellesutgifter</v>
      </c>
      <c r="N302" t="str">
        <f>_xlfn.XLOOKUP(Tabell1[[#This Row],[Ansvar]],Fleksi[Ansvar],Fleksi[Tjenesteområde])</f>
        <v>Oppvekst skole</v>
      </c>
      <c r="O302" s="1">
        <f>+ROUND(Tabell1[[#This Row],[Justert beløp]],-3)</f>
        <v>5000</v>
      </c>
      <c r="P302">
        <f t="shared" si="33"/>
        <v>1020</v>
      </c>
      <c r="Q302">
        <f t="shared" si="34"/>
        <v>2313</v>
      </c>
      <c r="R302">
        <f t="shared" si="35"/>
        <v>2150</v>
      </c>
      <c r="S302" t="str">
        <f t="shared" si="36"/>
        <v>2255</v>
      </c>
      <c r="T302" s="1">
        <f>+Tabell1[[#This Row],[Avrundet beløp]]</f>
        <v>5000</v>
      </c>
      <c r="U302" s="5">
        <f t="shared" si="32"/>
        <v>5000</v>
      </c>
    </row>
    <row r="303" spans="1:21" x14ac:dyDescent="0.25">
      <c r="A303">
        <v>2313</v>
      </c>
      <c r="B303" t="s">
        <v>288</v>
      </c>
      <c r="C303">
        <v>2150</v>
      </c>
      <c r="D303" t="s">
        <v>280</v>
      </c>
      <c r="E303">
        <v>1030</v>
      </c>
      <c r="F303" t="s">
        <v>248</v>
      </c>
      <c r="G303" t="s">
        <v>17</v>
      </c>
      <c r="H303" t="s">
        <v>18</v>
      </c>
      <c r="I303" s="1">
        <v>58490</v>
      </c>
      <c r="J303" s="1">
        <f>+Tabell1[[#This Row],[Regnskap]]</f>
        <v>58490</v>
      </c>
      <c r="L303" t="str">
        <f>_xlfn.XLOOKUP(Tabell1[[#This Row],[Ansvar]],Fleksi[Ansvar],Fleksi[Virksomhet])</f>
        <v>Iglemyr</v>
      </c>
      <c r="M303" t="str">
        <f>_xlfn.XLOOKUP(Tabell1[[#This Row],[Ansvar]],Fleksi[Ansvar],Fleksi[1B])</f>
        <v>Ordinær grunnskoleopplæring inkludert fellesutgifter</v>
      </c>
      <c r="N303" t="str">
        <f>_xlfn.XLOOKUP(Tabell1[[#This Row],[Ansvar]],Fleksi[Ansvar],Fleksi[Tjenesteområde])</f>
        <v>Oppvekst skole</v>
      </c>
      <c r="O303" s="1">
        <f>+ROUND(Tabell1[[#This Row],[Justert beløp]],-3)</f>
        <v>58000</v>
      </c>
      <c r="P303">
        <f t="shared" si="33"/>
        <v>1030</v>
      </c>
      <c r="Q303">
        <f t="shared" si="34"/>
        <v>2313</v>
      </c>
      <c r="R303">
        <f t="shared" si="35"/>
        <v>2150</v>
      </c>
      <c r="S303" t="str">
        <f t="shared" si="36"/>
        <v>2255</v>
      </c>
      <c r="T303" s="1">
        <f>+Tabell1[[#This Row],[Avrundet beløp]]</f>
        <v>58000</v>
      </c>
      <c r="U303" s="5">
        <f t="shared" si="32"/>
        <v>58000</v>
      </c>
    </row>
    <row r="304" spans="1:21" x14ac:dyDescent="0.25">
      <c r="A304">
        <v>2313</v>
      </c>
      <c r="B304" t="s">
        <v>288</v>
      </c>
      <c r="C304">
        <v>2150</v>
      </c>
      <c r="D304" t="s">
        <v>280</v>
      </c>
      <c r="E304">
        <v>1090</v>
      </c>
      <c r="F304" t="s">
        <v>22</v>
      </c>
      <c r="G304" t="s">
        <v>17</v>
      </c>
      <c r="H304" t="s">
        <v>18</v>
      </c>
      <c r="I304" s="1">
        <v>5284</v>
      </c>
      <c r="J304" s="1">
        <f>+Tabell1[[#This Row],[Regnskap]]</f>
        <v>5284</v>
      </c>
      <c r="L304" t="str">
        <f>_xlfn.XLOOKUP(Tabell1[[#This Row],[Ansvar]],Fleksi[Ansvar],Fleksi[Virksomhet])</f>
        <v>Iglemyr</v>
      </c>
      <c r="M304" t="str">
        <f>_xlfn.XLOOKUP(Tabell1[[#This Row],[Ansvar]],Fleksi[Ansvar],Fleksi[1B])</f>
        <v>Ordinær grunnskoleopplæring inkludert fellesutgifter</v>
      </c>
      <c r="N304" t="str">
        <f>_xlfn.XLOOKUP(Tabell1[[#This Row],[Ansvar]],Fleksi[Ansvar],Fleksi[Tjenesteområde])</f>
        <v>Oppvekst skole</v>
      </c>
      <c r="O304" s="1">
        <f>+ROUND(Tabell1[[#This Row],[Justert beløp]],-3)</f>
        <v>5000</v>
      </c>
      <c r="P304">
        <f t="shared" si="33"/>
        <v>1090</v>
      </c>
      <c r="Q304">
        <f t="shared" si="34"/>
        <v>2313</v>
      </c>
      <c r="R304">
        <f t="shared" si="35"/>
        <v>2150</v>
      </c>
      <c r="S304" t="str">
        <f t="shared" si="36"/>
        <v>2255</v>
      </c>
      <c r="T304" s="1">
        <f>+Tabell1[[#This Row],[Avrundet beløp]]</f>
        <v>5000</v>
      </c>
      <c r="U304" s="5">
        <f t="shared" si="32"/>
        <v>5000</v>
      </c>
    </row>
    <row r="305" spans="1:21" x14ac:dyDescent="0.25">
      <c r="A305">
        <v>2313</v>
      </c>
      <c r="B305" t="s">
        <v>288</v>
      </c>
      <c r="C305">
        <v>2150</v>
      </c>
      <c r="D305" t="s">
        <v>280</v>
      </c>
      <c r="E305">
        <v>1099</v>
      </c>
      <c r="F305" t="s">
        <v>16</v>
      </c>
      <c r="G305" t="s">
        <v>17</v>
      </c>
      <c r="H305" t="s">
        <v>18</v>
      </c>
      <c r="I305" s="1">
        <v>9737</v>
      </c>
      <c r="J305" s="1">
        <f>+Tabell1[[#This Row],[Regnskap]]</f>
        <v>9737</v>
      </c>
      <c r="L305" t="str">
        <f>_xlfn.XLOOKUP(Tabell1[[#This Row],[Ansvar]],Fleksi[Ansvar],Fleksi[Virksomhet])</f>
        <v>Iglemyr</v>
      </c>
      <c r="M305" t="str">
        <f>_xlfn.XLOOKUP(Tabell1[[#This Row],[Ansvar]],Fleksi[Ansvar],Fleksi[1B])</f>
        <v>Ordinær grunnskoleopplæring inkludert fellesutgifter</v>
      </c>
      <c r="N305" t="str">
        <f>_xlfn.XLOOKUP(Tabell1[[#This Row],[Ansvar]],Fleksi[Ansvar],Fleksi[Tjenesteområde])</f>
        <v>Oppvekst skole</v>
      </c>
      <c r="O305" s="1">
        <f>+ROUND(Tabell1[[#This Row],[Justert beløp]],-3)</f>
        <v>10000</v>
      </c>
      <c r="P305">
        <f t="shared" si="33"/>
        <v>1099</v>
      </c>
      <c r="Q305">
        <f t="shared" si="34"/>
        <v>2313</v>
      </c>
      <c r="R305">
        <f t="shared" si="35"/>
        <v>2150</v>
      </c>
      <c r="S305" t="str">
        <f t="shared" si="36"/>
        <v>2255</v>
      </c>
      <c r="T305" s="1">
        <f>+Tabell1[[#This Row],[Avrundet beløp]]</f>
        <v>10000</v>
      </c>
      <c r="U305" s="5">
        <f t="shared" si="32"/>
        <v>10000</v>
      </c>
    </row>
    <row r="306" spans="1:21" x14ac:dyDescent="0.25">
      <c r="A306">
        <v>2313</v>
      </c>
      <c r="B306" t="s">
        <v>288</v>
      </c>
      <c r="C306">
        <v>2150</v>
      </c>
      <c r="D306" t="s">
        <v>280</v>
      </c>
      <c r="E306">
        <v>1121</v>
      </c>
      <c r="F306" t="s">
        <v>66</v>
      </c>
      <c r="G306" t="s">
        <v>17</v>
      </c>
      <c r="H306" t="s">
        <v>18</v>
      </c>
      <c r="I306" s="1">
        <v>195</v>
      </c>
      <c r="J306" s="1">
        <f>+Tabell1[[#This Row],[Regnskap]]</f>
        <v>195</v>
      </c>
      <c r="L306" t="str">
        <f>_xlfn.XLOOKUP(Tabell1[[#This Row],[Ansvar]],Fleksi[Ansvar],Fleksi[Virksomhet])</f>
        <v>Iglemyr</v>
      </c>
      <c r="M306" t="str">
        <f>_xlfn.XLOOKUP(Tabell1[[#This Row],[Ansvar]],Fleksi[Ansvar],Fleksi[1B])</f>
        <v>Ordinær grunnskoleopplæring inkludert fellesutgifter</v>
      </c>
      <c r="N306" t="str">
        <f>_xlfn.XLOOKUP(Tabell1[[#This Row],[Ansvar]],Fleksi[Ansvar],Fleksi[Tjenesteområde])</f>
        <v>Oppvekst skole</v>
      </c>
      <c r="O306" s="1">
        <f>+ROUND(Tabell1[[#This Row],[Justert beløp]],-3)</f>
        <v>0</v>
      </c>
      <c r="P306">
        <f t="shared" si="33"/>
        <v>1121</v>
      </c>
      <c r="Q306">
        <f t="shared" si="34"/>
        <v>2313</v>
      </c>
      <c r="R306">
        <f t="shared" si="35"/>
        <v>2150</v>
      </c>
      <c r="S306" t="str">
        <f t="shared" si="36"/>
        <v>2255</v>
      </c>
      <c r="T306" s="1">
        <f>+Tabell1[[#This Row],[Avrundet beløp]]</f>
        <v>0</v>
      </c>
      <c r="U306" s="5">
        <f t="shared" si="32"/>
        <v>0</v>
      </c>
    </row>
    <row r="307" spans="1:21" x14ac:dyDescent="0.25">
      <c r="A307">
        <v>2314</v>
      </c>
      <c r="B307" t="s">
        <v>289</v>
      </c>
      <c r="C307">
        <v>2020</v>
      </c>
      <c r="D307" t="s">
        <v>276</v>
      </c>
      <c r="E307">
        <v>1020</v>
      </c>
      <c r="F307" t="s">
        <v>260</v>
      </c>
      <c r="G307" t="s">
        <v>17</v>
      </c>
      <c r="H307" t="s">
        <v>18</v>
      </c>
      <c r="I307" s="1">
        <v>349287</v>
      </c>
      <c r="J307" s="1">
        <f>+Tabell1[[#This Row],[Regnskap]]</f>
        <v>349287</v>
      </c>
      <c r="L307" t="str">
        <f>_xlfn.XLOOKUP(Tabell1[[#This Row],[Ansvar]],Fleksi[Ansvar],Fleksi[Virksomhet])</f>
        <v>Kyrkjevollen</v>
      </c>
      <c r="M307" t="str">
        <f>_xlfn.XLOOKUP(Tabell1[[#This Row],[Ansvar]],Fleksi[Ansvar],Fleksi[1B])</f>
        <v>Ordinær grunnskoleopplæring inkludert fellesutgifter</v>
      </c>
      <c r="N307" t="str">
        <f>_xlfn.XLOOKUP(Tabell1[[#This Row],[Ansvar]],Fleksi[Ansvar],Fleksi[Tjenesteområde])</f>
        <v>Oppvekst skole</v>
      </c>
      <c r="O307" s="1">
        <f>+ROUND(Tabell1[[#This Row],[Justert beløp]],-3)</f>
        <v>349000</v>
      </c>
      <c r="P307">
        <f t="shared" si="33"/>
        <v>1020</v>
      </c>
      <c r="Q307">
        <f t="shared" si="34"/>
        <v>2314</v>
      </c>
      <c r="R307">
        <f t="shared" si="35"/>
        <v>2020</v>
      </c>
      <c r="S307" t="str">
        <f t="shared" si="36"/>
        <v>2255</v>
      </c>
      <c r="T307" s="1">
        <f>+Tabell1[[#This Row],[Avrundet beløp]]</f>
        <v>349000</v>
      </c>
      <c r="U307" s="5">
        <f t="shared" si="32"/>
        <v>349000</v>
      </c>
    </row>
    <row r="308" spans="1:21" x14ac:dyDescent="0.25">
      <c r="A308">
        <v>2314</v>
      </c>
      <c r="B308" t="s">
        <v>289</v>
      </c>
      <c r="C308">
        <v>2020</v>
      </c>
      <c r="D308" t="s">
        <v>276</v>
      </c>
      <c r="E308">
        <v>1090</v>
      </c>
      <c r="F308" t="s">
        <v>22</v>
      </c>
      <c r="G308" t="s">
        <v>17</v>
      </c>
      <c r="H308" t="s">
        <v>18</v>
      </c>
      <c r="I308" s="1">
        <v>25678</v>
      </c>
      <c r="J308" s="1">
        <f>+Tabell1[[#This Row],[Regnskap]]</f>
        <v>25678</v>
      </c>
      <c r="L308" t="str">
        <f>_xlfn.XLOOKUP(Tabell1[[#This Row],[Ansvar]],Fleksi[Ansvar],Fleksi[Virksomhet])</f>
        <v>Kyrkjevollen</v>
      </c>
      <c r="M308" t="str">
        <f>_xlfn.XLOOKUP(Tabell1[[#This Row],[Ansvar]],Fleksi[Ansvar],Fleksi[1B])</f>
        <v>Ordinær grunnskoleopplæring inkludert fellesutgifter</v>
      </c>
      <c r="N308" t="str">
        <f>_xlfn.XLOOKUP(Tabell1[[#This Row],[Ansvar]],Fleksi[Ansvar],Fleksi[Tjenesteområde])</f>
        <v>Oppvekst skole</v>
      </c>
      <c r="O308" s="1">
        <f>+ROUND(Tabell1[[#This Row],[Justert beløp]],-3)</f>
        <v>26000</v>
      </c>
      <c r="P308">
        <f t="shared" si="33"/>
        <v>1090</v>
      </c>
      <c r="Q308">
        <f t="shared" si="34"/>
        <v>2314</v>
      </c>
      <c r="R308">
        <f t="shared" si="35"/>
        <v>2020</v>
      </c>
      <c r="S308" t="str">
        <f t="shared" si="36"/>
        <v>2255</v>
      </c>
      <c r="T308" s="1">
        <f>+Tabell1[[#This Row],[Avrundet beløp]]</f>
        <v>26000</v>
      </c>
      <c r="U308" s="5">
        <f t="shared" si="32"/>
        <v>26000</v>
      </c>
    </row>
    <row r="309" spans="1:21" x14ac:dyDescent="0.25">
      <c r="A309">
        <v>2314</v>
      </c>
      <c r="B309" t="s">
        <v>289</v>
      </c>
      <c r="C309">
        <v>2020</v>
      </c>
      <c r="D309" t="s">
        <v>276</v>
      </c>
      <c r="E309">
        <v>1099</v>
      </c>
      <c r="F309" t="s">
        <v>16</v>
      </c>
      <c r="G309" t="s">
        <v>17</v>
      </c>
      <c r="H309" t="s">
        <v>18</v>
      </c>
      <c r="I309" s="1">
        <v>52870</v>
      </c>
      <c r="J309" s="1">
        <f>+Tabell1[[#This Row],[Regnskap]]</f>
        <v>52870</v>
      </c>
      <c r="L309" t="str">
        <f>_xlfn.XLOOKUP(Tabell1[[#This Row],[Ansvar]],Fleksi[Ansvar],Fleksi[Virksomhet])</f>
        <v>Kyrkjevollen</v>
      </c>
      <c r="M309" t="str">
        <f>_xlfn.XLOOKUP(Tabell1[[#This Row],[Ansvar]],Fleksi[Ansvar],Fleksi[1B])</f>
        <v>Ordinær grunnskoleopplæring inkludert fellesutgifter</v>
      </c>
      <c r="N309" t="str">
        <f>_xlfn.XLOOKUP(Tabell1[[#This Row],[Ansvar]],Fleksi[Ansvar],Fleksi[Tjenesteområde])</f>
        <v>Oppvekst skole</v>
      </c>
      <c r="O309" s="1">
        <f>+ROUND(Tabell1[[#This Row],[Justert beløp]],-3)</f>
        <v>53000</v>
      </c>
      <c r="P309">
        <f t="shared" si="33"/>
        <v>1099</v>
      </c>
      <c r="Q309">
        <f t="shared" si="34"/>
        <v>2314</v>
      </c>
      <c r="R309">
        <f t="shared" si="35"/>
        <v>2020</v>
      </c>
      <c r="S309" t="str">
        <f t="shared" si="36"/>
        <v>2255</v>
      </c>
      <c r="T309" s="1">
        <f>+Tabell1[[#This Row],[Avrundet beløp]]</f>
        <v>53000</v>
      </c>
      <c r="U309" s="5">
        <f t="shared" si="32"/>
        <v>53000</v>
      </c>
    </row>
    <row r="310" spans="1:21" x14ac:dyDescent="0.25">
      <c r="A310">
        <v>2314</v>
      </c>
      <c r="B310" t="s">
        <v>289</v>
      </c>
      <c r="C310">
        <v>2020</v>
      </c>
      <c r="D310" t="s">
        <v>276</v>
      </c>
      <c r="E310">
        <v>1120</v>
      </c>
      <c r="F310" t="s">
        <v>26</v>
      </c>
      <c r="G310" t="s">
        <v>17</v>
      </c>
      <c r="H310" t="s">
        <v>18</v>
      </c>
      <c r="I310" s="1">
        <v>1763</v>
      </c>
      <c r="J310" s="1">
        <f>+Tabell1[[#This Row],[Regnskap]]</f>
        <v>1763</v>
      </c>
      <c r="L310" t="str">
        <f>_xlfn.XLOOKUP(Tabell1[[#This Row],[Ansvar]],Fleksi[Ansvar],Fleksi[Virksomhet])</f>
        <v>Kyrkjevollen</v>
      </c>
      <c r="M310" t="str">
        <f>_xlfn.XLOOKUP(Tabell1[[#This Row],[Ansvar]],Fleksi[Ansvar],Fleksi[1B])</f>
        <v>Ordinær grunnskoleopplæring inkludert fellesutgifter</v>
      </c>
      <c r="N310" t="str">
        <f>_xlfn.XLOOKUP(Tabell1[[#This Row],[Ansvar]],Fleksi[Ansvar],Fleksi[Tjenesteområde])</f>
        <v>Oppvekst skole</v>
      </c>
      <c r="O310" s="1">
        <f>+ROUND(Tabell1[[#This Row],[Justert beløp]],-3)</f>
        <v>2000</v>
      </c>
      <c r="P310">
        <f t="shared" si="33"/>
        <v>1120</v>
      </c>
      <c r="Q310">
        <f t="shared" si="34"/>
        <v>2314</v>
      </c>
      <c r="R310">
        <f t="shared" si="35"/>
        <v>2020</v>
      </c>
      <c r="S310" t="str">
        <f t="shared" si="36"/>
        <v>2255</v>
      </c>
      <c r="T310" s="1">
        <f>+Tabell1[[#This Row],[Avrundet beløp]]</f>
        <v>2000</v>
      </c>
      <c r="U310" s="5">
        <f t="shared" si="32"/>
        <v>2000</v>
      </c>
    </row>
    <row r="311" spans="1:21" x14ac:dyDescent="0.25">
      <c r="A311">
        <v>2314</v>
      </c>
      <c r="B311" t="s">
        <v>289</v>
      </c>
      <c r="C311">
        <v>2020</v>
      </c>
      <c r="D311" t="s">
        <v>276</v>
      </c>
      <c r="E311">
        <v>1121</v>
      </c>
      <c r="F311" t="s">
        <v>66</v>
      </c>
      <c r="G311" t="s">
        <v>17</v>
      </c>
      <c r="H311" t="s">
        <v>18</v>
      </c>
      <c r="I311" s="1">
        <v>3153</v>
      </c>
      <c r="J311" s="1">
        <f>+Tabell1[[#This Row],[Regnskap]]</f>
        <v>3153</v>
      </c>
      <c r="L311" t="str">
        <f>_xlfn.XLOOKUP(Tabell1[[#This Row],[Ansvar]],Fleksi[Ansvar],Fleksi[Virksomhet])</f>
        <v>Kyrkjevollen</v>
      </c>
      <c r="M311" t="str">
        <f>_xlfn.XLOOKUP(Tabell1[[#This Row],[Ansvar]],Fleksi[Ansvar],Fleksi[1B])</f>
        <v>Ordinær grunnskoleopplæring inkludert fellesutgifter</v>
      </c>
      <c r="N311" t="str">
        <f>_xlfn.XLOOKUP(Tabell1[[#This Row],[Ansvar]],Fleksi[Ansvar],Fleksi[Tjenesteområde])</f>
        <v>Oppvekst skole</v>
      </c>
      <c r="O311" s="1">
        <f>+ROUND(Tabell1[[#This Row],[Justert beløp]],-3)</f>
        <v>3000</v>
      </c>
      <c r="P311">
        <f t="shared" si="33"/>
        <v>1121</v>
      </c>
      <c r="Q311">
        <f t="shared" si="34"/>
        <v>2314</v>
      </c>
      <c r="R311">
        <f t="shared" si="35"/>
        <v>2020</v>
      </c>
      <c r="S311" t="str">
        <f t="shared" si="36"/>
        <v>2255</v>
      </c>
      <c r="T311" s="1">
        <f>+Tabell1[[#This Row],[Avrundet beløp]]</f>
        <v>3000</v>
      </c>
      <c r="U311" s="5">
        <f t="shared" si="32"/>
        <v>3000</v>
      </c>
    </row>
    <row r="312" spans="1:21" x14ac:dyDescent="0.25">
      <c r="A312">
        <v>2314</v>
      </c>
      <c r="B312" t="s">
        <v>289</v>
      </c>
      <c r="C312">
        <v>2150</v>
      </c>
      <c r="D312" t="s">
        <v>280</v>
      </c>
      <c r="E312">
        <v>1020</v>
      </c>
      <c r="F312" t="s">
        <v>260</v>
      </c>
      <c r="G312" t="s">
        <v>17</v>
      </c>
      <c r="H312" t="s">
        <v>18</v>
      </c>
      <c r="I312" s="1">
        <v>1529</v>
      </c>
      <c r="J312" s="1">
        <f>+Tabell1[[#This Row],[Regnskap]]</f>
        <v>1529</v>
      </c>
      <c r="L312" t="str">
        <f>_xlfn.XLOOKUP(Tabell1[[#This Row],[Ansvar]],Fleksi[Ansvar],Fleksi[Virksomhet])</f>
        <v>Kyrkjevollen</v>
      </c>
      <c r="M312" t="str">
        <f>_xlfn.XLOOKUP(Tabell1[[#This Row],[Ansvar]],Fleksi[Ansvar],Fleksi[1B])</f>
        <v>Ordinær grunnskoleopplæring inkludert fellesutgifter</v>
      </c>
      <c r="N312" t="str">
        <f>_xlfn.XLOOKUP(Tabell1[[#This Row],[Ansvar]],Fleksi[Ansvar],Fleksi[Tjenesteområde])</f>
        <v>Oppvekst skole</v>
      </c>
      <c r="O312" s="1">
        <f>+ROUND(Tabell1[[#This Row],[Justert beløp]],-3)</f>
        <v>2000</v>
      </c>
      <c r="P312">
        <f t="shared" si="33"/>
        <v>1020</v>
      </c>
      <c r="Q312">
        <f t="shared" si="34"/>
        <v>2314</v>
      </c>
      <c r="R312">
        <f t="shared" si="35"/>
        <v>2150</v>
      </c>
      <c r="S312" t="str">
        <f t="shared" si="36"/>
        <v>2255</v>
      </c>
      <c r="T312" s="1">
        <f>+Tabell1[[#This Row],[Avrundet beløp]]</f>
        <v>2000</v>
      </c>
      <c r="U312" s="5">
        <f t="shared" si="32"/>
        <v>2000</v>
      </c>
    </row>
    <row r="313" spans="1:21" x14ac:dyDescent="0.25">
      <c r="A313">
        <v>2314</v>
      </c>
      <c r="B313" t="s">
        <v>289</v>
      </c>
      <c r="C313">
        <v>2150</v>
      </c>
      <c r="D313" t="s">
        <v>280</v>
      </c>
      <c r="E313">
        <v>1090</v>
      </c>
      <c r="F313" t="s">
        <v>22</v>
      </c>
      <c r="G313" t="s">
        <v>17</v>
      </c>
      <c r="H313" t="s">
        <v>18</v>
      </c>
      <c r="I313" s="1">
        <v>127</v>
      </c>
      <c r="J313" s="1">
        <f>+Tabell1[[#This Row],[Regnskap]]</f>
        <v>127</v>
      </c>
      <c r="L313" t="str">
        <f>_xlfn.XLOOKUP(Tabell1[[#This Row],[Ansvar]],Fleksi[Ansvar],Fleksi[Virksomhet])</f>
        <v>Kyrkjevollen</v>
      </c>
      <c r="M313" t="str">
        <f>_xlfn.XLOOKUP(Tabell1[[#This Row],[Ansvar]],Fleksi[Ansvar],Fleksi[1B])</f>
        <v>Ordinær grunnskoleopplæring inkludert fellesutgifter</v>
      </c>
      <c r="N313" t="str">
        <f>_xlfn.XLOOKUP(Tabell1[[#This Row],[Ansvar]],Fleksi[Ansvar],Fleksi[Tjenesteområde])</f>
        <v>Oppvekst skole</v>
      </c>
      <c r="O313" s="1">
        <f>+ROUND(Tabell1[[#This Row],[Justert beløp]],-3)</f>
        <v>0</v>
      </c>
      <c r="P313">
        <f t="shared" si="33"/>
        <v>1090</v>
      </c>
      <c r="Q313">
        <f t="shared" si="34"/>
        <v>2314</v>
      </c>
      <c r="R313">
        <f t="shared" si="35"/>
        <v>2150</v>
      </c>
      <c r="S313" t="str">
        <f t="shared" si="36"/>
        <v>2255</v>
      </c>
      <c r="T313" s="1">
        <f>+Tabell1[[#This Row],[Avrundet beløp]]</f>
        <v>0</v>
      </c>
      <c r="U313" s="5">
        <f t="shared" si="32"/>
        <v>0</v>
      </c>
    </row>
    <row r="314" spans="1:21" x14ac:dyDescent="0.25">
      <c r="A314">
        <v>2314</v>
      </c>
      <c r="B314" t="s">
        <v>289</v>
      </c>
      <c r="C314">
        <v>2150</v>
      </c>
      <c r="D314" t="s">
        <v>280</v>
      </c>
      <c r="E314">
        <v>1099</v>
      </c>
      <c r="F314" t="s">
        <v>16</v>
      </c>
      <c r="G314" t="s">
        <v>17</v>
      </c>
      <c r="H314" t="s">
        <v>18</v>
      </c>
      <c r="I314" s="1">
        <v>234</v>
      </c>
      <c r="J314" s="1">
        <f>+Tabell1[[#This Row],[Regnskap]]</f>
        <v>234</v>
      </c>
      <c r="L314" t="str">
        <f>_xlfn.XLOOKUP(Tabell1[[#This Row],[Ansvar]],Fleksi[Ansvar],Fleksi[Virksomhet])</f>
        <v>Kyrkjevollen</v>
      </c>
      <c r="M314" t="str">
        <f>_xlfn.XLOOKUP(Tabell1[[#This Row],[Ansvar]],Fleksi[Ansvar],Fleksi[1B])</f>
        <v>Ordinær grunnskoleopplæring inkludert fellesutgifter</v>
      </c>
      <c r="N314" t="str">
        <f>_xlfn.XLOOKUP(Tabell1[[#This Row],[Ansvar]],Fleksi[Ansvar],Fleksi[Tjenesteområde])</f>
        <v>Oppvekst skole</v>
      </c>
      <c r="O314" s="1">
        <f>+ROUND(Tabell1[[#This Row],[Justert beløp]],-3)</f>
        <v>0</v>
      </c>
      <c r="P314">
        <f t="shared" si="33"/>
        <v>1099</v>
      </c>
      <c r="Q314">
        <f t="shared" si="34"/>
        <v>2314</v>
      </c>
      <c r="R314">
        <f t="shared" si="35"/>
        <v>2150</v>
      </c>
      <c r="S314" t="str">
        <f t="shared" si="36"/>
        <v>2255</v>
      </c>
      <c r="T314" s="1">
        <f>+Tabell1[[#This Row],[Avrundet beløp]]</f>
        <v>0</v>
      </c>
      <c r="U314" s="5">
        <f t="shared" si="32"/>
        <v>0</v>
      </c>
    </row>
    <row r="315" spans="1:21" x14ac:dyDescent="0.25">
      <c r="A315">
        <v>2315</v>
      </c>
      <c r="B315" t="s">
        <v>290</v>
      </c>
      <c r="C315">
        <v>2020</v>
      </c>
      <c r="D315" t="s">
        <v>276</v>
      </c>
      <c r="E315">
        <v>1010</v>
      </c>
      <c r="F315" t="s">
        <v>45</v>
      </c>
      <c r="G315" t="s">
        <v>17</v>
      </c>
      <c r="H315" t="s">
        <v>18</v>
      </c>
      <c r="I315" s="1">
        <v>16</v>
      </c>
      <c r="J315" s="1">
        <f>+Tabell1[[#This Row],[Regnskap]]</f>
        <v>16</v>
      </c>
      <c r="L315" t="str">
        <f>_xlfn.XLOOKUP(Tabell1[[#This Row],[Ansvar]],Fleksi[Ansvar],Fleksi[Virksomhet])</f>
        <v>Maudland</v>
      </c>
      <c r="M315" t="str">
        <f>_xlfn.XLOOKUP(Tabell1[[#This Row],[Ansvar]],Fleksi[Ansvar],Fleksi[1B])</f>
        <v>Ordinær grunnskoleopplæring inkludert fellesutgifter</v>
      </c>
      <c r="N315" t="str">
        <f>_xlfn.XLOOKUP(Tabell1[[#This Row],[Ansvar]],Fleksi[Ansvar],Fleksi[Tjenesteområde])</f>
        <v>Oppvekst skole</v>
      </c>
      <c r="O315" s="1">
        <f>+ROUND(Tabell1[[#This Row],[Justert beløp]],-3)</f>
        <v>0</v>
      </c>
      <c r="P315">
        <f t="shared" si="33"/>
        <v>1010</v>
      </c>
      <c r="Q315">
        <f t="shared" si="34"/>
        <v>2315</v>
      </c>
      <c r="R315">
        <f t="shared" si="35"/>
        <v>2020</v>
      </c>
      <c r="S315" t="str">
        <f t="shared" si="36"/>
        <v>2255</v>
      </c>
      <c r="T315" s="1">
        <f>+Tabell1[[#This Row],[Avrundet beløp]]</f>
        <v>0</v>
      </c>
      <c r="U315" s="5">
        <f t="shared" si="32"/>
        <v>0</v>
      </c>
    </row>
    <row r="316" spans="1:21" x14ac:dyDescent="0.25">
      <c r="A316">
        <v>2315</v>
      </c>
      <c r="B316" t="s">
        <v>290</v>
      </c>
      <c r="C316">
        <v>2020</v>
      </c>
      <c r="D316" t="s">
        <v>276</v>
      </c>
      <c r="E316">
        <v>1011</v>
      </c>
      <c r="F316" t="s">
        <v>60</v>
      </c>
      <c r="G316" t="s">
        <v>17</v>
      </c>
      <c r="H316" t="s">
        <v>18</v>
      </c>
      <c r="I316" s="1">
        <v>131342</v>
      </c>
      <c r="J316" s="1">
        <f>+Tabell1[[#This Row],[Regnskap]]</f>
        <v>131342</v>
      </c>
      <c r="L316" t="str">
        <f>_xlfn.XLOOKUP(Tabell1[[#This Row],[Ansvar]],Fleksi[Ansvar],Fleksi[Virksomhet])</f>
        <v>Maudland</v>
      </c>
      <c r="M316" t="str">
        <f>_xlfn.XLOOKUP(Tabell1[[#This Row],[Ansvar]],Fleksi[Ansvar],Fleksi[1B])</f>
        <v>Ordinær grunnskoleopplæring inkludert fellesutgifter</v>
      </c>
      <c r="N316" t="str">
        <f>_xlfn.XLOOKUP(Tabell1[[#This Row],[Ansvar]],Fleksi[Ansvar],Fleksi[Tjenesteområde])</f>
        <v>Oppvekst skole</v>
      </c>
      <c r="O316" s="1">
        <f>+ROUND(Tabell1[[#This Row],[Justert beløp]],-3)</f>
        <v>131000</v>
      </c>
      <c r="P316">
        <f t="shared" si="33"/>
        <v>1011</v>
      </c>
      <c r="Q316">
        <f t="shared" si="34"/>
        <v>2315</v>
      </c>
      <c r="R316">
        <f t="shared" si="35"/>
        <v>2020</v>
      </c>
      <c r="S316" t="str">
        <f t="shared" si="36"/>
        <v>2255</v>
      </c>
      <c r="T316" s="1">
        <f>+Tabell1[[#This Row],[Avrundet beløp]]</f>
        <v>131000</v>
      </c>
      <c r="U316" s="5">
        <f t="shared" si="32"/>
        <v>131000</v>
      </c>
    </row>
    <row r="317" spans="1:21" x14ac:dyDescent="0.25">
      <c r="A317">
        <v>2315</v>
      </c>
      <c r="B317" t="s">
        <v>290</v>
      </c>
      <c r="C317">
        <v>2020</v>
      </c>
      <c r="D317" t="s">
        <v>276</v>
      </c>
      <c r="E317">
        <v>1020</v>
      </c>
      <c r="F317" t="s">
        <v>260</v>
      </c>
      <c r="G317" t="s">
        <v>17</v>
      </c>
      <c r="H317" t="s">
        <v>18</v>
      </c>
      <c r="I317" s="1">
        <v>333686</v>
      </c>
      <c r="J317" s="1">
        <f>+Tabell1[[#This Row],[Regnskap]]</f>
        <v>333686</v>
      </c>
      <c r="L317" t="str">
        <f>_xlfn.XLOOKUP(Tabell1[[#This Row],[Ansvar]],Fleksi[Ansvar],Fleksi[Virksomhet])</f>
        <v>Maudland</v>
      </c>
      <c r="M317" t="str">
        <f>_xlfn.XLOOKUP(Tabell1[[#This Row],[Ansvar]],Fleksi[Ansvar],Fleksi[1B])</f>
        <v>Ordinær grunnskoleopplæring inkludert fellesutgifter</v>
      </c>
      <c r="N317" t="str">
        <f>_xlfn.XLOOKUP(Tabell1[[#This Row],[Ansvar]],Fleksi[Ansvar],Fleksi[Tjenesteområde])</f>
        <v>Oppvekst skole</v>
      </c>
      <c r="O317" s="1">
        <f>+ROUND(Tabell1[[#This Row],[Justert beløp]],-3)</f>
        <v>334000</v>
      </c>
      <c r="P317">
        <f t="shared" si="33"/>
        <v>1020</v>
      </c>
      <c r="Q317">
        <f t="shared" si="34"/>
        <v>2315</v>
      </c>
      <c r="R317">
        <f t="shared" si="35"/>
        <v>2020</v>
      </c>
      <c r="S317" t="str">
        <f t="shared" si="36"/>
        <v>2255</v>
      </c>
      <c r="T317" s="1">
        <f>+Tabell1[[#This Row],[Avrundet beløp]]</f>
        <v>334000</v>
      </c>
      <c r="U317" s="5">
        <f t="shared" si="32"/>
        <v>334000</v>
      </c>
    </row>
    <row r="318" spans="1:21" x14ac:dyDescent="0.25">
      <c r="A318">
        <v>2315</v>
      </c>
      <c r="B318" t="s">
        <v>290</v>
      </c>
      <c r="C318">
        <v>2020</v>
      </c>
      <c r="D318" t="s">
        <v>276</v>
      </c>
      <c r="E318">
        <v>1022</v>
      </c>
      <c r="F318" t="s">
        <v>278</v>
      </c>
      <c r="G318" t="s">
        <v>17</v>
      </c>
      <c r="H318" t="s">
        <v>18</v>
      </c>
      <c r="I318" s="1">
        <v>13939</v>
      </c>
      <c r="J318" s="1">
        <f>+Tabell1[[#This Row],[Regnskap]]</f>
        <v>13939</v>
      </c>
      <c r="L318" t="str">
        <f>_xlfn.XLOOKUP(Tabell1[[#This Row],[Ansvar]],Fleksi[Ansvar],Fleksi[Virksomhet])</f>
        <v>Maudland</v>
      </c>
      <c r="M318" t="str">
        <f>_xlfn.XLOOKUP(Tabell1[[#This Row],[Ansvar]],Fleksi[Ansvar],Fleksi[1B])</f>
        <v>Ordinær grunnskoleopplæring inkludert fellesutgifter</v>
      </c>
      <c r="N318" t="str">
        <f>_xlfn.XLOOKUP(Tabell1[[#This Row],[Ansvar]],Fleksi[Ansvar],Fleksi[Tjenesteområde])</f>
        <v>Oppvekst skole</v>
      </c>
      <c r="O318" s="1">
        <f>+ROUND(Tabell1[[#This Row],[Justert beløp]],-3)</f>
        <v>14000</v>
      </c>
      <c r="P318">
        <f t="shared" si="33"/>
        <v>1022</v>
      </c>
      <c r="Q318">
        <f t="shared" si="34"/>
        <v>2315</v>
      </c>
      <c r="R318">
        <f t="shared" si="35"/>
        <v>2020</v>
      </c>
      <c r="S318" t="str">
        <f t="shared" si="36"/>
        <v>2255</v>
      </c>
      <c r="T318" s="1">
        <f>+Tabell1[[#This Row],[Avrundet beløp]]</f>
        <v>14000</v>
      </c>
      <c r="U318" s="5">
        <f t="shared" si="32"/>
        <v>14000</v>
      </c>
    </row>
    <row r="319" spans="1:21" x14ac:dyDescent="0.25">
      <c r="A319">
        <v>2315</v>
      </c>
      <c r="B319" t="s">
        <v>290</v>
      </c>
      <c r="C319">
        <v>2020</v>
      </c>
      <c r="D319" t="s">
        <v>276</v>
      </c>
      <c r="E319">
        <v>1030</v>
      </c>
      <c r="F319" t="s">
        <v>248</v>
      </c>
      <c r="G319" t="s">
        <v>17</v>
      </c>
      <c r="H319" t="s">
        <v>18</v>
      </c>
      <c r="I319" s="1">
        <v>30530</v>
      </c>
      <c r="J319" s="1">
        <f>+Tabell1[[#This Row],[Regnskap]]</f>
        <v>30530</v>
      </c>
      <c r="L319" t="str">
        <f>_xlfn.XLOOKUP(Tabell1[[#This Row],[Ansvar]],Fleksi[Ansvar],Fleksi[Virksomhet])</f>
        <v>Maudland</v>
      </c>
      <c r="M319" t="str">
        <f>_xlfn.XLOOKUP(Tabell1[[#This Row],[Ansvar]],Fleksi[Ansvar],Fleksi[1B])</f>
        <v>Ordinær grunnskoleopplæring inkludert fellesutgifter</v>
      </c>
      <c r="N319" t="str">
        <f>_xlfn.XLOOKUP(Tabell1[[#This Row],[Ansvar]],Fleksi[Ansvar],Fleksi[Tjenesteområde])</f>
        <v>Oppvekst skole</v>
      </c>
      <c r="O319" s="1">
        <f>+ROUND(Tabell1[[#This Row],[Justert beløp]],-3)</f>
        <v>31000</v>
      </c>
      <c r="P319">
        <f t="shared" si="33"/>
        <v>1030</v>
      </c>
      <c r="Q319">
        <f t="shared" si="34"/>
        <v>2315</v>
      </c>
      <c r="R319">
        <f t="shared" si="35"/>
        <v>2020</v>
      </c>
      <c r="S319" t="str">
        <f t="shared" si="36"/>
        <v>2255</v>
      </c>
      <c r="T319" s="1">
        <f>+Tabell1[[#This Row],[Avrundet beløp]]</f>
        <v>31000</v>
      </c>
      <c r="U319" s="5">
        <f t="shared" si="32"/>
        <v>31000</v>
      </c>
    </row>
    <row r="320" spans="1:21" x14ac:dyDescent="0.25">
      <c r="A320">
        <v>2315</v>
      </c>
      <c r="B320" t="s">
        <v>290</v>
      </c>
      <c r="C320">
        <v>2020</v>
      </c>
      <c r="D320" t="s">
        <v>276</v>
      </c>
      <c r="E320">
        <v>1050</v>
      </c>
      <c r="F320" t="s">
        <v>223</v>
      </c>
      <c r="G320" t="s">
        <v>17</v>
      </c>
      <c r="H320" t="s">
        <v>18</v>
      </c>
      <c r="I320" s="1">
        <v>417</v>
      </c>
      <c r="J320" s="1">
        <f>+Tabell1[[#This Row],[Regnskap]]</f>
        <v>417</v>
      </c>
      <c r="L320" t="str">
        <f>_xlfn.XLOOKUP(Tabell1[[#This Row],[Ansvar]],Fleksi[Ansvar],Fleksi[Virksomhet])</f>
        <v>Maudland</v>
      </c>
      <c r="M320" t="str">
        <f>_xlfn.XLOOKUP(Tabell1[[#This Row],[Ansvar]],Fleksi[Ansvar],Fleksi[1B])</f>
        <v>Ordinær grunnskoleopplæring inkludert fellesutgifter</v>
      </c>
      <c r="N320" t="str">
        <f>_xlfn.XLOOKUP(Tabell1[[#This Row],[Ansvar]],Fleksi[Ansvar],Fleksi[Tjenesteområde])</f>
        <v>Oppvekst skole</v>
      </c>
      <c r="O320" s="1">
        <f>+ROUND(Tabell1[[#This Row],[Justert beløp]],-3)</f>
        <v>0</v>
      </c>
      <c r="P320">
        <f t="shared" si="33"/>
        <v>1050</v>
      </c>
      <c r="Q320">
        <f t="shared" si="34"/>
        <v>2315</v>
      </c>
      <c r="R320">
        <f t="shared" si="35"/>
        <v>2020</v>
      </c>
      <c r="S320" t="str">
        <f t="shared" si="36"/>
        <v>2255</v>
      </c>
      <c r="T320" s="1">
        <f>+Tabell1[[#This Row],[Avrundet beløp]]</f>
        <v>0</v>
      </c>
      <c r="U320" s="5">
        <f t="shared" si="32"/>
        <v>0</v>
      </c>
    </row>
    <row r="321" spans="1:21" x14ac:dyDescent="0.25">
      <c r="A321">
        <v>2315</v>
      </c>
      <c r="B321" t="s">
        <v>290</v>
      </c>
      <c r="C321">
        <v>2020</v>
      </c>
      <c r="D321" t="s">
        <v>276</v>
      </c>
      <c r="E321">
        <v>1090</v>
      </c>
      <c r="F321" t="s">
        <v>22</v>
      </c>
      <c r="G321" t="s">
        <v>17</v>
      </c>
      <c r="H321" t="s">
        <v>18</v>
      </c>
      <c r="I321" s="1">
        <v>37155</v>
      </c>
      <c r="J321" s="1">
        <f>+Tabell1[[#This Row],[Regnskap]]</f>
        <v>37155</v>
      </c>
      <c r="L321" t="str">
        <f>_xlfn.XLOOKUP(Tabell1[[#This Row],[Ansvar]],Fleksi[Ansvar],Fleksi[Virksomhet])</f>
        <v>Maudland</v>
      </c>
      <c r="M321" t="str">
        <f>_xlfn.XLOOKUP(Tabell1[[#This Row],[Ansvar]],Fleksi[Ansvar],Fleksi[1B])</f>
        <v>Ordinær grunnskoleopplæring inkludert fellesutgifter</v>
      </c>
      <c r="N321" t="str">
        <f>_xlfn.XLOOKUP(Tabell1[[#This Row],[Ansvar]],Fleksi[Ansvar],Fleksi[Tjenesteområde])</f>
        <v>Oppvekst skole</v>
      </c>
      <c r="O321" s="1">
        <f>+ROUND(Tabell1[[#This Row],[Justert beløp]],-3)</f>
        <v>37000</v>
      </c>
      <c r="P321">
        <f t="shared" si="33"/>
        <v>1090</v>
      </c>
      <c r="Q321">
        <f t="shared" si="34"/>
        <v>2315</v>
      </c>
      <c r="R321">
        <f t="shared" si="35"/>
        <v>2020</v>
      </c>
      <c r="S321" t="str">
        <f t="shared" si="36"/>
        <v>2255</v>
      </c>
      <c r="T321" s="1">
        <f>+Tabell1[[#This Row],[Avrundet beløp]]</f>
        <v>37000</v>
      </c>
      <c r="U321" s="5">
        <f t="shared" si="32"/>
        <v>37000</v>
      </c>
    </row>
    <row r="322" spans="1:21" x14ac:dyDescent="0.25">
      <c r="A322">
        <v>2315</v>
      </c>
      <c r="B322" t="s">
        <v>290</v>
      </c>
      <c r="C322">
        <v>2020</v>
      </c>
      <c r="D322" t="s">
        <v>276</v>
      </c>
      <c r="E322">
        <v>1099</v>
      </c>
      <c r="F322" t="s">
        <v>16</v>
      </c>
      <c r="G322" t="s">
        <v>17</v>
      </c>
      <c r="H322" t="s">
        <v>18</v>
      </c>
      <c r="I322" s="1">
        <v>75022</v>
      </c>
      <c r="J322" s="1">
        <f>+Tabell1[[#This Row],[Regnskap]]</f>
        <v>75022</v>
      </c>
      <c r="L322" t="str">
        <f>_xlfn.XLOOKUP(Tabell1[[#This Row],[Ansvar]],Fleksi[Ansvar],Fleksi[Virksomhet])</f>
        <v>Maudland</v>
      </c>
      <c r="M322" t="str">
        <f>_xlfn.XLOOKUP(Tabell1[[#This Row],[Ansvar]],Fleksi[Ansvar],Fleksi[1B])</f>
        <v>Ordinær grunnskoleopplæring inkludert fellesutgifter</v>
      </c>
      <c r="N322" t="str">
        <f>_xlfn.XLOOKUP(Tabell1[[#This Row],[Ansvar]],Fleksi[Ansvar],Fleksi[Tjenesteområde])</f>
        <v>Oppvekst skole</v>
      </c>
      <c r="O322" s="1">
        <f>+ROUND(Tabell1[[#This Row],[Justert beløp]],-3)</f>
        <v>75000</v>
      </c>
      <c r="P322">
        <f t="shared" si="33"/>
        <v>1099</v>
      </c>
      <c r="Q322">
        <f t="shared" si="34"/>
        <v>2315</v>
      </c>
      <c r="R322">
        <f t="shared" si="35"/>
        <v>2020</v>
      </c>
      <c r="S322" t="str">
        <f t="shared" si="36"/>
        <v>2255</v>
      </c>
      <c r="T322" s="1">
        <f>+Tabell1[[#This Row],[Avrundet beløp]]</f>
        <v>75000</v>
      </c>
      <c r="U322" s="5">
        <f t="shared" si="32"/>
        <v>75000</v>
      </c>
    </row>
    <row r="323" spans="1:21" x14ac:dyDescent="0.25">
      <c r="A323">
        <v>2315</v>
      </c>
      <c r="B323" t="s">
        <v>290</v>
      </c>
      <c r="C323">
        <v>2020</v>
      </c>
      <c r="D323" t="s">
        <v>276</v>
      </c>
      <c r="E323">
        <v>1161</v>
      </c>
      <c r="F323" t="s">
        <v>43</v>
      </c>
      <c r="G323" t="s">
        <v>17</v>
      </c>
      <c r="H323" t="s">
        <v>18</v>
      </c>
      <c r="I323" s="1">
        <v>105</v>
      </c>
      <c r="J323" s="1">
        <f>+Tabell1[[#This Row],[Regnskap]]</f>
        <v>105</v>
      </c>
      <c r="L323" t="str">
        <f>_xlfn.XLOOKUP(Tabell1[[#This Row],[Ansvar]],Fleksi[Ansvar],Fleksi[Virksomhet])</f>
        <v>Maudland</v>
      </c>
      <c r="M323" t="str">
        <f>_xlfn.XLOOKUP(Tabell1[[#This Row],[Ansvar]],Fleksi[Ansvar],Fleksi[1B])</f>
        <v>Ordinær grunnskoleopplæring inkludert fellesutgifter</v>
      </c>
      <c r="N323" t="str">
        <f>_xlfn.XLOOKUP(Tabell1[[#This Row],[Ansvar]],Fleksi[Ansvar],Fleksi[Tjenesteområde])</f>
        <v>Oppvekst skole</v>
      </c>
      <c r="O323" s="1">
        <f>+ROUND(Tabell1[[#This Row],[Justert beløp]],-3)</f>
        <v>0</v>
      </c>
      <c r="P323">
        <f t="shared" si="33"/>
        <v>1161</v>
      </c>
      <c r="Q323">
        <f t="shared" si="34"/>
        <v>2315</v>
      </c>
      <c r="R323">
        <f t="shared" si="35"/>
        <v>2020</v>
      </c>
      <c r="S323" t="str">
        <f t="shared" si="36"/>
        <v>2255</v>
      </c>
      <c r="T323" s="1">
        <f>+Tabell1[[#This Row],[Avrundet beløp]]</f>
        <v>0</v>
      </c>
      <c r="U323" s="5">
        <f t="shared" si="32"/>
        <v>0</v>
      </c>
    </row>
    <row r="324" spans="1:21" x14ac:dyDescent="0.25">
      <c r="A324">
        <v>2315</v>
      </c>
      <c r="B324" t="s">
        <v>290</v>
      </c>
      <c r="C324">
        <v>2020</v>
      </c>
      <c r="D324" t="s">
        <v>276</v>
      </c>
      <c r="E324">
        <v>1710</v>
      </c>
      <c r="F324" t="s">
        <v>291</v>
      </c>
      <c r="G324" t="s">
        <v>17</v>
      </c>
      <c r="H324" t="s">
        <v>18</v>
      </c>
      <c r="I324" s="1">
        <v>-15418</v>
      </c>
      <c r="J324" s="1">
        <f>+Tabell1[[#This Row],[Regnskap]]</f>
        <v>-15418</v>
      </c>
      <c r="L324" t="str">
        <f>_xlfn.XLOOKUP(Tabell1[[#This Row],[Ansvar]],Fleksi[Ansvar],Fleksi[Virksomhet])</f>
        <v>Maudland</v>
      </c>
      <c r="M324" t="str">
        <f>_xlfn.XLOOKUP(Tabell1[[#This Row],[Ansvar]],Fleksi[Ansvar],Fleksi[1B])</f>
        <v>Ordinær grunnskoleopplæring inkludert fellesutgifter</v>
      </c>
      <c r="N324" t="str">
        <f>_xlfn.XLOOKUP(Tabell1[[#This Row],[Ansvar]],Fleksi[Ansvar],Fleksi[Tjenesteområde])</f>
        <v>Oppvekst skole</v>
      </c>
      <c r="O324" s="1">
        <f>+ROUND(Tabell1[[#This Row],[Justert beløp]],-3)</f>
        <v>-15000</v>
      </c>
      <c r="P324">
        <f t="shared" ref="P324:P371" si="37">+E324</f>
        <v>1710</v>
      </c>
      <c r="Q324">
        <f t="shared" ref="Q324:Q371" si="38">+A324</f>
        <v>2315</v>
      </c>
      <c r="R324">
        <f t="shared" ref="R324:R371" si="39">+C324</f>
        <v>2020</v>
      </c>
      <c r="S324" t="str">
        <f t="shared" ref="S324:S371" si="40">+G324</f>
        <v>2255</v>
      </c>
      <c r="T324" s="1">
        <f>+Tabell1[[#This Row],[Avrundet beløp]]</f>
        <v>-15000</v>
      </c>
      <c r="U324" s="5">
        <f t="shared" si="32"/>
        <v>-15000</v>
      </c>
    </row>
    <row r="325" spans="1:21" x14ac:dyDescent="0.25">
      <c r="A325">
        <v>2315</v>
      </c>
      <c r="B325" t="s">
        <v>290</v>
      </c>
      <c r="C325">
        <v>2150</v>
      </c>
      <c r="D325" t="s">
        <v>280</v>
      </c>
      <c r="E325">
        <v>1020</v>
      </c>
      <c r="F325" t="s">
        <v>260</v>
      </c>
      <c r="G325" t="s">
        <v>17</v>
      </c>
      <c r="H325" t="s">
        <v>18</v>
      </c>
      <c r="I325" s="1">
        <v>33551</v>
      </c>
      <c r="J325" s="1">
        <f>+Tabell1[[#This Row],[Regnskap]]</f>
        <v>33551</v>
      </c>
      <c r="L325" t="str">
        <f>_xlfn.XLOOKUP(Tabell1[[#This Row],[Ansvar]],Fleksi[Ansvar],Fleksi[Virksomhet])</f>
        <v>Maudland</v>
      </c>
      <c r="M325" t="str">
        <f>_xlfn.XLOOKUP(Tabell1[[#This Row],[Ansvar]],Fleksi[Ansvar],Fleksi[1B])</f>
        <v>Ordinær grunnskoleopplæring inkludert fellesutgifter</v>
      </c>
      <c r="N325" t="str">
        <f>_xlfn.XLOOKUP(Tabell1[[#This Row],[Ansvar]],Fleksi[Ansvar],Fleksi[Tjenesteområde])</f>
        <v>Oppvekst skole</v>
      </c>
      <c r="O325" s="1">
        <f>+ROUND(Tabell1[[#This Row],[Justert beløp]],-3)</f>
        <v>34000</v>
      </c>
      <c r="P325">
        <f t="shared" si="37"/>
        <v>1020</v>
      </c>
      <c r="Q325">
        <f t="shared" si="38"/>
        <v>2315</v>
      </c>
      <c r="R325">
        <f t="shared" si="39"/>
        <v>2150</v>
      </c>
      <c r="S325" t="str">
        <f t="shared" si="40"/>
        <v>2255</v>
      </c>
      <c r="T325" s="1">
        <f>+Tabell1[[#This Row],[Avrundet beløp]]</f>
        <v>34000</v>
      </c>
      <c r="U325" s="5">
        <f t="shared" ref="U325:U388" si="41">ROUND(T325,-3)</f>
        <v>34000</v>
      </c>
    </row>
    <row r="326" spans="1:21" x14ac:dyDescent="0.25">
      <c r="A326">
        <v>2315</v>
      </c>
      <c r="B326" t="s">
        <v>290</v>
      </c>
      <c r="C326">
        <v>2150</v>
      </c>
      <c r="D326" t="s">
        <v>280</v>
      </c>
      <c r="E326">
        <v>1030</v>
      </c>
      <c r="F326" t="s">
        <v>248</v>
      </c>
      <c r="G326" t="s">
        <v>17</v>
      </c>
      <c r="H326" t="s">
        <v>18</v>
      </c>
      <c r="I326" s="1">
        <v>41814</v>
      </c>
      <c r="J326" s="1">
        <f>+Tabell1[[#This Row],[Regnskap]]</f>
        <v>41814</v>
      </c>
      <c r="L326" t="str">
        <f>_xlfn.XLOOKUP(Tabell1[[#This Row],[Ansvar]],Fleksi[Ansvar],Fleksi[Virksomhet])</f>
        <v>Maudland</v>
      </c>
      <c r="M326" t="str">
        <f>_xlfn.XLOOKUP(Tabell1[[#This Row],[Ansvar]],Fleksi[Ansvar],Fleksi[1B])</f>
        <v>Ordinær grunnskoleopplæring inkludert fellesutgifter</v>
      </c>
      <c r="N326" t="str">
        <f>_xlfn.XLOOKUP(Tabell1[[#This Row],[Ansvar]],Fleksi[Ansvar],Fleksi[Tjenesteområde])</f>
        <v>Oppvekst skole</v>
      </c>
      <c r="O326" s="1">
        <f>+ROUND(Tabell1[[#This Row],[Justert beløp]],-3)</f>
        <v>42000</v>
      </c>
      <c r="P326">
        <f t="shared" si="37"/>
        <v>1030</v>
      </c>
      <c r="Q326">
        <f t="shared" si="38"/>
        <v>2315</v>
      </c>
      <c r="R326">
        <f t="shared" si="39"/>
        <v>2150</v>
      </c>
      <c r="S326" t="str">
        <f t="shared" si="40"/>
        <v>2255</v>
      </c>
      <c r="T326" s="1">
        <f>+Tabell1[[#This Row],[Avrundet beløp]]</f>
        <v>42000</v>
      </c>
      <c r="U326" s="5">
        <f t="shared" si="41"/>
        <v>42000</v>
      </c>
    </row>
    <row r="327" spans="1:21" x14ac:dyDescent="0.25">
      <c r="A327">
        <v>2315</v>
      </c>
      <c r="B327" t="s">
        <v>290</v>
      </c>
      <c r="C327">
        <v>2150</v>
      </c>
      <c r="D327" t="s">
        <v>280</v>
      </c>
      <c r="E327">
        <v>1090</v>
      </c>
      <c r="F327" t="s">
        <v>22</v>
      </c>
      <c r="G327" t="s">
        <v>17</v>
      </c>
      <c r="H327" t="s">
        <v>18</v>
      </c>
      <c r="I327" s="1">
        <v>5772</v>
      </c>
      <c r="J327" s="1">
        <f>+Tabell1[[#This Row],[Regnskap]]</f>
        <v>5772</v>
      </c>
      <c r="L327" t="str">
        <f>_xlfn.XLOOKUP(Tabell1[[#This Row],[Ansvar]],Fleksi[Ansvar],Fleksi[Virksomhet])</f>
        <v>Maudland</v>
      </c>
      <c r="M327" t="str">
        <f>_xlfn.XLOOKUP(Tabell1[[#This Row],[Ansvar]],Fleksi[Ansvar],Fleksi[1B])</f>
        <v>Ordinær grunnskoleopplæring inkludert fellesutgifter</v>
      </c>
      <c r="N327" t="str">
        <f>_xlfn.XLOOKUP(Tabell1[[#This Row],[Ansvar]],Fleksi[Ansvar],Fleksi[Tjenesteområde])</f>
        <v>Oppvekst skole</v>
      </c>
      <c r="O327" s="1">
        <f>+ROUND(Tabell1[[#This Row],[Justert beløp]],-3)</f>
        <v>6000</v>
      </c>
      <c r="P327">
        <f t="shared" si="37"/>
        <v>1090</v>
      </c>
      <c r="Q327">
        <f t="shared" si="38"/>
        <v>2315</v>
      </c>
      <c r="R327">
        <f t="shared" si="39"/>
        <v>2150</v>
      </c>
      <c r="S327" t="str">
        <f t="shared" si="40"/>
        <v>2255</v>
      </c>
      <c r="T327" s="1">
        <f>+Tabell1[[#This Row],[Avrundet beløp]]</f>
        <v>6000</v>
      </c>
      <c r="U327" s="5">
        <f t="shared" si="41"/>
        <v>6000</v>
      </c>
    </row>
    <row r="328" spans="1:21" x14ac:dyDescent="0.25">
      <c r="A328">
        <v>2315</v>
      </c>
      <c r="B328" t="s">
        <v>290</v>
      </c>
      <c r="C328">
        <v>2150</v>
      </c>
      <c r="D328" t="s">
        <v>280</v>
      </c>
      <c r="E328">
        <v>1099</v>
      </c>
      <c r="F328" t="s">
        <v>16</v>
      </c>
      <c r="G328" t="s">
        <v>17</v>
      </c>
      <c r="H328" t="s">
        <v>18</v>
      </c>
      <c r="I328" s="1">
        <v>11440</v>
      </c>
      <c r="J328" s="1">
        <f>+Tabell1[[#This Row],[Regnskap]]</f>
        <v>11440</v>
      </c>
      <c r="L328" t="str">
        <f>_xlfn.XLOOKUP(Tabell1[[#This Row],[Ansvar]],Fleksi[Ansvar],Fleksi[Virksomhet])</f>
        <v>Maudland</v>
      </c>
      <c r="M328" t="str">
        <f>_xlfn.XLOOKUP(Tabell1[[#This Row],[Ansvar]],Fleksi[Ansvar],Fleksi[1B])</f>
        <v>Ordinær grunnskoleopplæring inkludert fellesutgifter</v>
      </c>
      <c r="N328" t="str">
        <f>_xlfn.XLOOKUP(Tabell1[[#This Row],[Ansvar]],Fleksi[Ansvar],Fleksi[Tjenesteområde])</f>
        <v>Oppvekst skole</v>
      </c>
      <c r="O328" s="1">
        <f>+ROUND(Tabell1[[#This Row],[Justert beløp]],-3)</f>
        <v>11000</v>
      </c>
      <c r="P328">
        <f t="shared" si="37"/>
        <v>1099</v>
      </c>
      <c r="Q328">
        <f t="shared" si="38"/>
        <v>2315</v>
      </c>
      <c r="R328">
        <f t="shared" si="39"/>
        <v>2150</v>
      </c>
      <c r="S328" t="str">
        <f t="shared" si="40"/>
        <v>2255</v>
      </c>
      <c r="T328" s="1">
        <f>+Tabell1[[#This Row],[Avrundet beløp]]</f>
        <v>11000</v>
      </c>
      <c r="U328" s="5">
        <f t="shared" si="41"/>
        <v>11000</v>
      </c>
    </row>
    <row r="329" spans="1:21" x14ac:dyDescent="0.25">
      <c r="A329">
        <v>2316</v>
      </c>
      <c r="B329" t="s">
        <v>292</v>
      </c>
      <c r="C329">
        <v>2020</v>
      </c>
      <c r="D329" t="s">
        <v>276</v>
      </c>
      <c r="E329">
        <v>1011</v>
      </c>
      <c r="F329" t="s">
        <v>60</v>
      </c>
      <c r="G329" t="s">
        <v>17</v>
      </c>
      <c r="H329" t="s">
        <v>18</v>
      </c>
      <c r="I329" s="1">
        <v>43009</v>
      </c>
      <c r="J329" s="1">
        <f>+Tabell1[[#This Row],[Regnskap]]</f>
        <v>43009</v>
      </c>
      <c r="L329" t="str">
        <f>_xlfn.XLOOKUP(Tabell1[[#This Row],[Ansvar]],Fleksi[Ansvar],Fleksi[Virksomhet])</f>
        <v>Riska</v>
      </c>
      <c r="M329" t="str">
        <f>_xlfn.XLOOKUP(Tabell1[[#This Row],[Ansvar]],Fleksi[Ansvar],Fleksi[1B])</f>
        <v>Ordinær grunnskoleopplæring inkludert fellesutgifter</v>
      </c>
      <c r="N329" t="str">
        <f>_xlfn.XLOOKUP(Tabell1[[#This Row],[Ansvar]],Fleksi[Ansvar],Fleksi[Tjenesteområde])</f>
        <v>Oppvekst skole</v>
      </c>
      <c r="O329" s="1">
        <f>+ROUND(Tabell1[[#This Row],[Justert beløp]],-3)</f>
        <v>43000</v>
      </c>
      <c r="P329">
        <f t="shared" si="37"/>
        <v>1011</v>
      </c>
      <c r="Q329">
        <f t="shared" si="38"/>
        <v>2316</v>
      </c>
      <c r="R329">
        <f t="shared" si="39"/>
        <v>2020</v>
      </c>
      <c r="S329" t="str">
        <f t="shared" si="40"/>
        <v>2255</v>
      </c>
      <c r="T329" s="1">
        <f>+Tabell1[[#This Row],[Avrundet beløp]]</f>
        <v>43000</v>
      </c>
      <c r="U329" s="5">
        <f t="shared" si="41"/>
        <v>43000</v>
      </c>
    </row>
    <row r="330" spans="1:21" x14ac:dyDescent="0.25">
      <c r="A330">
        <v>2316</v>
      </c>
      <c r="B330" t="s">
        <v>292</v>
      </c>
      <c r="C330">
        <v>2020</v>
      </c>
      <c r="D330" t="s">
        <v>276</v>
      </c>
      <c r="E330">
        <v>1020</v>
      </c>
      <c r="F330" t="s">
        <v>260</v>
      </c>
      <c r="G330" t="s">
        <v>17</v>
      </c>
      <c r="H330" t="s">
        <v>18</v>
      </c>
      <c r="I330" s="1">
        <v>28743</v>
      </c>
      <c r="J330" s="1">
        <f>+Tabell1[[#This Row],[Regnskap]]</f>
        <v>28743</v>
      </c>
      <c r="L330" t="str">
        <f>_xlfn.XLOOKUP(Tabell1[[#This Row],[Ansvar]],Fleksi[Ansvar],Fleksi[Virksomhet])</f>
        <v>Riska</v>
      </c>
      <c r="M330" t="str">
        <f>_xlfn.XLOOKUP(Tabell1[[#This Row],[Ansvar]],Fleksi[Ansvar],Fleksi[1B])</f>
        <v>Ordinær grunnskoleopplæring inkludert fellesutgifter</v>
      </c>
      <c r="N330" t="str">
        <f>_xlfn.XLOOKUP(Tabell1[[#This Row],[Ansvar]],Fleksi[Ansvar],Fleksi[Tjenesteområde])</f>
        <v>Oppvekst skole</v>
      </c>
      <c r="O330" s="1">
        <f>+ROUND(Tabell1[[#This Row],[Justert beløp]],-3)</f>
        <v>29000</v>
      </c>
      <c r="P330">
        <f t="shared" si="37"/>
        <v>1020</v>
      </c>
      <c r="Q330">
        <f t="shared" si="38"/>
        <v>2316</v>
      </c>
      <c r="R330">
        <f t="shared" si="39"/>
        <v>2020</v>
      </c>
      <c r="S330" t="str">
        <f t="shared" si="40"/>
        <v>2255</v>
      </c>
      <c r="T330" s="1">
        <f>+Tabell1[[#This Row],[Avrundet beløp]]</f>
        <v>29000</v>
      </c>
      <c r="U330" s="5">
        <f t="shared" si="41"/>
        <v>29000</v>
      </c>
    </row>
    <row r="331" spans="1:21" x14ac:dyDescent="0.25">
      <c r="A331">
        <v>2316</v>
      </c>
      <c r="B331" t="s">
        <v>292</v>
      </c>
      <c r="C331">
        <v>2020</v>
      </c>
      <c r="D331" t="s">
        <v>276</v>
      </c>
      <c r="E331">
        <v>1022</v>
      </c>
      <c r="F331" t="s">
        <v>278</v>
      </c>
      <c r="G331" t="s">
        <v>17</v>
      </c>
      <c r="H331" t="s">
        <v>18</v>
      </c>
      <c r="I331" s="1">
        <v>10620</v>
      </c>
      <c r="J331" s="1">
        <f>+Tabell1[[#This Row],[Regnskap]]</f>
        <v>10620</v>
      </c>
      <c r="L331" t="str">
        <f>_xlfn.XLOOKUP(Tabell1[[#This Row],[Ansvar]],Fleksi[Ansvar],Fleksi[Virksomhet])</f>
        <v>Riska</v>
      </c>
      <c r="M331" t="str">
        <f>_xlfn.XLOOKUP(Tabell1[[#This Row],[Ansvar]],Fleksi[Ansvar],Fleksi[1B])</f>
        <v>Ordinær grunnskoleopplæring inkludert fellesutgifter</v>
      </c>
      <c r="N331" t="str">
        <f>_xlfn.XLOOKUP(Tabell1[[#This Row],[Ansvar]],Fleksi[Ansvar],Fleksi[Tjenesteområde])</f>
        <v>Oppvekst skole</v>
      </c>
      <c r="O331" s="1">
        <f>+ROUND(Tabell1[[#This Row],[Justert beløp]],-3)</f>
        <v>11000</v>
      </c>
      <c r="P331">
        <f t="shared" si="37"/>
        <v>1022</v>
      </c>
      <c r="Q331">
        <f t="shared" si="38"/>
        <v>2316</v>
      </c>
      <c r="R331">
        <f t="shared" si="39"/>
        <v>2020</v>
      </c>
      <c r="S331" t="str">
        <f t="shared" si="40"/>
        <v>2255</v>
      </c>
      <c r="T331" s="1">
        <f>+Tabell1[[#This Row],[Avrundet beløp]]</f>
        <v>11000</v>
      </c>
      <c r="U331" s="5">
        <f t="shared" si="41"/>
        <v>11000</v>
      </c>
    </row>
    <row r="332" spans="1:21" x14ac:dyDescent="0.25">
      <c r="A332">
        <v>2316</v>
      </c>
      <c r="B332" t="s">
        <v>292</v>
      </c>
      <c r="C332">
        <v>2020</v>
      </c>
      <c r="D332" t="s">
        <v>276</v>
      </c>
      <c r="E332">
        <v>1030</v>
      </c>
      <c r="F332" t="s">
        <v>248</v>
      </c>
      <c r="G332" t="s">
        <v>17</v>
      </c>
      <c r="H332" t="s">
        <v>18</v>
      </c>
      <c r="I332" s="1">
        <v>10778</v>
      </c>
      <c r="J332" s="1">
        <f>+Tabell1[[#This Row],[Regnskap]]</f>
        <v>10778</v>
      </c>
      <c r="L332" t="str">
        <f>_xlfn.XLOOKUP(Tabell1[[#This Row],[Ansvar]],Fleksi[Ansvar],Fleksi[Virksomhet])</f>
        <v>Riska</v>
      </c>
      <c r="M332" t="str">
        <f>_xlfn.XLOOKUP(Tabell1[[#This Row],[Ansvar]],Fleksi[Ansvar],Fleksi[1B])</f>
        <v>Ordinær grunnskoleopplæring inkludert fellesutgifter</v>
      </c>
      <c r="N332" t="str">
        <f>_xlfn.XLOOKUP(Tabell1[[#This Row],[Ansvar]],Fleksi[Ansvar],Fleksi[Tjenesteområde])</f>
        <v>Oppvekst skole</v>
      </c>
      <c r="O332" s="1">
        <f>+ROUND(Tabell1[[#This Row],[Justert beløp]],-3)</f>
        <v>11000</v>
      </c>
      <c r="P332">
        <f t="shared" si="37"/>
        <v>1030</v>
      </c>
      <c r="Q332">
        <f t="shared" si="38"/>
        <v>2316</v>
      </c>
      <c r="R332">
        <f t="shared" si="39"/>
        <v>2020</v>
      </c>
      <c r="S332" t="str">
        <f t="shared" si="40"/>
        <v>2255</v>
      </c>
      <c r="T332" s="1">
        <f>+Tabell1[[#This Row],[Avrundet beløp]]</f>
        <v>11000</v>
      </c>
      <c r="U332" s="5">
        <f t="shared" si="41"/>
        <v>11000</v>
      </c>
    </row>
    <row r="333" spans="1:21" x14ac:dyDescent="0.25">
      <c r="A333">
        <v>2316</v>
      </c>
      <c r="B333" t="s">
        <v>292</v>
      </c>
      <c r="C333">
        <v>2020</v>
      </c>
      <c r="D333" t="s">
        <v>276</v>
      </c>
      <c r="E333">
        <v>1090</v>
      </c>
      <c r="F333" t="s">
        <v>22</v>
      </c>
      <c r="G333" t="s">
        <v>17</v>
      </c>
      <c r="H333" t="s">
        <v>18</v>
      </c>
      <c r="I333" s="1">
        <v>6728</v>
      </c>
      <c r="J333" s="1">
        <f>+Tabell1[[#This Row],[Regnskap]]</f>
        <v>6728</v>
      </c>
      <c r="L333" t="str">
        <f>_xlfn.XLOOKUP(Tabell1[[#This Row],[Ansvar]],Fleksi[Ansvar],Fleksi[Virksomhet])</f>
        <v>Riska</v>
      </c>
      <c r="M333" t="str">
        <f>_xlfn.XLOOKUP(Tabell1[[#This Row],[Ansvar]],Fleksi[Ansvar],Fleksi[1B])</f>
        <v>Ordinær grunnskoleopplæring inkludert fellesutgifter</v>
      </c>
      <c r="N333" t="str">
        <f>_xlfn.XLOOKUP(Tabell1[[#This Row],[Ansvar]],Fleksi[Ansvar],Fleksi[Tjenesteområde])</f>
        <v>Oppvekst skole</v>
      </c>
      <c r="O333" s="1">
        <f>+ROUND(Tabell1[[#This Row],[Justert beløp]],-3)</f>
        <v>7000</v>
      </c>
      <c r="P333">
        <f t="shared" si="37"/>
        <v>1090</v>
      </c>
      <c r="Q333">
        <f t="shared" si="38"/>
        <v>2316</v>
      </c>
      <c r="R333">
        <f t="shared" si="39"/>
        <v>2020</v>
      </c>
      <c r="S333" t="str">
        <f t="shared" si="40"/>
        <v>2255</v>
      </c>
      <c r="T333" s="1">
        <f>+Tabell1[[#This Row],[Avrundet beløp]]</f>
        <v>7000</v>
      </c>
      <c r="U333" s="5">
        <f t="shared" si="41"/>
        <v>7000</v>
      </c>
    </row>
    <row r="334" spans="1:21" x14ac:dyDescent="0.25">
      <c r="A334">
        <v>2316</v>
      </c>
      <c r="B334" t="s">
        <v>292</v>
      </c>
      <c r="C334">
        <v>2020</v>
      </c>
      <c r="D334" t="s">
        <v>276</v>
      </c>
      <c r="E334">
        <v>1099</v>
      </c>
      <c r="F334" t="s">
        <v>16</v>
      </c>
      <c r="G334" t="s">
        <v>17</v>
      </c>
      <c r="H334" t="s">
        <v>18</v>
      </c>
      <c r="I334" s="1">
        <v>14083</v>
      </c>
      <c r="J334" s="1">
        <f>+Tabell1[[#This Row],[Regnskap]]</f>
        <v>14083</v>
      </c>
      <c r="L334" t="str">
        <f>_xlfn.XLOOKUP(Tabell1[[#This Row],[Ansvar]],Fleksi[Ansvar],Fleksi[Virksomhet])</f>
        <v>Riska</v>
      </c>
      <c r="M334" t="str">
        <f>_xlfn.XLOOKUP(Tabell1[[#This Row],[Ansvar]],Fleksi[Ansvar],Fleksi[1B])</f>
        <v>Ordinær grunnskoleopplæring inkludert fellesutgifter</v>
      </c>
      <c r="N334" t="str">
        <f>_xlfn.XLOOKUP(Tabell1[[#This Row],[Ansvar]],Fleksi[Ansvar],Fleksi[Tjenesteområde])</f>
        <v>Oppvekst skole</v>
      </c>
      <c r="O334" s="1">
        <f>+ROUND(Tabell1[[#This Row],[Justert beløp]],-3)</f>
        <v>14000</v>
      </c>
      <c r="P334">
        <f t="shared" si="37"/>
        <v>1099</v>
      </c>
      <c r="Q334">
        <f t="shared" si="38"/>
        <v>2316</v>
      </c>
      <c r="R334">
        <f t="shared" si="39"/>
        <v>2020</v>
      </c>
      <c r="S334" t="str">
        <f t="shared" si="40"/>
        <v>2255</v>
      </c>
      <c r="T334" s="1">
        <f>+Tabell1[[#This Row],[Avrundet beløp]]</f>
        <v>14000</v>
      </c>
      <c r="U334" s="5">
        <f t="shared" si="41"/>
        <v>14000</v>
      </c>
    </row>
    <row r="335" spans="1:21" x14ac:dyDescent="0.25">
      <c r="A335">
        <v>2316</v>
      </c>
      <c r="B335" t="s">
        <v>292</v>
      </c>
      <c r="C335">
        <v>2020</v>
      </c>
      <c r="D335" t="s">
        <v>276</v>
      </c>
      <c r="E335">
        <v>1110</v>
      </c>
      <c r="F335" t="s">
        <v>221</v>
      </c>
      <c r="G335" t="s">
        <v>17</v>
      </c>
      <c r="H335" t="s">
        <v>18</v>
      </c>
      <c r="I335" s="1">
        <v>4043</v>
      </c>
      <c r="J335" s="1">
        <f>+Tabell1[[#This Row],[Regnskap]]</f>
        <v>4043</v>
      </c>
      <c r="L335" t="str">
        <f>_xlfn.XLOOKUP(Tabell1[[#This Row],[Ansvar]],Fleksi[Ansvar],Fleksi[Virksomhet])</f>
        <v>Riska</v>
      </c>
      <c r="M335" t="str">
        <f>_xlfn.XLOOKUP(Tabell1[[#This Row],[Ansvar]],Fleksi[Ansvar],Fleksi[1B])</f>
        <v>Ordinær grunnskoleopplæring inkludert fellesutgifter</v>
      </c>
      <c r="N335" t="str">
        <f>_xlfn.XLOOKUP(Tabell1[[#This Row],[Ansvar]],Fleksi[Ansvar],Fleksi[Tjenesteområde])</f>
        <v>Oppvekst skole</v>
      </c>
      <c r="O335" s="1">
        <f>+ROUND(Tabell1[[#This Row],[Justert beløp]],-3)</f>
        <v>4000</v>
      </c>
      <c r="P335">
        <f t="shared" si="37"/>
        <v>1110</v>
      </c>
      <c r="Q335">
        <f t="shared" si="38"/>
        <v>2316</v>
      </c>
      <c r="R335">
        <f t="shared" si="39"/>
        <v>2020</v>
      </c>
      <c r="S335" t="str">
        <f t="shared" si="40"/>
        <v>2255</v>
      </c>
      <c r="T335" s="1">
        <f>+Tabell1[[#This Row],[Avrundet beløp]]</f>
        <v>4000</v>
      </c>
      <c r="U335" s="5">
        <f t="shared" si="41"/>
        <v>4000</v>
      </c>
    </row>
    <row r="336" spans="1:21" x14ac:dyDescent="0.25">
      <c r="A336">
        <v>2316</v>
      </c>
      <c r="B336" t="s">
        <v>292</v>
      </c>
      <c r="C336">
        <v>2020</v>
      </c>
      <c r="D336" t="s">
        <v>276</v>
      </c>
      <c r="E336">
        <v>1200</v>
      </c>
      <c r="F336" t="s">
        <v>233</v>
      </c>
      <c r="G336" t="s">
        <v>17</v>
      </c>
      <c r="H336" t="s">
        <v>18</v>
      </c>
      <c r="I336" s="1">
        <v>311</v>
      </c>
      <c r="J336" s="1">
        <f>+Tabell1[[#This Row],[Regnskap]]</f>
        <v>311</v>
      </c>
      <c r="L336" t="str">
        <f>_xlfn.XLOOKUP(Tabell1[[#This Row],[Ansvar]],Fleksi[Ansvar],Fleksi[Virksomhet])</f>
        <v>Riska</v>
      </c>
      <c r="M336" t="str">
        <f>_xlfn.XLOOKUP(Tabell1[[#This Row],[Ansvar]],Fleksi[Ansvar],Fleksi[1B])</f>
        <v>Ordinær grunnskoleopplæring inkludert fellesutgifter</v>
      </c>
      <c r="N336" t="str">
        <f>_xlfn.XLOOKUP(Tabell1[[#This Row],[Ansvar]],Fleksi[Ansvar],Fleksi[Tjenesteområde])</f>
        <v>Oppvekst skole</v>
      </c>
      <c r="O336" s="1">
        <f>+ROUND(Tabell1[[#This Row],[Justert beløp]],-3)</f>
        <v>0</v>
      </c>
      <c r="P336">
        <f t="shared" si="37"/>
        <v>1200</v>
      </c>
      <c r="Q336">
        <f t="shared" si="38"/>
        <v>2316</v>
      </c>
      <c r="R336">
        <f t="shared" si="39"/>
        <v>2020</v>
      </c>
      <c r="S336" t="str">
        <f t="shared" si="40"/>
        <v>2255</v>
      </c>
      <c r="T336" s="1">
        <f>+Tabell1[[#This Row],[Avrundet beløp]]</f>
        <v>0</v>
      </c>
      <c r="U336" s="5">
        <f t="shared" si="41"/>
        <v>0</v>
      </c>
    </row>
    <row r="337" spans="1:21" x14ac:dyDescent="0.25">
      <c r="A337">
        <v>2317</v>
      </c>
      <c r="B337" t="s">
        <v>293</v>
      </c>
      <c r="C337">
        <v>2020</v>
      </c>
      <c r="D337" t="s">
        <v>276</v>
      </c>
      <c r="E337">
        <v>1020</v>
      </c>
      <c r="F337" t="s">
        <v>260</v>
      </c>
      <c r="G337" t="s">
        <v>17</v>
      </c>
      <c r="H337" t="s">
        <v>18</v>
      </c>
      <c r="I337" s="1">
        <v>2584</v>
      </c>
      <c r="J337" s="1">
        <f>+Tabell1[[#This Row],[Regnskap]]</f>
        <v>2584</v>
      </c>
      <c r="L337" t="str">
        <f>_xlfn.XLOOKUP(Tabell1[[#This Row],[Ansvar]],Fleksi[Ansvar],Fleksi[Virksomhet])</f>
        <v>Sviland</v>
      </c>
      <c r="M337" t="str">
        <f>_xlfn.XLOOKUP(Tabell1[[#This Row],[Ansvar]],Fleksi[Ansvar],Fleksi[1B])</f>
        <v>Ordinær grunnskoleopplæring inkludert fellesutgifter</v>
      </c>
      <c r="N337" t="str">
        <f>_xlfn.XLOOKUP(Tabell1[[#This Row],[Ansvar]],Fleksi[Ansvar],Fleksi[Tjenesteområde])</f>
        <v>Oppvekst skole</v>
      </c>
      <c r="O337" s="1">
        <f>+ROUND(Tabell1[[#This Row],[Justert beløp]],-3)</f>
        <v>3000</v>
      </c>
      <c r="P337">
        <f t="shared" si="37"/>
        <v>1020</v>
      </c>
      <c r="Q337">
        <f t="shared" si="38"/>
        <v>2317</v>
      </c>
      <c r="R337">
        <f t="shared" si="39"/>
        <v>2020</v>
      </c>
      <c r="S337" t="str">
        <f t="shared" si="40"/>
        <v>2255</v>
      </c>
      <c r="T337" s="1">
        <f>+Tabell1[[#This Row],[Avrundet beløp]]</f>
        <v>3000</v>
      </c>
      <c r="U337" s="5">
        <f t="shared" si="41"/>
        <v>3000</v>
      </c>
    </row>
    <row r="338" spans="1:21" x14ac:dyDescent="0.25">
      <c r="A338">
        <v>2317</v>
      </c>
      <c r="B338" t="s">
        <v>293</v>
      </c>
      <c r="C338">
        <v>2020</v>
      </c>
      <c r="D338" t="s">
        <v>276</v>
      </c>
      <c r="E338">
        <v>1022</v>
      </c>
      <c r="F338" t="s">
        <v>278</v>
      </c>
      <c r="G338" t="s">
        <v>17</v>
      </c>
      <c r="H338" t="s">
        <v>18</v>
      </c>
      <c r="I338" s="1">
        <v>6685</v>
      </c>
      <c r="J338" s="1">
        <f>+Tabell1[[#This Row],[Regnskap]]</f>
        <v>6685</v>
      </c>
      <c r="L338" t="str">
        <f>_xlfn.XLOOKUP(Tabell1[[#This Row],[Ansvar]],Fleksi[Ansvar],Fleksi[Virksomhet])</f>
        <v>Sviland</v>
      </c>
      <c r="M338" t="str">
        <f>_xlfn.XLOOKUP(Tabell1[[#This Row],[Ansvar]],Fleksi[Ansvar],Fleksi[1B])</f>
        <v>Ordinær grunnskoleopplæring inkludert fellesutgifter</v>
      </c>
      <c r="N338" t="str">
        <f>_xlfn.XLOOKUP(Tabell1[[#This Row],[Ansvar]],Fleksi[Ansvar],Fleksi[Tjenesteområde])</f>
        <v>Oppvekst skole</v>
      </c>
      <c r="O338" s="1">
        <f>+ROUND(Tabell1[[#This Row],[Justert beløp]],-3)</f>
        <v>7000</v>
      </c>
      <c r="P338">
        <f t="shared" si="37"/>
        <v>1022</v>
      </c>
      <c r="Q338">
        <f t="shared" si="38"/>
        <v>2317</v>
      </c>
      <c r="R338">
        <f t="shared" si="39"/>
        <v>2020</v>
      </c>
      <c r="S338" t="str">
        <f t="shared" si="40"/>
        <v>2255</v>
      </c>
      <c r="T338" s="1">
        <f>+Tabell1[[#This Row],[Avrundet beløp]]</f>
        <v>7000</v>
      </c>
      <c r="U338" s="5">
        <f t="shared" si="41"/>
        <v>7000</v>
      </c>
    </row>
    <row r="339" spans="1:21" x14ac:dyDescent="0.25">
      <c r="A339">
        <v>2317</v>
      </c>
      <c r="B339" t="s">
        <v>293</v>
      </c>
      <c r="C339">
        <v>2020</v>
      </c>
      <c r="D339" t="s">
        <v>276</v>
      </c>
      <c r="E339">
        <v>1090</v>
      </c>
      <c r="F339" t="s">
        <v>22</v>
      </c>
      <c r="G339" t="s">
        <v>17</v>
      </c>
      <c r="H339" t="s">
        <v>18</v>
      </c>
      <c r="I339" s="1">
        <v>705</v>
      </c>
      <c r="J339" s="1">
        <f>+Tabell1[[#This Row],[Regnskap]]</f>
        <v>705</v>
      </c>
      <c r="L339" t="str">
        <f>_xlfn.XLOOKUP(Tabell1[[#This Row],[Ansvar]],Fleksi[Ansvar],Fleksi[Virksomhet])</f>
        <v>Sviland</v>
      </c>
      <c r="M339" t="str">
        <f>_xlfn.XLOOKUP(Tabell1[[#This Row],[Ansvar]],Fleksi[Ansvar],Fleksi[1B])</f>
        <v>Ordinær grunnskoleopplæring inkludert fellesutgifter</v>
      </c>
      <c r="N339" t="str">
        <f>_xlfn.XLOOKUP(Tabell1[[#This Row],[Ansvar]],Fleksi[Ansvar],Fleksi[Tjenesteområde])</f>
        <v>Oppvekst skole</v>
      </c>
      <c r="O339" s="1">
        <f>+ROUND(Tabell1[[#This Row],[Justert beløp]],-3)</f>
        <v>1000</v>
      </c>
      <c r="P339">
        <f t="shared" si="37"/>
        <v>1090</v>
      </c>
      <c r="Q339">
        <f t="shared" si="38"/>
        <v>2317</v>
      </c>
      <c r="R339">
        <f t="shared" si="39"/>
        <v>2020</v>
      </c>
      <c r="S339" t="str">
        <f t="shared" si="40"/>
        <v>2255</v>
      </c>
      <c r="T339" s="1">
        <f>+Tabell1[[#This Row],[Avrundet beløp]]</f>
        <v>1000</v>
      </c>
      <c r="U339" s="5">
        <f t="shared" si="41"/>
        <v>1000</v>
      </c>
    </row>
    <row r="340" spans="1:21" x14ac:dyDescent="0.25">
      <c r="A340">
        <v>2317</v>
      </c>
      <c r="B340" t="s">
        <v>293</v>
      </c>
      <c r="C340">
        <v>2020</v>
      </c>
      <c r="D340" t="s">
        <v>276</v>
      </c>
      <c r="E340">
        <v>1099</v>
      </c>
      <c r="F340" t="s">
        <v>16</v>
      </c>
      <c r="G340" t="s">
        <v>17</v>
      </c>
      <c r="H340" t="s">
        <v>18</v>
      </c>
      <c r="I340" s="1">
        <v>1406</v>
      </c>
      <c r="J340" s="1">
        <f>+Tabell1[[#This Row],[Regnskap]]</f>
        <v>1406</v>
      </c>
      <c r="L340" t="str">
        <f>_xlfn.XLOOKUP(Tabell1[[#This Row],[Ansvar]],Fleksi[Ansvar],Fleksi[Virksomhet])</f>
        <v>Sviland</v>
      </c>
      <c r="M340" t="str">
        <f>_xlfn.XLOOKUP(Tabell1[[#This Row],[Ansvar]],Fleksi[Ansvar],Fleksi[1B])</f>
        <v>Ordinær grunnskoleopplæring inkludert fellesutgifter</v>
      </c>
      <c r="N340" t="str">
        <f>_xlfn.XLOOKUP(Tabell1[[#This Row],[Ansvar]],Fleksi[Ansvar],Fleksi[Tjenesteområde])</f>
        <v>Oppvekst skole</v>
      </c>
      <c r="O340" s="1">
        <f>+ROUND(Tabell1[[#This Row],[Justert beløp]],-3)</f>
        <v>1000</v>
      </c>
      <c r="P340">
        <f t="shared" si="37"/>
        <v>1099</v>
      </c>
      <c r="Q340">
        <f t="shared" si="38"/>
        <v>2317</v>
      </c>
      <c r="R340">
        <f t="shared" si="39"/>
        <v>2020</v>
      </c>
      <c r="S340" t="str">
        <f t="shared" si="40"/>
        <v>2255</v>
      </c>
      <c r="T340" s="1">
        <f>+Tabell1[[#This Row],[Avrundet beløp]]</f>
        <v>1000</v>
      </c>
      <c r="U340" s="5">
        <f t="shared" si="41"/>
        <v>1000</v>
      </c>
    </row>
    <row r="341" spans="1:21" x14ac:dyDescent="0.25">
      <c r="A341">
        <v>2317</v>
      </c>
      <c r="B341" t="s">
        <v>293</v>
      </c>
      <c r="C341">
        <v>2020</v>
      </c>
      <c r="D341" t="s">
        <v>276</v>
      </c>
      <c r="E341">
        <v>1110</v>
      </c>
      <c r="F341" t="s">
        <v>221</v>
      </c>
      <c r="G341" t="s">
        <v>17</v>
      </c>
      <c r="H341" t="s">
        <v>18</v>
      </c>
      <c r="I341" s="1">
        <v>1666</v>
      </c>
      <c r="J341" s="1">
        <f>+Tabell1[[#This Row],[Regnskap]]</f>
        <v>1666</v>
      </c>
      <c r="L341" t="str">
        <f>_xlfn.XLOOKUP(Tabell1[[#This Row],[Ansvar]],Fleksi[Ansvar],Fleksi[Virksomhet])</f>
        <v>Sviland</v>
      </c>
      <c r="M341" t="str">
        <f>_xlfn.XLOOKUP(Tabell1[[#This Row],[Ansvar]],Fleksi[Ansvar],Fleksi[1B])</f>
        <v>Ordinær grunnskoleopplæring inkludert fellesutgifter</v>
      </c>
      <c r="N341" t="str">
        <f>_xlfn.XLOOKUP(Tabell1[[#This Row],[Ansvar]],Fleksi[Ansvar],Fleksi[Tjenesteområde])</f>
        <v>Oppvekst skole</v>
      </c>
      <c r="O341" s="1">
        <f>+ROUND(Tabell1[[#This Row],[Justert beløp]],-3)</f>
        <v>2000</v>
      </c>
      <c r="P341">
        <f t="shared" si="37"/>
        <v>1110</v>
      </c>
      <c r="Q341">
        <f t="shared" si="38"/>
        <v>2317</v>
      </c>
      <c r="R341">
        <f t="shared" si="39"/>
        <v>2020</v>
      </c>
      <c r="S341" t="str">
        <f t="shared" si="40"/>
        <v>2255</v>
      </c>
      <c r="T341" s="1">
        <f>+Tabell1[[#This Row],[Avrundet beløp]]</f>
        <v>2000</v>
      </c>
      <c r="U341" s="5">
        <f t="shared" si="41"/>
        <v>2000</v>
      </c>
    </row>
    <row r="342" spans="1:21" x14ac:dyDescent="0.25">
      <c r="A342">
        <v>2317</v>
      </c>
      <c r="B342" t="s">
        <v>293</v>
      </c>
      <c r="C342">
        <v>2150</v>
      </c>
      <c r="D342" t="s">
        <v>280</v>
      </c>
      <c r="E342">
        <v>1022</v>
      </c>
      <c r="F342" t="s">
        <v>278</v>
      </c>
      <c r="G342" t="s">
        <v>17</v>
      </c>
      <c r="H342" t="s">
        <v>18</v>
      </c>
      <c r="I342" s="1">
        <v>435</v>
      </c>
      <c r="J342" s="1">
        <f>+Tabell1[[#This Row],[Regnskap]]</f>
        <v>435</v>
      </c>
      <c r="L342" t="str">
        <f>_xlfn.XLOOKUP(Tabell1[[#This Row],[Ansvar]],Fleksi[Ansvar],Fleksi[Virksomhet])</f>
        <v>Sviland</v>
      </c>
      <c r="M342" t="str">
        <f>_xlfn.XLOOKUP(Tabell1[[#This Row],[Ansvar]],Fleksi[Ansvar],Fleksi[1B])</f>
        <v>Ordinær grunnskoleopplæring inkludert fellesutgifter</v>
      </c>
      <c r="N342" t="str">
        <f>_xlfn.XLOOKUP(Tabell1[[#This Row],[Ansvar]],Fleksi[Ansvar],Fleksi[Tjenesteområde])</f>
        <v>Oppvekst skole</v>
      </c>
      <c r="O342" s="1">
        <f>+ROUND(Tabell1[[#This Row],[Justert beløp]],-3)</f>
        <v>0</v>
      </c>
      <c r="P342">
        <f t="shared" si="37"/>
        <v>1022</v>
      </c>
      <c r="Q342">
        <f t="shared" si="38"/>
        <v>2317</v>
      </c>
      <c r="R342">
        <f t="shared" si="39"/>
        <v>2150</v>
      </c>
      <c r="S342" t="str">
        <f t="shared" si="40"/>
        <v>2255</v>
      </c>
      <c r="T342" s="1">
        <f>+Tabell1[[#This Row],[Avrundet beløp]]</f>
        <v>0</v>
      </c>
      <c r="U342" s="5">
        <f t="shared" si="41"/>
        <v>0</v>
      </c>
    </row>
    <row r="343" spans="1:21" x14ac:dyDescent="0.25">
      <c r="A343">
        <v>2317</v>
      </c>
      <c r="B343" t="s">
        <v>293</v>
      </c>
      <c r="C343">
        <v>2150</v>
      </c>
      <c r="D343" t="s">
        <v>280</v>
      </c>
      <c r="E343">
        <v>1090</v>
      </c>
      <c r="F343" t="s">
        <v>22</v>
      </c>
      <c r="G343" t="s">
        <v>17</v>
      </c>
      <c r="H343" t="s">
        <v>18</v>
      </c>
      <c r="I343" s="1">
        <v>36</v>
      </c>
      <c r="J343" s="1">
        <f>+Tabell1[[#This Row],[Regnskap]]</f>
        <v>36</v>
      </c>
      <c r="L343" t="str">
        <f>_xlfn.XLOOKUP(Tabell1[[#This Row],[Ansvar]],Fleksi[Ansvar],Fleksi[Virksomhet])</f>
        <v>Sviland</v>
      </c>
      <c r="M343" t="str">
        <f>_xlfn.XLOOKUP(Tabell1[[#This Row],[Ansvar]],Fleksi[Ansvar],Fleksi[1B])</f>
        <v>Ordinær grunnskoleopplæring inkludert fellesutgifter</v>
      </c>
      <c r="N343" t="str">
        <f>_xlfn.XLOOKUP(Tabell1[[#This Row],[Ansvar]],Fleksi[Ansvar],Fleksi[Tjenesteområde])</f>
        <v>Oppvekst skole</v>
      </c>
      <c r="O343" s="1">
        <f>+ROUND(Tabell1[[#This Row],[Justert beløp]],-3)</f>
        <v>0</v>
      </c>
      <c r="P343">
        <f t="shared" si="37"/>
        <v>1090</v>
      </c>
      <c r="Q343">
        <f t="shared" si="38"/>
        <v>2317</v>
      </c>
      <c r="R343">
        <f t="shared" si="39"/>
        <v>2150</v>
      </c>
      <c r="S343" t="str">
        <f t="shared" si="40"/>
        <v>2255</v>
      </c>
      <c r="T343" s="1">
        <f>+Tabell1[[#This Row],[Avrundet beløp]]</f>
        <v>0</v>
      </c>
      <c r="U343" s="5">
        <f t="shared" si="41"/>
        <v>0</v>
      </c>
    </row>
    <row r="344" spans="1:21" x14ac:dyDescent="0.25">
      <c r="A344">
        <v>2317</v>
      </c>
      <c r="B344" t="s">
        <v>293</v>
      </c>
      <c r="C344">
        <v>2150</v>
      </c>
      <c r="D344" t="s">
        <v>280</v>
      </c>
      <c r="E344">
        <v>1099</v>
      </c>
      <c r="F344" t="s">
        <v>16</v>
      </c>
      <c r="G344" t="s">
        <v>17</v>
      </c>
      <c r="H344" t="s">
        <v>18</v>
      </c>
      <c r="I344" s="1">
        <v>66</v>
      </c>
      <c r="J344" s="1">
        <f>+Tabell1[[#This Row],[Regnskap]]</f>
        <v>66</v>
      </c>
      <c r="L344" t="str">
        <f>_xlfn.XLOOKUP(Tabell1[[#This Row],[Ansvar]],Fleksi[Ansvar],Fleksi[Virksomhet])</f>
        <v>Sviland</v>
      </c>
      <c r="M344" t="str">
        <f>_xlfn.XLOOKUP(Tabell1[[#This Row],[Ansvar]],Fleksi[Ansvar],Fleksi[1B])</f>
        <v>Ordinær grunnskoleopplæring inkludert fellesutgifter</v>
      </c>
      <c r="N344" t="str">
        <f>_xlfn.XLOOKUP(Tabell1[[#This Row],[Ansvar]],Fleksi[Ansvar],Fleksi[Tjenesteområde])</f>
        <v>Oppvekst skole</v>
      </c>
      <c r="O344" s="1">
        <f>+ROUND(Tabell1[[#This Row],[Justert beløp]],-3)</f>
        <v>0</v>
      </c>
      <c r="P344">
        <f t="shared" si="37"/>
        <v>1099</v>
      </c>
      <c r="Q344">
        <f t="shared" si="38"/>
        <v>2317</v>
      </c>
      <c r="R344">
        <f t="shared" si="39"/>
        <v>2150</v>
      </c>
      <c r="S344" t="str">
        <f t="shared" si="40"/>
        <v>2255</v>
      </c>
      <c r="T344" s="1">
        <f>+Tabell1[[#This Row],[Avrundet beløp]]</f>
        <v>0</v>
      </c>
      <c r="U344" s="5">
        <f t="shared" si="41"/>
        <v>0</v>
      </c>
    </row>
    <row r="345" spans="1:21" x14ac:dyDescent="0.25">
      <c r="A345">
        <v>2319</v>
      </c>
      <c r="B345" t="s">
        <v>294</v>
      </c>
      <c r="C345">
        <v>2020</v>
      </c>
      <c r="D345" t="s">
        <v>276</v>
      </c>
      <c r="E345">
        <v>1010</v>
      </c>
      <c r="F345" t="s">
        <v>45</v>
      </c>
      <c r="G345" t="s">
        <v>17</v>
      </c>
      <c r="H345" t="s">
        <v>18</v>
      </c>
      <c r="I345" s="1">
        <v>5112</v>
      </c>
      <c r="J345" s="1">
        <f>+Tabell1[[#This Row],[Regnskap]]</f>
        <v>5112</v>
      </c>
      <c r="L345" t="str">
        <f>_xlfn.XLOOKUP(Tabell1[[#This Row],[Ansvar]],Fleksi[Ansvar],Fleksi[Virksomhet])</f>
        <v>Øygard</v>
      </c>
      <c r="M345" t="str">
        <f>_xlfn.XLOOKUP(Tabell1[[#This Row],[Ansvar]],Fleksi[Ansvar],Fleksi[1B])</f>
        <v>Ordinær grunnskoleopplæring inkludert fellesutgifter</v>
      </c>
      <c r="N345" t="str">
        <f>_xlfn.XLOOKUP(Tabell1[[#This Row],[Ansvar]],Fleksi[Ansvar],Fleksi[Tjenesteområde])</f>
        <v>Oppvekst skole</v>
      </c>
      <c r="O345" s="1">
        <f>+ROUND(Tabell1[[#This Row],[Justert beløp]],-3)</f>
        <v>5000</v>
      </c>
      <c r="P345">
        <f t="shared" si="37"/>
        <v>1010</v>
      </c>
      <c r="Q345">
        <f t="shared" si="38"/>
        <v>2319</v>
      </c>
      <c r="R345">
        <f t="shared" si="39"/>
        <v>2020</v>
      </c>
      <c r="S345" t="str">
        <f t="shared" si="40"/>
        <v>2255</v>
      </c>
      <c r="T345" s="1">
        <f>+Tabell1[[#This Row],[Avrundet beløp]]</f>
        <v>5000</v>
      </c>
      <c r="U345" s="5">
        <f t="shared" si="41"/>
        <v>5000</v>
      </c>
    </row>
    <row r="346" spans="1:21" x14ac:dyDescent="0.25">
      <c r="A346">
        <v>2319</v>
      </c>
      <c r="B346" t="s">
        <v>294</v>
      </c>
      <c r="C346">
        <v>2020</v>
      </c>
      <c r="D346" t="s">
        <v>276</v>
      </c>
      <c r="E346">
        <v>1011</v>
      </c>
      <c r="F346" t="s">
        <v>60</v>
      </c>
      <c r="G346" t="s">
        <v>17</v>
      </c>
      <c r="H346" t="s">
        <v>18</v>
      </c>
      <c r="I346" s="1">
        <v>483748</v>
      </c>
      <c r="J346" s="1">
        <f>+Tabell1[[#This Row],[Regnskap]]</f>
        <v>483748</v>
      </c>
      <c r="L346" t="str">
        <f>_xlfn.XLOOKUP(Tabell1[[#This Row],[Ansvar]],Fleksi[Ansvar],Fleksi[Virksomhet])</f>
        <v>Øygard</v>
      </c>
      <c r="M346" t="str">
        <f>_xlfn.XLOOKUP(Tabell1[[#This Row],[Ansvar]],Fleksi[Ansvar],Fleksi[1B])</f>
        <v>Ordinær grunnskoleopplæring inkludert fellesutgifter</v>
      </c>
      <c r="N346" t="str">
        <f>_xlfn.XLOOKUP(Tabell1[[#This Row],[Ansvar]],Fleksi[Ansvar],Fleksi[Tjenesteområde])</f>
        <v>Oppvekst skole</v>
      </c>
      <c r="O346" s="1">
        <f>+ROUND(Tabell1[[#This Row],[Justert beløp]],-3)</f>
        <v>484000</v>
      </c>
      <c r="P346">
        <f t="shared" si="37"/>
        <v>1011</v>
      </c>
      <c r="Q346">
        <f t="shared" si="38"/>
        <v>2319</v>
      </c>
      <c r="R346">
        <f t="shared" si="39"/>
        <v>2020</v>
      </c>
      <c r="S346" t="str">
        <f t="shared" si="40"/>
        <v>2255</v>
      </c>
      <c r="T346" s="1">
        <f>+Tabell1[[#This Row],[Avrundet beløp]]</f>
        <v>484000</v>
      </c>
      <c r="U346" s="5">
        <f t="shared" si="41"/>
        <v>484000</v>
      </c>
    </row>
    <row r="347" spans="1:21" x14ac:dyDescent="0.25">
      <c r="A347">
        <v>2319</v>
      </c>
      <c r="B347" t="s">
        <v>294</v>
      </c>
      <c r="C347">
        <v>2020</v>
      </c>
      <c r="D347" t="s">
        <v>276</v>
      </c>
      <c r="E347">
        <v>1020</v>
      </c>
      <c r="F347" t="s">
        <v>260</v>
      </c>
      <c r="G347" t="s">
        <v>17</v>
      </c>
      <c r="H347" t="s">
        <v>18</v>
      </c>
      <c r="I347" s="1">
        <v>55358</v>
      </c>
      <c r="J347" s="1">
        <f>+Tabell1[[#This Row],[Regnskap]]</f>
        <v>55358</v>
      </c>
      <c r="L347" t="str">
        <f>_xlfn.XLOOKUP(Tabell1[[#This Row],[Ansvar]],Fleksi[Ansvar],Fleksi[Virksomhet])</f>
        <v>Øygard</v>
      </c>
      <c r="M347" t="str">
        <f>_xlfn.XLOOKUP(Tabell1[[#This Row],[Ansvar]],Fleksi[Ansvar],Fleksi[1B])</f>
        <v>Ordinær grunnskoleopplæring inkludert fellesutgifter</v>
      </c>
      <c r="N347" t="str">
        <f>_xlfn.XLOOKUP(Tabell1[[#This Row],[Ansvar]],Fleksi[Ansvar],Fleksi[Tjenesteområde])</f>
        <v>Oppvekst skole</v>
      </c>
      <c r="O347" s="1">
        <f>+ROUND(Tabell1[[#This Row],[Justert beløp]],-3)</f>
        <v>55000</v>
      </c>
      <c r="P347">
        <f t="shared" si="37"/>
        <v>1020</v>
      </c>
      <c r="Q347">
        <f t="shared" si="38"/>
        <v>2319</v>
      </c>
      <c r="R347">
        <f t="shared" si="39"/>
        <v>2020</v>
      </c>
      <c r="S347" t="str">
        <f t="shared" si="40"/>
        <v>2255</v>
      </c>
      <c r="T347" s="1">
        <f>+Tabell1[[#This Row],[Avrundet beløp]]</f>
        <v>55000</v>
      </c>
      <c r="U347" s="5">
        <f t="shared" si="41"/>
        <v>55000</v>
      </c>
    </row>
    <row r="348" spans="1:21" x14ac:dyDescent="0.25">
      <c r="A348">
        <v>2319</v>
      </c>
      <c r="B348" t="s">
        <v>294</v>
      </c>
      <c r="C348">
        <v>2020</v>
      </c>
      <c r="D348" t="s">
        <v>276</v>
      </c>
      <c r="E348">
        <v>1022</v>
      </c>
      <c r="F348" t="s">
        <v>278</v>
      </c>
      <c r="G348" t="s">
        <v>17</v>
      </c>
      <c r="H348" t="s">
        <v>18</v>
      </c>
      <c r="I348" s="1">
        <v>28765</v>
      </c>
      <c r="J348" s="1">
        <f>+Tabell1[[#This Row],[Regnskap]]</f>
        <v>28765</v>
      </c>
      <c r="L348" t="str">
        <f>_xlfn.XLOOKUP(Tabell1[[#This Row],[Ansvar]],Fleksi[Ansvar],Fleksi[Virksomhet])</f>
        <v>Øygard</v>
      </c>
      <c r="M348" t="str">
        <f>_xlfn.XLOOKUP(Tabell1[[#This Row],[Ansvar]],Fleksi[Ansvar],Fleksi[1B])</f>
        <v>Ordinær grunnskoleopplæring inkludert fellesutgifter</v>
      </c>
      <c r="N348" t="str">
        <f>_xlfn.XLOOKUP(Tabell1[[#This Row],[Ansvar]],Fleksi[Ansvar],Fleksi[Tjenesteområde])</f>
        <v>Oppvekst skole</v>
      </c>
      <c r="O348" s="1">
        <f>+ROUND(Tabell1[[#This Row],[Justert beløp]],-3)</f>
        <v>29000</v>
      </c>
      <c r="P348">
        <f t="shared" si="37"/>
        <v>1022</v>
      </c>
      <c r="Q348">
        <f t="shared" si="38"/>
        <v>2319</v>
      </c>
      <c r="R348">
        <f t="shared" si="39"/>
        <v>2020</v>
      </c>
      <c r="S348" t="str">
        <f t="shared" si="40"/>
        <v>2255</v>
      </c>
      <c r="T348" s="1">
        <f>+Tabell1[[#This Row],[Avrundet beløp]]</f>
        <v>29000</v>
      </c>
      <c r="U348" s="5">
        <f t="shared" si="41"/>
        <v>29000</v>
      </c>
    </row>
    <row r="349" spans="1:21" x14ac:dyDescent="0.25">
      <c r="A349">
        <v>2319</v>
      </c>
      <c r="B349" t="s">
        <v>294</v>
      </c>
      <c r="C349">
        <v>2020</v>
      </c>
      <c r="D349" t="s">
        <v>276</v>
      </c>
      <c r="E349">
        <v>1030</v>
      </c>
      <c r="F349" t="s">
        <v>248</v>
      </c>
      <c r="G349" t="s">
        <v>17</v>
      </c>
      <c r="H349" t="s">
        <v>18</v>
      </c>
      <c r="I349" s="1">
        <v>80141</v>
      </c>
      <c r="J349" s="1">
        <f>+Tabell1[[#This Row],[Regnskap]]</f>
        <v>80141</v>
      </c>
      <c r="L349" t="str">
        <f>_xlfn.XLOOKUP(Tabell1[[#This Row],[Ansvar]],Fleksi[Ansvar],Fleksi[Virksomhet])</f>
        <v>Øygard</v>
      </c>
      <c r="M349" t="str">
        <f>_xlfn.XLOOKUP(Tabell1[[#This Row],[Ansvar]],Fleksi[Ansvar],Fleksi[1B])</f>
        <v>Ordinær grunnskoleopplæring inkludert fellesutgifter</v>
      </c>
      <c r="N349" t="str">
        <f>_xlfn.XLOOKUP(Tabell1[[#This Row],[Ansvar]],Fleksi[Ansvar],Fleksi[Tjenesteområde])</f>
        <v>Oppvekst skole</v>
      </c>
      <c r="O349" s="1">
        <f>+ROUND(Tabell1[[#This Row],[Justert beløp]],-3)</f>
        <v>80000</v>
      </c>
      <c r="P349">
        <f t="shared" si="37"/>
        <v>1030</v>
      </c>
      <c r="Q349">
        <f t="shared" si="38"/>
        <v>2319</v>
      </c>
      <c r="R349">
        <f t="shared" si="39"/>
        <v>2020</v>
      </c>
      <c r="S349" t="str">
        <f t="shared" si="40"/>
        <v>2255</v>
      </c>
      <c r="T349" s="1">
        <f>+Tabell1[[#This Row],[Avrundet beløp]]</f>
        <v>80000</v>
      </c>
      <c r="U349" s="5">
        <f t="shared" si="41"/>
        <v>80000</v>
      </c>
    </row>
    <row r="350" spans="1:21" x14ac:dyDescent="0.25">
      <c r="A350">
        <v>2319</v>
      </c>
      <c r="B350" t="s">
        <v>294</v>
      </c>
      <c r="C350">
        <v>2020</v>
      </c>
      <c r="D350" t="s">
        <v>276</v>
      </c>
      <c r="E350">
        <v>1040</v>
      </c>
      <c r="F350" t="s">
        <v>27</v>
      </c>
      <c r="G350" t="s">
        <v>17</v>
      </c>
      <c r="H350" t="s">
        <v>18</v>
      </c>
      <c r="I350" s="1">
        <v>86709</v>
      </c>
      <c r="J350" s="1">
        <f>+Tabell1[[#This Row],[Regnskap]]</f>
        <v>86709</v>
      </c>
      <c r="L350" t="str">
        <f>_xlfn.XLOOKUP(Tabell1[[#This Row],[Ansvar]],Fleksi[Ansvar],Fleksi[Virksomhet])</f>
        <v>Øygard</v>
      </c>
      <c r="M350" t="str">
        <f>_xlfn.XLOOKUP(Tabell1[[#This Row],[Ansvar]],Fleksi[Ansvar],Fleksi[1B])</f>
        <v>Ordinær grunnskoleopplæring inkludert fellesutgifter</v>
      </c>
      <c r="N350" t="str">
        <f>_xlfn.XLOOKUP(Tabell1[[#This Row],[Ansvar]],Fleksi[Ansvar],Fleksi[Tjenesteområde])</f>
        <v>Oppvekst skole</v>
      </c>
      <c r="O350" s="1">
        <f>+ROUND(Tabell1[[#This Row],[Justert beløp]],-3)</f>
        <v>87000</v>
      </c>
      <c r="P350">
        <f t="shared" si="37"/>
        <v>1040</v>
      </c>
      <c r="Q350">
        <f t="shared" si="38"/>
        <v>2319</v>
      </c>
      <c r="R350">
        <f t="shared" si="39"/>
        <v>2020</v>
      </c>
      <c r="S350" t="str">
        <f t="shared" si="40"/>
        <v>2255</v>
      </c>
      <c r="T350" s="1">
        <f>+Tabell1[[#This Row],[Avrundet beløp]]</f>
        <v>87000</v>
      </c>
      <c r="U350" s="5">
        <f t="shared" si="41"/>
        <v>87000</v>
      </c>
    </row>
    <row r="351" spans="1:21" x14ac:dyDescent="0.25">
      <c r="A351">
        <v>2319</v>
      </c>
      <c r="B351" t="s">
        <v>294</v>
      </c>
      <c r="C351">
        <v>2020</v>
      </c>
      <c r="D351" t="s">
        <v>276</v>
      </c>
      <c r="E351">
        <v>1050</v>
      </c>
      <c r="F351" t="s">
        <v>223</v>
      </c>
      <c r="G351" t="s">
        <v>17</v>
      </c>
      <c r="H351" t="s">
        <v>18</v>
      </c>
      <c r="I351" s="1">
        <v>667</v>
      </c>
      <c r="J351" s="1">
        <f>+Tabell1[[#This Row],[Regnskap]]</f>
        <v>667</v>
      </c>
      <c r="L351" t="str">
        <f>_xlfn.XLOOKUP(Tabell1[[#This Row],[Ansvar]],Fleksi[Ansvar],Fleksi[Virksomhet])</f>
        <v>Øygard</v>
      </c>
      <c r="M351" t="str">
        <f>_xlfn.XLOOKUP(Tabell1[[#This Row],[Ansvar]],Fleksi[Ansvar],Fleksi[1B])</f>
        <v>Ordinær grunnskoleopplæring inkludert fellesutgifter</v>
      </c>
      <c r="N351" t="str">
        <f>_xlfn.XLOOKUP(Tabell1[[#This Row],[Ansvar]],Fleksi[Ansvar],Fleksi[Tjenesteområde])</f>
        <v>Oppvekst skole</v>
      </c>
      <c r="O351" s="1">
        <f>+ROUND(Tabell1[[#This Row],[Justert beløp]],-3)</f>
        <v>1000</v>
      </c>
      <c r="P351">
        <f t="shared" si="37"/>
        <v>1050</v>
      </c>
      <c r="Q351">
        <f t="shared" si="38"/>
        <v>2319</v>
      </c>
      <c r="R351">
        <f t="shared" si="39"/>
        <v>2020</v>
      </c>
      <c r="S351" t="str">
        <f t="shared" si="40"/>
        <v>2255</v>
      </c>
      <c r="T351" s="1">
        <f>+Tabell1[[#This Row],[Avrundet beløp]]</f>
        <v>1000</v>
      </c>
      <c r="U351" s="5">
        <f t="shared" si="41"/>
        <v>1000</v>
      </c>
    </row>
    <row r="352" spans="1:21" x14ac:dyDescent="0.25">
      <c r="A352">
        <v>2319</v>
      </c>
      <c r="B352" t="s">
        <v>294</v>
      </c>
      <c r="C352">
        <v>2020</v>
      </c>
      <c r="D352" t="s">
        <v>276</v>
      </c>
      <c r="E352">
        <v>1090</v>
      </c>
      <c r="F352" t="s">
        <v>22</v>
      </c>
      <c r="G352" t="s">
        <v>17</v>
      </c>
      <c r="H352" t="s">
        <v>18</v>
      </c>
      <c r="I352" s="1">
        <v>44390</v>
      </c>
      <c r="J352" s="1">
        <f>+Tabell1[[#This Row],[Regnskap]]</f>
        <v>44390</v>
      </c>
      <c r="L352" t="str">
        <f>_xlfn.XLOOKUP(Tabell1[[#This Row],[Ansvar]],Fleksi[Ansvar],Fleksi[Virksomhet])</f>
        <v>Øygard</v>
      </c>
      <c r="M352" t="str">
        <f>_xlfn.XLOOKUP(Tabell1[[#This Row],[Ansvar]],Fleksi[Ansvar],Fleksi[1B])</f>
        <v>Ordinær grunnskoleopplæring inkludert fellesutgifter</v>
      </c>
      <c r="N352" t="str">
        <f>_xlfn.XLOOKUP(Tabell1[[#This Row],[Ansvar]],Fleksi[Ansvar],Fleksi[Tjenesteområde])</f>
        <v>Oppvekst skole</v>
      </c>
      <c r="O352" s="1">
        <f>+ROUND(Tabell1[[#This Row],[Justert beløp]],-3)</f>
        <v>44000</v>
      </c>
      <c r="P352">
        <f t="shared" si="37"/>
        <v>1090</v>
      </c>
      <c r="Q352">
        <f t="shared" si="38"/>
        <v>2319</v>
      </c>
      <c r="R352">
        <f t="shared" si="39"/>
        <v>2020</v>
      </c>
      <c r="S352" t="str">
        <f t="shared" si="40"/>
        <v>2255</v>
      </c>
      <c r="T352" s="1">
        <f>+Tabell1[[#This Row],[Avrundet beløp]]</f>
        <v>44000</v>
      </c>
      <c r="U352" s="5">
        <f t="shared" si="41"/>
        <v>44000</v>
      </c>
    </row>
    <row r="353" spans="1:21" x14ac:dyDescent="0.25">
      <c r="A353">
        <v>2319</v>
      </c>
      <c r="B353" t="s">
        <v>294</v>
      </c>
      <c r="C353">
        <v>2020</v>
      </c>
      <c r="D353" t="s">
        <v>276</v>
      </c>
      <c r="E353">
        <v>1099</v>
      </c>
      <c r="F353" t="s">
        <v>16</v>
      </c>
      <c r="G353" t="s">
        <v>17</v>
      </c>
      <c r="H353" t="s">
        <v>18</v>
      </c>
      <c r="I353" s="1">
        <v>110763</v>
      </c>
      <c r="J353" s="1">
        <f>+Tabell1[[#This Row],[Regnskap]]</f>
        <v>110763</v>
      </c>
      <c r="L353" t="str">
        <f>_xlfn.XLOOKUP(Tabell1[[#This Row],[Ansvar]],Fleksi[Ansvar],Fleksi[Virksomhet])</f>
        <v>Øygard</v>
      </c>
      <c r="M353" t="str">
        <f>_xlfn.XLOOKUP(Tabell1[[#This Row],[Ansvar]],Fleksi[Ansvar],Fleksi[1B])</f>
        <v>Ordinær grunnskoleopplæring inkludert fellesutgifter</v>
      </c>
      <c r="N353" t="str">
        <f>_xlfn.XLOOKUP(Tabell1[[#This Row],[Ansvar]],Fleksi[Ansvar],Fleksi[Tjenesteområde])</f>
        <v>Oppvekst skole</v>
      </c>
      <c r="O353" s="1">
        <f>+ROUND(Tabell1[[#This Row],[Justert beløp]],-3)</f>
        <v>111000</v>
      </c>
      <c r="P353">
        <f t="shared" si="37"/>
        <v>1099</v>
      </c>
      <c r="Q353">
        <f t="shared" si="38"/>
        <v>2319</v>
      </c>
      <c r="R353">
        <f t="shared" si="39"/>
        <v>2020</v>
      </c>
      <c r="S353" t="str">
        <f t="shared" si="40"/>
        <v>2255</v>
      </c>
      <c r="T353" s="1">
        <f>+Tabell1[[#This Row],[Avrundet beløp]]</f>
        <v>111000</v>
      </c>
      <c r="U353" s="5">
        <f t="shared" si="41"/>
        <v>111000</v>
      </c>
    </row>
    <row r="354" spans="1:21" x14ac:dyDescent="0.25">
      <c r="A354">
        <v>2319</v>
      </c>
      <c r="B354" t="s">
        <v>294</v>
      </c>
      <c r="C354">
        <v>2020</v>
      </c>
      <c r="D354" t="s">
        <v>276</v>
      </c>
      <c r="E354">
        <v>1107</v>
      </c>
      <c r="F354" t="s">
        <v>279</v>
      </c>
      <c r="G354" t="s">
        <v>17</v>
      </c>
      <c r="H354" t="s">
        <v>18</v>
      </c>
      <c r="I354" s="1">
        <v>2680</v>
      </c>
      <c r="J354" s="1">
        <f>+Tabell1[[#This Row],[Regnskap]]</f>
        <v>2680</v>
      </c>
      <c r="L354" t="str">
        <f>_xlfn.XLOOKUP(Tabell1[[#This Row],[Ansvar]],Fleksi[Ansvar],Fleksi[Virksomhet])</f>
        <v>Øygard</v>
      </c>
      <c r="M354" t="str">
        <f>_xlfn.XLOOKUP(Tabell1[[#This Row],[Ansvar]],Fleksi[Ansvar],Fleksi[1B])</f>
        <v>Ordinær grunnskoleopplæring inkludert fellesutgifter</v>
      </c>
      <c r="N354" t="str">
        <f>_xlfn.XLOOKUP(Tabell1[[#This Row],[Ansvar]],Fleksi[Ansvar],Fleksi[Tjenesteområde])</f>
        <v>Oppvekst skole</v>
      </c>
      <c r="O354" s="1">
        <f>+ROUND(Tabell1[[#This Row],[Justert beløp]],-3)</f>
        <v>3000</v>
      </c>
      <c r="P354">
        <f t="shared" si="37"/>
        <v>1107</v>
      </c>
      <c r="Q354">
        <f t="shared" si="38"/>
        <v>2319</v>
      </c>
      <c r="R354">
        <f t="shared" si="39"/>
        <v>2020</v>
      </c>
      <c r="S354" t="str">
        <f t="shared" si="40"/>
        <v>2255</v>
      </c>
      <c r="T354" s="1">
        <f>+Tabell1[[#This Row],[Avrundet beløp]]</f>
        <v>3000</v>
      </c>
      <c r="U354" s="5">
        <f t="shared" si="41"/>
        <v>3000</v>
      </c>
    </row>
    <row r="355" spans="1:21" x14ac:dyDescent="0.25">
      <c r="A355">
        <v>2319</v>
      </c>
      <c r="B355" t="s">
        <v>294</v>
      </c>
      <c r="C355">
        <v>2020</v>
      </c>
      <c r="D355" t="s">
        <v>276</v>
      </c>
      <c r="E355">
        <v>1120</v>
      </c>
      <c r="F355" t="s">
        <v>26</v>
      </c>
      <c r="G355" t="s">
        <v>17</v>
      </c>
      <c r="H355" t="s">
        <v>18</v>
      </c>
      <c r="I355" s="1">
        <v>-231</v>
      </c>
      <c r="J355" s="1">
        <f>+Tabell1[[#This Row],[Regnskap]]</f>
        <v>-231</v>
      </c>
      <c r="L355" t="str">
        <f>_xlfn.XLOOKUP(Tabell1[[#This Row],[Ansvar]],Fleksi[Ansvar],Fleksi[Virksomhet])</f>
        <v>Øygard</v>
      </c>
      <c r="M355" t="str">
        <f>_xlfn.XLOOKUP(Tabell1[[#This Row],[Ansvar]],Fleksi[Ansvar],Fleksi[1B])</f>
        <v>Ordinær grunnskoleopplæring inkludert fellesutgifter</v>
      </c>
      <c r="N355" t="str">
        <f>_xlfn.XLOOKUP(Tabell1[[#This Row],[Ansvar]],Fleksi[Ansvar],Fleksi[Tjenesteområde])</f>
        <v>Oppvekst skole</v>
      </c>
      <c r="O355" s="1">
        <f>+ROUND(Tabell1[[#This Row],[Justert beløp]],-3)</f>
        <v>0</v>
      </c>
      <c r="P355">
        <f t="shared" si="37"/>
        <v>1120</v>
      </c>
      <c r="Q355">
        <f t="shared" si="38"/>
        <v>2319</v>
      </c>
      <c r="R355">
        <f t="shared" si="39"/>
        <v>2020</v>
      </c>
      <c r="S355" t="str">
        <f t="shared" si="40"/>
        <v>2255</v>
      </c>
      <c r="T355" s="1">
        <f>+Tabell1[[#This Row],[Avrundet beløp]]</f>
        <v>0</v>
      </c>
      <c r="U355" s="5">
        <f t="shared" si="41"/>
        <v>0</v>
      </c>
    </row>
    <row r="356" spans="1:21" x14ac:dyDescent="0.25">
      <c r="A356">
        <v>2319</v>
      </c>
      <c r="B356" t="s">
        <v>294</v>
      </c>
      <c r="C356">
        <v>2020</v>
      </c>
      <c r="D356" t="s">
        <v>276</v>
      </c>
      <c r="E356">
        <v>1121</v>
      </c>
      <c r="F356" t="s">
        <v>66</v>
      </c>
      <c r="G356" t="s">
        <v>17</v>
      </c>
      <c r="H356" t="s">
        <v>18</v>
      </c>
      <c r="I356" s="1">
        <v>3142</v>
      </c>
      <c r="J356" s="1">
        <f>+Tabell1[[#This Row],[Regnskap]]</f>
        <v>3142</v>
      </c>
      <c r="L356" t="str">
        <f>_xlfn.XLOOKUP(Tabell1[[#This Row],[Ansvar]],Fleksi[Ansvar],Fleksi[Virksomhet])</f>
        <v>Øygard</v>
      </c>
      <c r="M356" t="str">
        <f>_xlfn.XLOOKUP(Tabell1[[#This Row],[Ansvar]],Fleksi[Ansvar],Fleksi[1B])</f>
        <v>Ordinær grunnskoleopplæring inkludert fellesutgifter</v>
      </c>
      <c r="N356" t="str">
        <f>_xlfn.XLOOKUP(Tabell1[[#This Row],[Ansvar]],Fleksi[Ansvar],Fleksi[Tjenesteområde])</f>
        <v>Oppvekst skole</v>
      </c>
      <c r="O356" s="1">
        <f>+ROUND(Tabell1[[#This Row],[Justert beløp]],-3)</f>
        <v>3000</v>
      </c>
      <c r="P356">
        <f t="shared" si="37"/>
        <v>1121</v>
      </c>
      <c r="Q356">
        <f t="shared" si="38"/>
        <v>2319</v>
      </c>
      <c r="R356">
        <f t="shared" si="39"/>
        <v>2020</v>
      </c>
      <c r="S356" t="str">
        <f t="shared" si="40"/>
        <v>2255</v>
      </c>
      <c r="T356" s="1">
        <f>+Tabell1[[#This Row],[Avrundet beløp]]</f>
        <v>3000</v>
      </c>
      <c r="U356" s="5">
        <f t="shared" si="41"/>
        <v>3000</v>
      </c>
    </row>
    <row r="357" spans="1:21" x14ac:dyDescent="0.25">
      <c r="A357">
        <v>2320</v>
      </c>
      <c r="B357" t="s">
        <v>118</v>
      </c>
      <c r="C357">
        <v>3830</v>
      </c>
      <c r="D357" t="s">
        <v>295</v>
      </c>
      <c r="E357">
        <v>1107</v>
      </c>
      <c r="F357" t="s">
        <v>279</v>
      </c>
      <c r="G357" t="s">
        <v>17</v>
      </c>
      <c r="H357" t="s">
        <v>18</v>
      </c>
      <c r="I357" s="1">
        <v>38140</v>
      </c>
      <c r="J357" s="1">
        <f>+Tabell1[[#This Row],[Regnskap]]</f>
        <v>38140</v>
      </c>
      <c r="L357" t="str">
        <f>_xlfn.XLOOKUP(Tabell1[[#This Row],[Ansvar]],Fleksi[Ansvar],Fleksi[Virksomhet])</f>
        <v>Sandnes kulturskole</v>
      </c>
      <c r="M357" t="str">
        <f>_xlfn.XLOOKUP(Tabell1[[#This Row],[Ansvar]],Fleksi[Ansvar],Fleksi[1B])</f>
        <v>Kultur og næring</v>
      </c>
      <c r="N357" t="str">
        <f>_xlfn.XLOOKUP(Tabell1[[#This Row],[Ansvar]],Fleksi[Ansvar],Fleksi[Tjenesteområde])</f>
        <v>Kultur og næring</v>
      </c>
      <c r="O357" s="1">
        <f>+ROUND(Tabell1[[#This Row],[Justert beløp]],-3)</f>
        <v>38000</v>
      </c>
      <c r="P357">
        <f t="shared" si="37"/>
        <v>1107</v>
      </c>
      <c r="Q357">
        <f t="shared" si="38"/>
        <v>2320</v>
      </c>
      <c r="R357">
        <f t="shared" si="39"/>
        <v>3830</v>
      </c>
      <c r="S357" t="str">
        <f t="shared" si="40"/>
        <v>2255</v>
      </c>
      <c r="T357" s="1">
        <f>+Tabell1[[#This Row],[Avrundet beløp]]</f>
        <v>38000</v>
      </c>
      <c r="U357" s="5">
        <f t="shared" si="41"/>
        <v>38000</v>
      </c>
    </row>
    <row r="358" spans="1:21" x14ac:dyDescent="0.25">
      <c r="A358">
        <v>2320</v>
      </c>
      <c r="B358" t="s">
        <v>118</v>
      </c>
      <c r="C358">
        <v>3830</v>
      </c>
      <c r="D358" t="s">
        <v>295</v>
      </c>
      <c r="E358">
        <v>1201</v>
      </c>
      <c r="F358" t="s">
        <v>56</v>
      </c>
      <c r="G358" t="s">
        <v>17</v>
      </c>
      <c r="H358" t="s">
        <v>18</v>
      </c>
      <c r="I358" s="1">
        <v>3526</v>
      </c>
      <c r="J358" s="1">
        <f>+Tabell1[[#This Row],[Regnskap]]</f>
        <v>3526</v>
      </c>
      <c r="L358" t="str">
        <f>_xlfn.XLOOKUP(Tabell1[[#This Row],[Ansvar]],Fleksi[Ansvar],Fleksi[Virksomhet])</f>
        <v>Sandnes kulturskole</v>
      </c>
      <c r="M358" t="str">
        <f>_xlfn.XLOOKUP(Tabell1[[#This Row],[Ansvar]],Fleksi[Ansvar],Fleksi[1B])</f>
        <v>Kultur og næring</v>
      </c>
      <c r="N358" t="str">
        <f>_xlfn.XLOOKUP(Tabell1[[#This Row],[Ansvar]],Fleksi[Ansvar],Fleksi[Tjenesteområde])</f>
        <v>Kultur og næring</v>
      </c>
      <c r="O358" s="1">
        <f>+ROUND(Tabell1[[#This Row],[Justert beløp]],-3)</f>
        <v>4000</v>
      </c>
      <c r="P358">
        <f t="shared" si="37"/>
        <v>1201</v>
      </c>
      <c r="Q358">
        <f t="shared" si="38"/>
        <v>2320</v>
      </c>
      <c r="R358">
        <f t="shared" si="39"/>
        <v>3830</v>
      </c>
      <c r="S358" t="str">
        <f t="shared" si="40"/>
        <v>2255</v>
      </c>
      <c r="T358" s="1">
        <f>+Tabell1[[#This Row],[Avrundet beløp]]</f>
        <v>4000</v>
      </c>
      <c r="U358" s="5">
        <f t="shared" si="41"/>
        <v>4000</v>
      </c>
    </row>
    <row r="359" spans="1:21" x14ac:dyDescent="0.25">
      <c r="A359">
        <v>2321</v>
      </c>
      <c r="B359" t="s">
        <v>296</v>
      </c>
      <c r="C359">
        <v>2020</v>
      </c>
      <c r="D359" t="s">
        <v>276</v>
      </c>
      <c r="E359">
        <v>1011</v>
      </c>
      <c r="F359" t="s">
        <v>60</v>
      </c>
      <c r="G359" t="s">
        <v>17</v>
      </c>
      <c r="H359" t="s">
        <v>18</v>
      </c>
      <c r="I359" s="1">
        <v>13164</v>
      </c>
      <c r="J359" s="1">
        <f>+Tabell1[[#This Row],[Regnskap]]</f>
        <v>13164</v>
      </c>
      <c r="L359" t="str">
        <f>_xlfn.XLOOKUP(Tabell1[[#This Row],[Ansvar]],Fleksi[Ansvar],Fleksi[Virksomhet])</f>
        <v>Sørbø</v>
      </c>
      <c r="M359" t="str">
        <f>_xlfn.XLOOKUP(Tabell1[[#This Row],[Ansvar]],Fleksi[Ansvar],Fleksi[1B])</f>
        <v>Ordinær grunnskoleopplæring inkludert fellesutgifter</v>
      </c>
      <c r="N359" t="str">
        <f>_xlfn.XLOOKUP(Tabell1[[#This Row],[Ansvar]],Fleksi[Ansvar],Fleksi[Tjenesteområde])</f>
        <v>Oppvekst skole</v>
      </c>
      <c r="O359" s="1">
        <f>+ROUND(Tabell1[[#This Row],[Justert beløp]],-3)</f>
        <v>13000</v>
      </c>
      <c r="P359">
        <f t="shared" si="37"/>
        <v>1011</v>
      </c>
      <c r="Q359">
        <f t="shared" si="38"/>
        <v>2321</v>
      </c>
      <c r="R359">
        <f t="shared" si="39"/>
        <v>2020</v>
      </c>
      <c r="S359" t="str">
        <f t="shared" si="40"/>
        <v>2255</v>
      </c>
      <c r="T359" s="1">
        <f>+Tabell1[[#This Row],[Avrundet beløp]]</f>
        <v>13000</v>
      </c>
      <c r="U359" s="5">
        <f t="shared" si="41"/>
        <v>13000</v>
      </c>
    </row>
    <row r="360" spans="1:21" x14ac:dyDescent="0.25">
      <c r="A360">
        <v>2321</v>
      </c>
      <c r="B360" t="s">
        <v>296</v>
      </c>
      <c r="C360">
        <v>2020</v>
      </c>
      <c r="D360" t="s">
        <v>276</v>
      </c>
      <c r="E360">
        <v>1020</v>
      </c>
      <c r="F360" t="s">
        <v>260</v>
      </c>
      <c r="G360" t="s">
        <v>17</v>
      </c>
      <c r="H360" t="s">
        <v>18</v>
      </c>
      <c r="I360" s="1">
        <v>115269</v>
      </c>
      <c r="J360" s="1">
        <f>+Tabell1[[#This Row],[Regnskap]]</f>
        <v>115269</v>
      </c>
      <c r="L360" t="str">
        <f>_xlfn.XLOOKUP(Tabell1[[#This Row],[Ansvar]],Fleksi[Ansvar],Fleksi[Virksomhet])</f>
        <v>Sørbø</v>
      </c>
      <c r="M360" t="str">
        <f>_xlfn.XLOOKUP(Tabell1[[#This Row],[Ansvar]],Fleksi[Ansvar],Fleksi[1B])</f>
        <v>Ordinær grunnskoleopplæring inkludert fellesutgifter</v>
      </c>
      <c r="N360" t="str">
        <f>_xlfn.XLOOKUP(Tabell1[[#This Row],[Ansvar]],Fleksi[Ansvar],Fleksi[Tjenesteområde])</f>
        <v>Oppvekst skole</v>
      </c>
      <c r="O360" s="1">
        <f>+ROUND(Tabell1[[#This Row],[Justert beløp]],-3)</f>
        <v>115000</v>
      </c>
      <c r="P360">
        <f t="shared" si="37"/>
        <v>1020</v>
      </c>
      <c r="Q360">
        <f t="shared" si="38"/>
        <v>2321</v>
      </c>
      <c r="R360">
        <f t="shared" si="39"/>
        <v>2020</v>
      </c>
      <c r="S360" t="str">
        <f t="shared" si="40"/>
        <v>2255</v>
      </c>
      <c r="T360" s="1">
        <f>+Tabell1[[#This Row],[Avrundet beløp]]</f>
        <v>115000</v>
      </c>
      <c r="U360" s="5">
        <f t="shared" si="41"/>
        <v>115000</v>
      </c>
    </row>
    <row r="361" spans="1:21" x14ac:dyDescent="0.25">
      <c r="A361">
        <v>2321</v>
      </c>
      <c r="B361" t="s">
        <v>296</v>
      </c>
      <c r="C361">
        <v>2020</v>
      </c>
      <c r="D361" t="s">
        <v>276</v>
      </c>
      <c r="E361">
        <v>1030</v>
      </c>
      <c r="F361" t="s">
        <v>248</v>
      </c>
      <c r="G361" t="s">
        <v>17</v>
      </c>
      <c r="H361" t="s">
        <v>18</v>
      </c>
      <c r="I361" s="1">
        <v>9326</v>
      </c>
      <c r="J361" s="1">
        <f>+Tabell1[[#This Row],[Regnskap]]</f>
        <v>9326</v>
      </c>
      <c r="L361" t="str">
        <f>_xlfn.XLOOKUP(Tabell1[[#This Row],[Ansvar]],Fleksi[Ansvar],Fleksi[Virksomhet])</f>
        <v>Sørbø</v>
      </c>
      <c r="M361" t="str">
        <f>_xlfn.XLOOKUP(Tabell1[[#This Row],[Ansvar]],Fleksi[Ansvar],Fleksi[1B])</f>
        <v>Ordinær grunnskoleopplæring inkludert fellesutgifter</v>
      </c>
      <c r="N361" t="str">
        <f>_xlfn.XLOOKUP(Tabell1[[#This Row],[Ansvar]],Fleksi[Ansvar],Fleksi[Tjenesteområde])</f>
        <v>Oppvekst skole</v>
      </c>
      <c r="O361" s="1">
        <f>+ROUND(Tabell1[[#This Row],[Justert beløp]],-3)</f>
        <v>9000</v>
      </c>
      <c r="P361">
        <f t="shared" si="37"/>
        <v>1030</v>
      </c>
      <c r="Q361">
        <f t="shared" si="38"/>
        <v>2321</v>
      </c>
      <c r="R361">
        <f t="shared" si="39"/>
        <v>2020</v>
      </c>
      <c r="S361" t="str">
        <f t="shared" si="40"/>
        <v>2255</v>
      </c>
      <c r="T361" s="1">
        <f>+Tabell1[[#This Row],[Avrundet beløp]]</f>
        <v>9000</v>
      </c>
      <c r="U361" s="5">
        <f t="shared" si="41"/>
        <v>9000</v>
      </c>
    </row>
    <row r="362" spans="1:21" x14ac:dyDescent="0.25">
      <c r="A362">
        <v>2321</v>
      </c>
      <c r="B362" t="s">
        <v>296</v>
      </c>
      <c r="C362">
        <v>2020</v>
      </c>
      <c r="D362" t="s">
        <v>276</v>
      </c>
      <c r="E362">
        <v>1090</v>
      </c>
      <c r="F362" t="s">
        <v>22</v>
      </c>
      <c r="G362" t="s">
        <v>17</v>
      </c>
      <c r="H362" t="s">
        <v>18</v>
      </c>
      <c r="I362" s="1">
        <v>9175</v>
      </c>
      <c r="J362" s="1">
        <f>+Tabell1[[#This Row],[Regnskap]]</f>
        <v>9175</v>
      </c>
      <c r="L362" t="str">
        <f>_xlfn.XLOOKUP(Tabell1[[#This Row],[Ansvar]],Fleksi[Ansvar],Fleksi[Virksomhet])</f>
        <v>Sørbø</v>
      </c>
      <c r="M362" t="str">
        <f>_xlfn.XLOOKUP(Tabell1[[#This Row],[Ansvar]],Fleksi[Ansvar],Fleksi[1B])</f>
        <v>Ordinær grunnskoleopplæring inkludert fellesutgifter</v>
      </c>
      <c r="N362" t="str">
        <f>_xlfn.XLOOKUP(Tabell1[[#This Row],[Ansvar]],Fleksi[Ansvar],Fleksi[Tjenesteområde])</f>
        <v>Oppvekst skole</v>
      </c>
      <c r="O362" s="1">
        <f>+ROUND(Tabell1[[#This Row],[Justert beløp]],-3)</f>
        <v>9000</v>
      </c>
      <c r="P362">
        <f t="shared" si="37"/>
        <v>1090</v>
      </c>
      <c r="Q362">
        <f t="shared" si="38"/>
        <v>2321</v>
      </c>
      <c r="R362">
        <f t="shared" si="39"/>
        <v>2020</v>
      </c>
      <c r="S362" t="str">
        <f t="shared" si="40"/>
        <v>2255</v>
      </c>
      <c r="T362" s="1">
        <f>+Tabell1[[#This Row],[Avrundet beløp]]</f>
        <v>9000</v>
      </c>
      <c r="U362" s="5">
        <f t="shared" si="41"/>
        <v>9000</v>
      </c>
    </row>
    <row r="363" spans="1:21" x14ac:dyDescent="0.25">
      <c r="A363">
        <v>2321</v>
      </c>
      <c r="B363" t="s">
        <v>296</v>
      </c>
      <c r="C363">
        <v>2020</v>
      </c>
      <c r="D363" t="s">
        <v>276</v>
      </c>
      <c r="E363">
        <v>1099</v>
      </c>
      <c r="F363" t="s">
        <v>16</v>
      </c>
      <c r="G363" t="s">
        <v>17</v>
      </c>
      <c r="H363" t="s">
        <v>18</v>
      </c>
      <c r="I363" s="1">
        <v>20718</v>
      </c>
      <c r="J363" s="1">
        <f>+Tabell1[[#This Row],[Regnskap]]</f>
        <v>20718</v>
      </c>
      <c r="L363" t="str">
        <f>_xlfn.XLOOKUP(Tabell1[[#This Row],[Ansvar]],Fleksi[Ansvar],Fleksi[Virksomhet])</f>
        <v>Sørbø</v>
      </c>
      <c r="M363" t="str">
        <f>_xlfn.XLOOKUP(Tabell1[[#This Row],[Ansvar]],Fleksi[Ansvar],Fleksi[1B])</f>
        <v>Ordinær grunnskoleopplæring inkludert fellesutgifter</v>
      </c>
      <c r="N363" t="str">
        <f>_xlfn.XLOOKUP(Tabell1[[#This Row],[Ansvar]],Fleksi[Ansvar],Fleksi[Tjenesteområde])</f>
        <v>Oppvekst skole</v>
      </c>
      <c r="O363" s="1">
        <f>+ROUND(Tabell1[[#This Row],[Justert beløp]],-3)</f>
        <v>21000</v>
      </c>
      <c r="P363">
        <f t="shared" si="37"/>
        <v>1099</v>
      </c>
      <c r="Q363">
        <f t="shared" si="38"/>
        <v>2321</v>
      </c>
      <c r="R363">
        <f t="shared" si="39"/>
        <v>2020</v>
      </c>
      <c r="S363" t="str">
        <f t="shared" si="40"/>
        <v>2255</v>
      </c>
      <c r="T363" s="1">
        <f>+Tabell1[[#This Row],[Avrundet beløp]]</f>
        <v>21000</v>
      </c>
      <c r="U363" s="5">
        <f t="shared" si="41"/>
        <v>21000</v>
      </c>
    </row>
    <row r="364" spans="1:21" x14ac:dyDescent="0.25">
      <c r="A364">
        <v>2321</v>
      </c>
      <c r="B364" t="s">
        <v>296</v>
      </c>
      <c r="C364">
        <v>2020</v>
      </c>
      <c r="D364" t="s">
        <v>276</v>
      </c>
      <c r="E364">
        <v>1110</v>
      </c>
      <c r="F364" t="s">
        <v>221</v>
      </c>
      <c r="G364" t="s">
        <v>17</v>
      </c>
      <c r="H364" t="s">
        <v>18</v>
      </c>
      <c r="I364" s="1">
        <v>1604</v>
      </c>
      <c r="J364" s="1">
        <f>+Tabell1[[#This Row],[Regnskap]]</f>
        <v>1604</v>
      </c>
      <c r="L364" t="str">
        <f>_xlfn.XLOOKUP(Tabell1[[#This Row],[Ansvar]],Fleksi[Ansvar],Fleksi[Virksomhet])</f>
        <v>Sørbø</v>
      </c>
      <c r="M364" t="str">
        <f>_xlfn.XLOOKUP(Tabell1[[#This Row],[Ansvar]],Fleksi[Ansvar],Fleksi[1B])</f>
        <v>Ordinær grunnskoleopplæring inkludert fellesutgifter</v>
      </c>
      <c r="N364" t="str">
        <f>_xlfn.XLOOKUP(Tabell1[[#This Row],[Ansvar]],Fleksi[Ansvar],Fleksi[Tjenesteområde])</f>
        <v>Oppvekst skole</v>
      </c>
      <c r="O364" s="1">
        <f>+ROUND(Tabell1[[#This Row],[Justert beløp]],-3)</f>
        <v>2000</v>
      </c>
      <c r="P364">
        <f t="shared" si="37"/>
        <v>1110</v>
      </c>
      <c r="Q364">
        <f t="shared" si="38"/>
        <v>2321</v>
      </c>
      <c r="R364">
        <f t="shared" si="39"/>
        <v>2020</v>
      </c>
      <c r="S364" t="str">
        <f t="shared" si="40"/>
        <v>2255</v>
      </c>
      <c r="T364" s="1">
        <f>+Tabell1[[#This Row],[Avrundet beløp]]</f>
        <v>2000</v>
      </c>
      <c r="U364" s="5">
        <f t="shared" si="41"/>
        <v>2000</v>
      </c>
    </row>
    <row r="365" spans="1:21" x14ac:dyDescent="0.25">
      <c r="A365">
        <v>2321</v>
      </c>
      <c r="B365" t="s">
        <v>296</v>
      </c>
      <c r="C365">
        <v>2020</v>
      </c>
      <c r="D365" t="s">
        <v>276</v>
      </c>
      <c r="E365">
        <v>1121</v>
      </c>
      <c r="F365" t="s">
        <v>66</v>
      </c>
      <c r="G365" t="s">
        <v>17</v>
      </c>
      <c r="H365" t="s">
        <v>18</v>
      </c>
      <c r="I365" s="1">
        <v>6253</v>
      </c>
      <c r="J365" s="1">
        <f>+Tabell1[[#This Row],[Regnskap]]</f>
        <v>6253</v>
      </c>
      <c r="L365" t="str">
        <f>_xlfn.XLOOKUP(Tabell1[[#This Row],[Ansvar]],Fleksi[Ansvar],Fleksi[Virksomhet])</f>
        <v>Sørbø</v>
      </c>
      <c r="M365" t="str">
        <f>_xlfn.XLOOKUP(Tabell1[[#This Row],[Ansvar]],Fleksi[Ansvar],Fleksi[1B])</f>
        <v>Ordinær grunnskoleopplæring inkludert fellesutgifter</v>
      </c>
      <c r="N365" t="str">
        <f>_xlfn.XLOOKUP(Tabell1[[#This Row],[Ansvar]],Fleksi[Ansvar],Fleksi[Tjenesteområde])</f>
        <v>Oppvekst skole</v>
      </c>
      <c r="O365" s="1">
        <f>+ROUND(Tabell1[[#This Row],[Justert beløp]],-3)</f>
        <v>6000</v>
      </c>
      <c r="P365">
        <f t="shared" si="37"/>
        <v>1121</v>
      </c>
      <c r="Q365">
        <f t="shared" si="38"/>
        <v>2321</v>
      </c>
      <c r="R365">
        <f t="shared" si="39"/>
        <v>2020</v>
      </c>
      <c r="S365" t="str">
        <f t="shared" si="40"/>
        <v>2255</v>
      </c>
      <c r="T365" s="1">
        <f>+Tabell1[[#This Row],[Avrundet beløp]]</f>
        <v>6000</v>
      </c>
      <c r="U365" s="5">
        <f t="shared" si="41"/>
        <v>6000</v>
      </c>
    </row>
    <row r="366" spans="1:21" x14ac:dyDescent="0.25">
      <c r="A366">
        <v>2321</v>
      </c>
      <c r="B366" t="s">
        <v>296</v>
      </c>
      <c r="C366">
        <v>2150</v>
      </c>
      <c r="D366" t="s">
        <v>280</v>
      </c>
      <c r="E366">
        <v>1020</v>
      </c>
      <c r="F366" t="s">
        <v>260</v>
      </c>
      <c r="G366" t="s">
        <v>17</v>
      </c>
      <c r="H366" t="s">
        <v>18</v>
      </c>
      <c r="I366" s="1">
        <v>29803</v>
      </c>
      <c r="J366" s="1">
        <f>+Tabell1[[#This Row],[Regnskap]]</f>
        <v>29803</v>
      </c>
      <c r="L366" t="str">
        <f>_xlfn.XLOOKUP(Tabell1[[#This Row],[Ansvar]],Fleksi[Ansvar],Fleksi[Virksomhet])</f>
        <v>Sørbø</v>
      </c>
      <c r="M366" t="str">
        <f>_xlfn.XLOOKUP(Tabell1[[#This Row],[Ansvar]],Fleksi[Ansvar],Fleksi[1B])</f>
        <v>Ordinær grunnskoleopplæring inkludert fellesutgifter</v>
      </c>
      <c r="N366" t="str">
        <f>_xlfn.XLOOKUP(Tabell1[[#This Row],[Ansvar]],Fleksi[Ansvar],Fleksi[Tjenesteområde])</f>
        <v>Oppvekst skole</v>
      </c>
      <c r="O366" s="1">
        <f>+ROUND(Tabell1[[#This Row],[Justert beløp]],-3)</f>
        <v>30000</v>
      </c>
      <c r="P366">
        <f t="shared" si="37"/>
        <v>1020</v>
      </c>
      <c r="Q366">
        <f t="shared" si="38"/>
        <v>2321</v>
      </c>
      <c r="R366">
        <f t="shared" si="39"/>
        <v>2150</v>
      </c>
      <c r="S366" t="str">
        <f t="shared" si="40"/>
        <v>2255</v>
      </c>
      <c r="T366" s="1">
        <f>+Tabell1[[#This Row],[Avrundet beløp]]</f>
        <v>30000</v>
      </c>
      <c r="U366" s="5">
        <f t="shared" si="41"/>
        <v>30000</v>
      </c>
    </row>
    <row r="367" spans="1:21" x14ac:dyDescent="0.25">
      <c r="A367">
        <v>2321</v>
      </c>
      <c r="B367" t="s">
        <v>296</v>
      </c>
      <c r="C367">
        <v>2150</v>
      </c>
      <c r="D367" t="s">
        <v>280</v>
      </c>
      <c r="E367">
        <v>1022</v>
      </c>
      <c r="F367" t="s">
        <v>278</v>
      </c>
      <c r="G367" t="s">
        <v>17</v>
      </c>
      <c r="H367" t="s">
        <v>18</v>
      </c>
      <c r="I367" s="1">
        <v>14853</v>
      </c>
      <c r="J367" s="1">
        <f>+Tabell1[[#This Row],[Regnskap]]</f>
        <v>14853</v>
      </c>
      <c r="L367" t="str">
        <f>_xlfn.XLOOKUP(Tabell1[[#This Row],[Ansvar]],Fleksi[Ansvar],Fleksi[Virksomhet])</f>
        <v>Sørbø</v>
      </c>
      <c r="M367" t="str">
        <f>_xlfn.XLOOKUP(Tabell1[[#This Row],[Ansvar]],Fleksi[Ansvar],Fleksi[1B])</f>
        <v>Ordinær grunnskoleopplæring inkludert fellesutgifter</v>
      </c>
      <c r="N367" t="str">
        <f>_xlfn.XLOOKUP(Tabell1[[#This Row],[Ansvar]],Fleksi[Ansvar],Fleksi[Tjenesteområde])</f>
        <v>Oppvekst skole</v>
      </c>
      <c r="O367" s="1">
        <f>+ROUND(Tabell1[[#This Row],[Justert beløp]],-3)</f>
        <v>15000</v>
      </c>
      <c r="P367">
        <f t="shared" si="37"/>
        <v>1022</v>
      </c>
      <c r="Q367">
        <f t="shared" si="38"/>
        <v>2321</v>
      </c>
      <c r="R367">
        <f t="shared" si="39"/>
        <v>2150</v>
      </c>
      <c r="S367" t="str">
        <f t="shared" si="40"/>
        <v>2255</v>
      </c>
      <c r="T367" s="1">
        <f>+Tabell1[[#This Row],[Avrundet beløp]]</f>
        <v>15000</v>
      </c>
      <c r="U367" s="5">
        <f t="shared" si="41"/>
        <v>15000</v>
      </c>
    </row>
    <row r="368" spans="1:21" x14ac:dyDescent="0.25">
      <c r="A368">
        <v>2321</v>
      </c>
      <c r="B368" t="s">
        <v>296</v>
      </c>
      <c r="C368">
        <v>2150</v>
      </c>
      <c r="D368" t="s">
        <v>280</v>
      </c>
      <c r="E368">
        <v>1030</v>
      </c>
      <c r="F368" t="s">
        <v>248</v>
      </c>
      <c r="G368" t="s">
        <v>17</v>
      </c>
      <c r="H368" t="s">
        <v>18</v>
      </c>
      <c r="I368" s="1">
        <v>72308</v>
      </c>
      <c r="J368" s="1">
        <f>+Tabell1[[#This Row],[Regnskap]]</f>
        <v>72308</v>
      </c>
      <c r="L368" t="str">
        <f>_xlfn.XLOOKUP(Tabell1[[#This Row],[Ansvar]],Fleksi[Ansvar],Fleksi[Virksomhet])</f>
        <v>Sørbø</v>
      </c>
      <c r="M368" t="str">
        <f>_xlfn.XLOOKUP(Tabell1[[#This Row],[Ansvar]],Fleksi[Ansvar],Fleksi[1B])</f>
        <v>Ordinær grunnskoleopplæring inkludert fellesutgifter</v>
      </c>
      <c r="N368" t="str">
        <f>_xlfn.XLOOKUP(Tabell1[[#This Row],[Ansvar]],Fleksi[Ansvar],Fleksi[Tjenesteområde])</f>
        <v>Oppvekst skole</v>
      </c>
      <c r="O368" s="1">
        <f>+ROUND(Tabell1[[#This Row],[Justert beløp]],-3)</f>
        <v>72000</v>
      </c>
      <c r="P368">
        <f t="shared" si="37"/>
        <v>1030</v>
      </c>
      <c r="Q368">
        <f t="shared" si="38"/>
        <v>2321</v>
      </c>
      <c r="R368">
        <f t="shared" si="39"/>
        <v>2150</v>
      </c>
      <c r="S368" t="str">
        <f t="shared" si="40"/>
        <v>2255</v>
      </c>
      <c r="T368" s="1">
        <f>+Tabell1[[#This Row],[Avrundet beløp]]</f>
        <v>72000</v>
      </c>
      <c r="U368" s="5">
        <f t="shared" si="41"/>
        <v>72000</v>
      </c>
    </row>
    <row r="369" spans="1:21" x14ac:dyDescent="0.25">
      <c r="A369">
        <v>2321</v>
      </c>
      <c r="B369" t="s">
        <v>296</v>
      </c>
      <c r="C369">
        <v>2150</v>
      </c>
      <c r="D369" t="s">
        <v>280</v>
      </c>
      <c r="E369">
        <v>1090</v>
      </c>
      <c r="F369" t="s">
        <v>22</v>
      </c>
      <c r="G369" t="s">
        <v>17</v>
      </c>
      <c r="H369" t="s">
        <v>18</v>
      </c>
      <c r="I369" s="1">
        <v>9679</v>
      </c>
      <c r="J369" s="1">
        <f>+Tabell1[[#This Row],[Regnskap]]</f>
        <v>9679</v>
      </c>
      <c r="L369" t="str">
        <f>_xlfn.XLOOKUP(Tabell1[[#This Row],[Ansvar]],Fleksi[Ansvar],Fleksi[Virksomhet])</f>
        <v>Sørbø</v>
      </c>
      <c r="M369" t="str">
        <f>_xlfn.XLOOKUP(Tabell1[[#This Row],[Ansvar]],Fleksi[Ansvar],Fleksi[1B])</f>
        <v>Ordinær grunnskoleopplæring inkludert fellesutgifter</v>
      </c>
      <c r="N369" t="str">
        <f>_xlfn.XLOOKUP(Tabell1[[#This Row],[Ansvar]],Fleksi[Ansvar],Fleksi[Tjenesteområde])</f>
        <v>Oppvekst skole</v>
      </c>
      <c r="O369" s="1">
        <f>+ROUND(Tabell1[[#This Row],[Justert beløp]],-3)</f>
        <v>10000</v>
      </c>
      <c r="P369">
        <f t="shared" si="37"/>
        <v>1090</v>
      </c>
      <c r="Q369">
        <f t="shared" si="38"/>
        <v>2321</v>
      </c>
      <c r="R369">
        <f t="shared" si="39"/>
        <v>2150</v>
      </c>
      <c r="S369" t="str">
        <f t="shared" si="40"/>
        <v>2255</v>
      </c>
      <c r="T369" s="1">
        <f>+Tabell1[[#This Row],[Avrundet beløp]]</f>
        <v>10000</v>
      </c>
      <c r="U369" s="5">
        <f t="shared" si="41"/>
        <v>10000</v>
      </c>
    </row>
    <row r="370" spans="1:21" x14ac:dyDescent="0.25">
      <c r="A370">
        <v>2321</v>
      </c>
      <c r="B370" t="s">
        <v>296</v>
      </c>
      <c r="C370">
        <v>2150</v>
      </c>
      <c r="D370" t="s">
        <v>280</v>
      </c>
      <c r="E370">
        <v>1099</v>
      </c>
      <c r="F370" t="s">
        <v>16</v>
      </c>
      <c r="G370" t="s">
        <v>17</v>
      </c>
      <c r="H370" t="s">
        <v>18</v>
      </c>
      <c r="I370" s="1">
        <v>17857</v>
      </c>
      <c r="J370" s="1">
        <f>+Tabell1[[#This Row],[Regnskap]]</f>
        <v>17857</v>
      </c>
      <c r="L370" t="str">
        <f>_xlfn.XLOOKUP(Tabell1[[#This Row],[Ansvar]],Fleksi[Ansvar],Fleksi[Virksomhet])</f>
        <v>Sørbø</v>
      </c>
      <c r="M370" t="str">
        <f>_xlfn.XLOOKUP(Tabell1[[#This Row],[Ansvar]],Fleksi[Ansvar],Fleksi[1B])</f>
        <v>Ordinær grunnskoleopplæring inkludert fellesutgifter</v>
      </c>
      <c r="N370" t="str">
        <f>_xlfn.XLOOKUP(Tabell1[[#This Row],[Ansvar]],Fleksi[Ansvar],Fleksi[Tjenesteområde])</f>
        <v>Oppvekst skole</v>
      </c>
      <c r="O370" s="1">
        <f>+ROUND(Tabell1[[#This Row],[Justert beløp]],-3)</f>
        <v>18000</v>
      </c>
      <c r="P370">
        <f t="shared" si="37"/>
        <v>1099</v>
      </c>
      <c r="Q370">
        <f t="shared" si="38"/>
        <v>2321</v>
      </c>
      <c r="R370">
        <f t="shared" si="39"/>
        <v>2150</v>
      </c>
      <c r="S370" t="str">
        <f t="shared" si="40"/>
        <v>2255</v>
      </c>
      <c r="T370" s="1">
        <f>+Tabell1[[#This Row],[Avrundet beløp]]</f>
        <v>18000</v>
      </c>
      <c r="U370" s="5">
        <f t="shared" si="41"/>
        <v>18000</v>
      </c>
    </row>
    <row r="371" spans="1:21" x14ac:dyDescent="0.25">
      <c r="A371">
        <v>2330</v>
      </c>
      <c r="B371" t="s">
        <v>297</v>
      </c>
      <c r="C371">
        <v>2020</v>
      </c>
      <c r="D371" t="s">
        <v>276</v>
      </c>
      <c r="E371">
        <v>1011</v>
      </c>
      <c r="F371" t="s">
        <v>60</v>
      </c>
      <c r="G371" t="s">
        <v>17</v>
      </c>
      <c r="H371" t="s">
        <v>18</v>
      </c>
      <c r="I371" s="1">
        <v>3033</v>
      </c>
      <c r="J371" s="1">
        <f>+Tabell1[[#This Row],[Regnskap]]</f>
        <v>3033</v>
      </c>
      <c r="L371" t="str">
        <f>_xlfn.XLOOKUP(Tabell1[[#This Row],[Ansvar]],Fleksi[Ansvar],Fleksi[Virksomhet])</f>
        <v>Ganddal</v>
      </c>
      <c r="M371" t="str">
        <f>_xlfn.XLOOKUP(Tabell1[[#This Row],[Ansvar]],Fleksi[Ansvar],Fleksi[1B])</f>
        <v>Ordinær grunnskoleopplæring inkludert fellesutgifter</v>
      </c>
      <c r="N371" t="str">
        <f>_xlfn.XLOOKUP(Tabell1[[#This Row],[Ansvar]],Fleksi[Ansvar],Fleksi[Tjenesteområde])</f>
        <v>Oppvekst skole</v>
      </c>
      <c r="O371" s="1">
        <f>+ROUND(Tabell1[[#This Row],[Justert beløp]],-3)</f>
        <v>3000</v>
      </c>
      <c r="P371">
        <f t="shared" si="37"/>
        <v>1011</v>
      </c>
      <c r="Q371">
        <f t="shared" si="38"/>
        <v>2330</v>
      </c>
      <c r="R371">
        <f t="shared" si="39"/>
        <v>2020</v>
      </c>
      <c r="S371" t="str">
        <f t="shared" si="40"/>
        <v>2255</v>
      </c>
      <c r="T371" s="1">
        <f>+Tabell1[[#This Row],[Avrundet beløp]]</f>
        <v>3000</v>
      </c>
      <c r="U371" s="5">
        <f t="shared" si="41"/>
        <v>3000</v>
      </c>
    </row>
    <row r="372" spans="1:21" x14ac:dyDescent="0.25">
      <c r="A372">
        <v>2330</v>
      </c>
      <c r="B372" t="s">
        <v>297</v>
      </c>
      <c r="C372">
        <v>2020</v>
      </c>
      <c r="D372" t="s">
        <v>276</v>
      </c>
      <c r="E372">
        <v>1020</v>
      </c>
      <c r="F372" t="s">
        <v>260</v>
      </c>
      <c r="G372" t="s">
        <v>17</v>
      </c>
      <c r="H372" t="s">
        <v>18</v>
      </c>
      <c r="I372" s="1">
        <v>14799</v>
      </c>
      <c r="J372" s="1">
        <f>+Tabell1[[#This Row],[Regnskap]]</f>
        <v>14799</v>
      </c>
      <c r="L372" t="str">
        <f>_xlfn.XLOOKUP(Tabell1[[#This Row],[Ansvar]],Fleksi[Ansvar],Fleksi[Virksomhet])</f>
        <v>Ganddal</v>
      </c>
      <c r="M372" t="str">
        <f>_xlfn.XLOOKUP(Tabell1[[#This Row],[Ansvar]],Fleksi[Ansvar],Fleksi[1B])</f>
        <v>Ordinær grunnskoleopplæring inkludert fellesutgifter</v>
      </c>
      <c r="N372" t="str">
        <f>_xlfn.XLOOKUP(Tabell1[[#This Row],[Ansvar]],Fleksi[Ansvar],Fleksi[Tjenesteområde])</f>
        <v>Oppvekst skole</v>
      </c>
      <c r="O372" s="1">
        <f>+ROUND(Tabell1[[#This Row],[Justert beløp]],-3)</f>
        <v>15000</v>
      </c>
      <c r="P372">
        <f t="shared" ref="P372:P410" si="42">+E372</f>
        <v>1020</v>
      </c>
      <c r="Q372">
        <f t="shared" ref="Q372:Q410" si="43">+A372</f>
        <v>2330</v>
      </c>
      <c r="R372">
        <f t="shared" ref="R372:R410" si="44">+C372</f>
        <v>2020</v>
      </c>
      <c r="S372" t="str">
        <f t="shared" ref="S372:S410" si="45">+G372</f>
        <v>2255</v>
      </c>
      <c r="T372" s="1">
        <f>+Tabell1[[#This Row],[Avrundet beløp]]</f>
        <v>15000</v>
      </c>
      <c r="U372" s="5">
        <f t="shared" si="41"/>
        <v>15000</v>
      </c>
    </row>
    <row r="373" spans="1:21" x14ac:dyDescent="0.25">
      <c r="A373">
        <v>2330</v>
      </c>
      <c r="B373" t="s">
        <v>297</v>
      </c>
      <c r="C373">
        <v>2020</v>
      </c>
      <c r="D373" t="s">
        <v>276</v>
      </c>
      <c r="E373">
        <v>1022</v>
      </c>
      <c r="F373" t="s">
        <v>278</v>
      </c>
      <c r="G373" t="s">
        <v>17</v>
      </c>
      <c r="H373" t="s">
        <v>18</v>
      </c>
      <c r="I373" s="1">
        <v>21046</v>
      </c>
      <c r="J373" s="1">
        <f>+Tabell1[[#This Row],[Regnskap]]</f>
        <v>21046</v>
      </c>
      <c r="L373" t="str">
        <f>_xlfn.XLOOKUP(Tabell1[[#This Row],[Ansvar]],Fleksi[Ansvar],Fleksi[Virksomhet])</f>
        <v>Ganddal</v>
      </c>
      <c r="M373" t="str">
        <f>_xlfn.XLOOKUP(Tabell1[[#This Row],[Ansvar]],Fleksi[Ansvar],Fleksi[1B])</f>
        <v>Ordinær grunnskoleopplæring inkludert fellesutgifter</v>
      </c>
      <c r="N373" t="str">
        <f>_xlfn.XLOOKUP(Tabell1[[#This Row],[Ansvar]],Fleksi[Ansvar],Fleksi[Tjenesteområde])</f>
        <v>Oppvekst skole</v>
      </c>
      <c r="O373" s="1">
        <f>+ROUND(Tabell1[[#This Row],[Justert beløp]],-3)</f>
        <v>21000</v>
      </c>
      <c r="P373">
        <f t="shared" si="42"/>
        <v>1022</v>
      </c>
      <c r="Q373">
        <f t="shared" si="43"/>
        <v>2330</v>
      </c>
      <c r="R373">
        <f t="shared" si="44"/>
        <v>2020</v>
      </c>
      <c r="S373" t="str">
        <f t="shared" si="45"/>
        <v>2255</v>
      </c>
      <c r="T373" s="1">
        <f>+Tabell1[[#This Row],[Avrundet beløp]]</f>
        <v>21000</v>
      </c>
      <c r="U373" s="5">
        <f t="shared" si="41"/>
        <v>21000</v>
      </c>
    </row>
    <row r="374" spans="1:21" x14ac:dyDescent="0.25">
      <c r="A374">
        <v>2330</v>
      </c>
      <c r="B374" t="s">
        <v>297</v>
      </c>
      <c r="C374">
        <v>2020</v>
      </c>
      <c r="D374" t="s">
        <v>276</v>
      </c>
      <c r="E374">
        <v>1090</v>
      </c>
      <c r="F374" t="s">
        <v>22</v>
      </c>
      <c r="G374" t="s">
        <v>17</v>
      </c>
      <c r="H374" t="s">
        <v>18</v>
      </c>
      <c r="I374" s="1">
        <v>1867</v>
      </c>
      <c r="J374" s="1">
        <f>+Tabell1[[#This Row],[Regnskap]]</f>
        <v>1867</v>
      </c>
      <c r="L374" t="str">
        <f>_xlfn.XLOOKUP(Tabell1[[#This Row],[Ansvar]],Fleksi[Ansvar],Fleksi[Virksomhet])</f>
        <v>Ganddal</v>
      </c>
      <c r="M374" t="str">
        <f>_xlfn.XLOOKUP(Tabell1[[#This Row],[Ansvar]],Fleksi[Ansvar],Fleksi[1B])</f>
        <v>Ordinær grunnskoleopplæring inkludert fellesutgifter</v>
      </c>
      <c r="N374" t="str">
        <f>_xlfn.XLOOKUP(Tabell1[[#This Row],[Ansvar]],Fleksi[Ansvar],Fleksi[Tjenesteområde])</f>
        <v>Oppvekst skole</v>
      </c>
      <c r="O374" s="1">
        <f>+ROUND(Tabell1[[#This Row],[Justert beløp]],-3)</f>
        <v>2000</v>
      </c>
      <c r="P374">
        <f t="shared" si="42"/>
        <v>1090</v>
      </c>
      <c r="Q374">
        <f t="shared" si="43"/>
        <v>2330</v>
      </c>
      <c r="R374">
        <f t="shared" si="44"/>
        <v>2020</v>
      </c>
      <c r="S374" t="str">
        <f t="shared" si="45"/>
        <v>2255</v>
      </c>
      <c r="T374" s="1">
        <f>+Tabell1[[#This Row],[Avrundet beløp]]</f>
        <v>2000</v>
      </c>
      <c r="U374" s="5">
        <f t="shared" si="41"/>
        <v>2000</v>
      </c>
    </row>
    <row r="375" spans="1:21" x14ac:dyDescent="0.25">
      <c r="A375">
        <v>2330</v>
      </c>
      <c r="B375" t="s">
        <v>297</v>
      </c>
      <c r="C375">
        <v>2020</v>
      </c>
      <c r="D375" t="s">
        <v>276</v>
      </c>
      <c r="E375">
        <v>1099</v>
      </c>
      <c r="F375" t="s">
        <v>16</v>
      </c>
      <c r="G375" t="s">
        <v>17</v>
      </c>
      <c r="H375" t="s">
        <v>18</v>
      </c>
      <c r="I375" s="1">
        <v>5745</v>
      </c>
      <c r="J375" s="1">
        <f>+Tabell1[[#This Row],[Regnskap]]</f>
        <v>5745</v>
      </c>
      <c r="L375" t="str">
        <f>_xlfn.XLOOKUP(Tabell1[[#This Row],[Ansvar]],Fleksi[Ansvar],Fleksi[Virksomhet])</f>
        <v>Ganddal</v>
      </c>
      <c r="M375" t="str">
        <f>_xlfn.XLOOKUP(Tabell1[[#This Row],[Ansvar]],Fleksi[Ansvar],Fleksi[1B])</f>
        <v>Ordinær grunnskoleopplæring inkludert fellesutgifter</v>
      </c>
      <c r="N375" t="str">
        <f>_xlfn.XLOOKUP(Tabell1[[#This Row],[Ansvar]],Fleksi[Ansvar],Fleksi[Tjenesteområde])</f>
        <v>Oppvekst skole</v>
      </c>
      <c r="O375" s="1">
        <f>+ROUND(Tabell1[[#This Row],[Justert beløp]],-3)</f>
        <v>6000</v>
      </c>
      <c r="P375">
        <f t="shared" si="42"/>
        <v>1099</v>
      </c>
      <c r="Q375">
        <f t="shared" si="43"/>
        <v>2330</v>
      </c>
      <c r="R375">
        <f t="shared" si="44"/>
        <v>2020</v>
      </c>
      <c r="S375" t="str">
        <f t="shared" si="45"/>
        <v>2255</v>
      </c>
      <c r="T375" s="1">
        <f>+Tabell1[[#This Row],[Avrundet beløp]]</f>
        <v>6000</v>
      </c>
      <c r="U375" s="5">
        <f t="shared" si="41"/>
        <v>6000</v>
      </c>
    </row>
    <row r="376" spans="1:21" x14ac:dyDescent="0.25">
      <c r="A376">
        <v>2330</v>
      </c>
      <c r="B376" t="s">
        <v>297</v>
      </c>
      <c r="C376">
        <v>2020</v>
      </c>
      <c r="D376" t="s">
        <v>276</v>
      </c>
      <c r="E376">
        <v>1120</v>
      </c>
      <c r="F376" t="s">
        <v>26</v>
      </c>
      <c r="G376" t="s">
        <v>17</v>
      </c>
      <c r="H376" t="s">
        <v>18</v>
      </c>
      <c r="I376" s="1">
        <v>3060</v>
      </c>
      <c r="J376" s="1">
        <f>+Tabell1[[#This Row],[Regnskap]]</f>
        <v>3060</v>
      </c>
      <c r="L376" t="str">
        <f>_xlfn.XLOOKUP(Tabell1[[#This Row],[Ansvar]],Fleksi[Ansvar],Fleksi[Virksomhet])</f>
        <v>Ganddal</v>
      </c>
      <c r="M376" t="str">
        <f>_xlfn.XLOOKUP(Tabell1[[#This Row],[Ansvar]],Fleksi[Ansvar],Fleksi[1B])</f>
        <v>Ordinær grunnskoleopplæring inkludert fellesutgifter</v>
      </c>
      <c r="N376" t="str">
        <f>_xlfn.XLOOKUP(Tabell1[[#This Row],[Ansvar]],Fleksi[Ansvar],Fleksi[Tjenesteområde])</f>
        <v>Oppvekst skole</v>
      </c>
      <c r="O376" s="1">
        <f>+ROUND(Tabell1[[#This Row],[Justert beløp]],-3)</f>
        <v>3000</v>
      </c>
      <c r="P376">
        <f t="shared" si="42"/>
        <v>1120</v>
      </c>
      <c r="Q376">
        <f t="shared" si="43"/>
        <v>2330</v>
      </c>
      <c r="R376">
        <f t="shared" si="44"/>
        <v>2020</v>
      </c>
      <c r="S376" t="str">
        <f t="shared" si="45"/>
        <v>2255</v>
      </c>
      <c r="T376" s="1">
        <f>+Tabell1[[#This Row],[Avrundet beløp]]</f>
        <v>3000</v>
      </c>
      <c r="U376" s="5">
        <f t="shared" si="41"/>
        <v>3000</v>
      </c>
    </row>
    <row r="377" spans="1:21" x14ac:dyDescent="0.25">
      <c r="A377">
        <v>2330</v>
      </c>
      <c r="B377" t="s">
        <v>297</v>
      </c>
      <c r="C377">
        <v>2020</v>
      </c>
      <c r="D377" t="s">
        <v>276</v>
      </c>
      <c r="E377">
        <v>1121</v>
      </c>
      <c r="F377" t="s">
        <v>66</v>
      </c>
      <c r="G377" t="s">
        <v>17</v>
      </c>
      <c r="H377" t="s">
        <v>18</v>
      </c>
      <c r="I377" s="1">
        <v>1125</v>
      </c>
      <c r="J377" s="1">
        <f>+Tabell1[[#This Row],[Regnskap]]</f>
        <v>1125</v>
      </c>
      <c r="L377" t="str">
        <f>_xlfn.XLOOKUP(Tabell1[[#This Row],[Ansvar]],Fleksi[Ansvar],Fleksi[Virksomhet])</f>
        <v>Ganddal</v>
      </c>
      <c r="M377" t="str">
        <f>_xlfn.XLOOKUP(Tabell1[[#This Row],[Ansvar]],Fleksi[Ansvar],Fleksi[1B])</f>
        <v>Ordinær grunnskoleopplæring inkludert fellesutgifter</v>
      </c>
      <c r="N377" t="str">
        <f>_xlfn.XLOOKUP(Tabell1[[#This Row],[Ansvar]],Fleksi[Ansvar],Fleksi[Tjenesteområde])</f>
        <v>Oppvekst skole</v>
      </c>
      <c r="O377" s="1">
        <f>+ROUND(Tabell1[[#This Row],[Justert beløp]],-3)</f>
        <v>1000</v>
      </c>
      <c r="P377">
        <f t="shared" si="42"/>
        <v>1121</v>
      </c>
      <c r="Q377">
        <f t="shared" si="43"/>
        <v>2330</v>
      </c>
      <c r="R377">
        <f t="shared" si="44"/>
        <v>2020</v>
      </c>
      <c r="S377" t="str">
        <f t="shared" si="45"/>
        <v>2255</v>
      </c>
      <c r="T377" s="1">
        <f>+Tabell1[[#This Row],[Avrundet beløp]]</f>
        <v>1000</v>
      </c>
      <c r="U377" s="5">
        <f t="shared" si="41"/>
        <v>1000</v>
      </c>
    </row>
    <row r="378" spans="1:21" x14ac:dyDescent="0.25">
      <c r="A378">
        <v>2330</v>
      </c>
      <c r="B378" t="s">
        <v>297</v>
      </c>
      <c r="C378">
        <v>2150</v>
      </c>
      <c r="D378" t="s">
        <v>280</v>
      </c>
      <c r="E378">
        <v>1020</v>
      </c>
      <c r="F378" t="s">
        <v>260</v>
      </c>
      <c r="G378" t="s">
        <v>17</v>
      </c>
      <c r="H378" t="s">
        <v>18</v>
      </c>
      <c r="I378" s="1">
        <v>12080</v>
      </c>
      <c r="J378" s="1">
        <f>+Tabell1[[#This Row],[Regnskap]]</f>
        <v>12080</v>
      </c>
      <c r="L378" t="str">
        <f>_xlfn.XLOOKUP(Tabell1[[#This Row],[Ansvar]],Fleksi[Ansvar],Fleksi[Virksomhet])</f>
        <v>Ganddal</v>
      </c>
      <c r="M378" t="str">
        <f>_xlfn.XLOOKUP(Tabell1[[#This Row],[Ansvar]],Fleksi[Ansvar],Fleksi[1B])</f>
        <v>Ordinær grunnskoleopplæring inkludert fellesutgifter</v>
      </c>
      <c r="N378" t="str">
        <f>_xlfn.XLOOKUP(Tabell1[[#This Row],[Ansvar]],Fleksi[Ansvar],Fleksi[Tjenesteområde])</f>
        <v>Oppvekst skole</v>
      </c>
      <c r="O378" s="1">
        <f>+ROUND(Tabell1[[#This Row],[Justert beløp]],-3)</f>
        <v>12000</v>
      </c>
      <c r="P378">
        <f t="shared" si="42"/>
        <v>1020</v>
      </c>
      <c r="Q378">
        <f t="shared" si="43"/>
        <v>2330</v>
      </c>
      <c r="R378">
        <f t="shared" si="44"/>
        <v>2150</v>
      </c>
      <c r="S378" t="str">
        <f t="shared" si="45"/>
        <v>2255</v>
      </c>
      <c r="T378" s="1">
        <f>+Tabell1[[#This Row],[Avrundet beløp]]</f>
        <v>12000</v>
      </c>
      <c r="U378" s="5">
        <f t="shared" si="41"/>
        <v>12000</v>
      </c>
    </row>
    <row r="379" spans="1:21" x14ac:dyDescent="0.25">
      <c r="A379">
        <v>2330</v>
      </c>
      <c r="B379" t="s">
        <v>297</v>
      </c>
      <c r="C379">
        <v>2150</v>
      </c>
      <c r="D379" t="s">
        <v>280</v>
      </c>
      <c r="E379">
        <v>1090</v>
      </c>
      <c r="F379" t="s">
        <v>22</v>
      </c>
      <c r="G379" t="s">
        <v>17</v>
      </c>
      <c r="H379" t="s">
        <v>18</v>
      </c>
      <c r="I379" s="1">
        <v>970</v>
      </c>
      <c r="J379" s="1">
        <f>+Tabell1[[#This Row],[Regnskap]]</f>
        <v>970</v>
      </c>
      <c r="L379" t="str">
        <f>_xlfn.XLOOKUP(Tabell1[[#This Row],[Ansvar]],Fleksi[Ansvar],Fleksi[Virksomhet])</f>
        <v>Ganddal</v>
      </c>
      <c r="M379" t="str">
        <f>_xlfn.XLOOKUP(Tabell1[[#This Row],[Ansvar]],Fleksi[Ansvar],Fleksi[1B])</f>
        <v>Ordinær grunnskoleopplæring inkludert fellesutgifter</v>
      </c>
      <c r="N379" t="str">
        <f>_xlfn.XLOOKUP(Tabell1[[#This Row],[Ansvar]],Fleksi[Ansvar],Fleksi[Tjenesteområde])</f>
        <v>Oppvekst skole</v>
      </c>
      <c r="O379" s="1">
        <f>+ROUND(Tabell1[[#This Row],[Justert beløp]],-3)</f>
        <v>1000</v>
      </c>
      <c r="P379">
        <f t="shared" si="42"/>
        <v>1090</v>
      </c>
      <c r="Q379">
        <f t="shared" si="43"/>
        <v>2330</v>
      </c>
      <c r="R379">
        <f t="shared" si="44"/>
        <v>2150</v>
      </c>
      <c r="S379" t="str">
        <f t="shared" si="45"/>
        <v>2255</v>
      </c>
      <c r="T379" s="1">
        <f>+Tabell1[[#This Row],[Avrundet beløp]]</f>
        <v>1000</v>
      </c>
      <c r="U379" s="5">
        <f t="shared" si="41"/>
        <v>1000</v>
      </c>
    </row>
    <row r="380" spans="1:21" x14ac:dyDescent="0.25">
      <c r="A380">
        <v>2330</v>
      </c>
      <c r="B380" t="s">
        <v>297</v>
      </c>
      <c r="C380">
        <v>2150</v>
      </c>
      <c r="D380" t="s">
        <v>280</v>
      </c>
      <c r="E380">
        <v>1099</v>
      </c>
      <c r="F380" t="s">
        <v>16</v>
      </c>
      <c r="G380" t="s">
        <v>17</v>
      </c>
      <c r="H380" t="s">
        <v>18</v>
      </c>
      <c r="I380" s="1">
        <v>1840</v>
      </c>
      <c r="J380" s="1">
        <f>+Tabell1[[#This Row],[Regnskap]]</f>
        <v>1840</v>
      </c>
      <c r="L380" t="str">
        <f>_xlfn.XLOOKUP(Tabell1[[#This Row],[Ansvar]],Fleksi[Ansvar],Fleksi[Virksomhet])</f>
        <v>Ganddal</v>
      </c>
      <c r="M380" t="str">
        <f>_xlfn.XLOOKUP(Tabell1[[#This Row],[Ansvar]],Fleksi[Ansvar],Fleksi[1B])</f>
        <v>Ordinær grunnskoleopplæring inkludert fellesutgifter</v>
      </c>
      <c r="N380" t="str">
        <f>_xlfn.XLOOKUP(Tabell1[[#This Row],[Ansvar]],Fleksi[Ansvar],Fleksi[Tjenesteområde])</f>
        <v>Oppvekst skole</v>
      </c>
      <c r="O380" s="1">
        <f>+ROUND(Tabell1[[#This Row],[Justert beløp]],-3)</f>
        <v>2000</v>
      </c>
      <c r="P380">
        <f t="shared" si="42"/>
        <v>1099</v>
      </c>
      <c r="Q380">
        <f t="shared" si="43"/>
        <v>2330</v>
      </c>
      <c r="R380">
        <f t="shared" si="44"/>
        <v>2150</v>
      </c>
      <c r="S380" t="str">
        <f t="shared" si="45"/>
        <v>2255</v>
      </c>
      <c r="T380" s="1">
        <f>+Tabell1[[#This Row],[Avrundet beløp]]</f>
        <v>2000</v>
      </c>
      <c r="U380" s="5">
        <f t="shared" si="41"/>
        <v>2000</v>
      </c>
    </row>
    <row r="381" spans="1:21" x14ac:dyDescent="0.25">
      <c r="A381">
        <v>2330</v>
      </c>
      <c r="B381" t="s">
        <v>297</v>
      </c>
      <c r="C381">
        <v>2321</v>
      </c>
      <c r="D381" t="s">
        <v>219</v>
      </c>
      <c r="E381">
        <v>1099</v>
      </c>
      <c r="F381" t="s">
        <v>16</v>
      </c>
      <c r="G381" t="s">
        <v>17</v>
      </c>
      <c r="H381" t="s">
        <v>18</v>
      </c>
      <c r="I381" s="1">
        <v>114</v>
      </c>
      <c r="J381" s="1">
        <f>+Tabell1[[#This Row],[Regnskap]]</f>
        <v>114</v>
      </c>
      <c r="L381" t="str">
        <f>_xlfn.XLOOKUP(Tabell1[[#This Row],[Ansvar]],Fleksi[Ansvar],Fleksi[Virksomhet])</f>
        <v>Ganddal</v>
      </c>
      <c r="M381" t="str">
        <f>_xlfn.XLOOKUP(Tabell1[[#This Row],[Ansvar]],Fleksi[Ansvar],Fleksi[1B])</f>
        <v>Ordinær grunnskoleopplæring inkludert fellesutgifter</v>
      </c>
      <c r="N381" t="str">
        <f>_xlfn.XLOOKUP(Tabell1[[#This Row],[Ansvar]],Fleksi[Ansvar],Fleksi[Tjenesteområde])</f>
        <v>Oppvekst skole</v>
      </c>
      <c r="O381" s="1">
        <f>+ROUND(Tabell1[[#This Row],[Justert beløp]],-3)</f>
        <v>0</v>
      </c>
      <c r="P381">
        <f t="shared" si="42"/>
        <v>1099</v>
      </c>
      <c r="Q381">
        <f t="shared" si="43"/>
        <v>2330</v>
      </c>
      <c r="R381">
        <f t="shared" si="44"/>
        <v>2321</v>
      </c>
      <c r="S381" t="str">
        <f t="shared" si="45"/>
        <v>2255</v>
      </c>
      <c r="T381" s="1">
        <f>+Tabell1[[#This Row],[Avrundet beløp]]</f>
        <v>0</v>
      </c>
      <c r="U381" s="5">
        <f t="shared" si="41"/>
        <v>0</v>
      </c>
    </row>
    <row r="382" spans="1:21" x14ac:dyDescent="0.25">
      <c r="A382">
        <v>2331</v>
      </c>
      <c r="B382" t="s">
        <v>298</v>
      </c>
      <c r="C382">
        <v>2020</v>
      </c>
      <c r="D382" t="s">
        <v>276</v>
      </c>
      <c r="E382">
        <v>1010</v>
      </c>
      <c r="F382" t="s">
        <v>45</v>
      </c>
      <c r="G382" t="s">
        <v>17</v>
      </c>
      <c r="H382" t="s">
        <v>18</v>
      </c>
      <c r="I382" s="1">
        <v>1562</v>
      </c>
      <c r="J382" s="1">
        <f>+Tabell1[[#This Row],[Regnskap]]</f>
        <v>1562</v>
      </c>
      <c r="L382" t="str">
        <f>_xlfn.XLOOKUP(Tabell1[[#This Row],[Ansvar]],Fleksi[Ansvar],Fleksi[Virksomhet])</f>
        <v>Giske</v>
      </c>
      <c r="M382" t="str">
        <f>_xlfn.XLOOKUP(Tabell1[[#This Row],[Ansvar]],Fleksi[Ansvar],Fleksi[1B])</f>
        <v>Ordinær grunnskoleopplæring inkludert fellesutgifter</v>
      </c>
      <c r="N382" t="str">
        <f>_xlfn.XLOOKUP(Tabell1[[#This Row],[Ansvar]],Fleksi[Ansvar],Fleksi[Tjenesteområde])</f>
        <v>Oppvekst skole</v>
      </c>
      <c r="O382" s="1">
        <f>+ROUND(Tabell1[[#This Row],[Justert beløp]],-3)</f>
        <v>2000</v>
      </c>
      <c r="P382">
        <f t="shared" si="42"/>
        <v>1010</v>
      </c>
      <c r="Q382">
        <f t="shared" si="43"/>
        <v>2331</v>
      </c>
      <c r="R382">
        <f t="shared" si="44"/>
        <v>2020</v>
      </c>
      <c r="S382" t="str">
        <f t="shared" si="45"/>
        <v>2255</v>
      </c>
      <c r="T382" s="1">
        <f>+Tabell1[[#This Row],[Avrundet beløp]]</f>
        <v>2000</v>
      </c>
      <c r="U382" s="5">
        <f t="shared" si="41"/>
        <v>2000</v>
      </c>
    </row>
    <row r="383" spans="1:21" x14ac:dyDescent="0.25">
      <c r="A383">
        <v>2331</v>
      </c>
      <c r="B383" t="s">
        <v>298</v>
      </c>
      <c r="C383">
        <v>2020</v>
      </c>
      <c r="D383" t="s">
        <v>276</v>
      </c>
      <c r="E383">
        <v>1020</v>
      </c>
      <c r="F383" t="s">
        <v>260</v>
      </c>
      <c r="G383" t="s">
        <v>17</v>
      </c>
      <c r="H383" t="s">
        <v>18</v>
      </c>
      <c r="I383" s="1">
        <v>29262</v>
      </c>
      <c r="J383" s="1">
        <f>+Tabell1[[#This Row],[Regnskap]]</f>
        <v>29262</v>
      </c>
      <c r="L383" t="str">
        <f>_xlfn.XLOOKUP(Tabell1[[#This Row],[Ansvar]],Fleksi[Ansvar],Fleksi[Virksomhet])</f>
        <v>Giske</v>
      </c>
      <c r="M383" t="str">
        <f>_xlfn.XLOOKUP(Tabell1[[#This Row],[Ansvar]],Fleksi[Ansvar],Fleksi[1B])</f>
        <v>Ordinær grunnskoleopplæring inkludert fellesutgifter</v>
      </c>
      <c r="N383" t="str">
        <f>_xlfn.XLOOKUP(Tabell1[[#This Row],[Ansvar]],Fleksi[Ansvar],Fleksi[Tjenesteområde])</f>
        <v>Oppvekst skole</v>
      </c>
      <c r="O383" s="1">
        <f>+ROUND(Tabell1[[#This Row],[Justert beløp]],-3)</f>
        <v>29000</v>
      </c>
      <c r="P383">
        <f t="shared" si="42"/>
        <v>1020</v>
      </c>
      <c r="Q383">
        <f t="shared" si="43"/>
        <v>2331</v>
      </c>
      <c r="R383">
        <f t="shared" si="44"/>
        <v>2020</v>
      </c>
      <c r="S383" t="str">
        <f t="shared" si="45"/>
        <v>2255</v>
      </c>
      <c r="T383" s="1">
        <f>+Tabell1[[#This Row],[Avrundet beløp]]</f>
        <v>29000</v>
      </c>
      <c r="U383" s="5">
        <f t="shared" si="41"/>
        <v>29000</v>
      </c>
    </row>
    <row r="384" spans="1:21" x14ac:dyDescent="0.25">
      <c r="A384">
        <v>2331</v>
      </c>
      <c r="B384" t="s">
        <v>298</v>
      </c>
      <c r="C384">
        <v>2020</v>
      </c>
      <c r="D384" t="s">
        <v>276</v>
      </c>
      <c r="E384">
        <v>1022</v>
      </c>
      <c r="F384" t="s">
        <v>278</v>
      </c>
      <c r="G384" t="s">
        <v>17</v>
      </c>
      <c r="H384" t="s">
        <v>18</v>
      </c>
      <c r="I384" s="1">
        <v>94974</v>
      </c>
      <c r="J384" s="1">
        <f>+Tabell1[[#This Row],[Regnskap]]</f>
        <v>94974</v>
      </c>
      <c r="L384" t="str">
        <f>_xlfn.XLOOKUP(Tabell1[[#This Row],[Ansvar]],Fleksi[Ansvar],Fleksi[Virksomhet])</f>
        <v>Giske</v>
      </c>
      <c r="M384" t="str">
        <f>_xlfn.XLOOKUP(Tabell1[[#This Row],[Ansvar]],Fleksi[Ansvar],Fleksi[1B])</f>
        <v>Ordinær grunnskoleopplæring inkludert fellesutgifter</v>
      </c>
      <c r="N384" t="str">
        <f>_xlfn.XLOOKUP(Tabell1[[#This Row],[Ansvar]],Fleksi[Ansvar],Fleksi[Tjenesteområde])</f>
        <v>Oppvekst skole</v>
      </c>
      <c r="O384" s="1">
        <f>+ROUND(Tabell1[[#This Row],[Justert beløp]],-3)</f>
        <v>95000</v>
      </c>
      <c r="P384">
        <f t="shared" si="42"/>
        <v>1022</v>
      </c>
      <c r="Q384">
        <f t="shared" si="43"/>
        <v>2331</v>
      </c>
      <c r="R384">
        <f t="shared" si="44"/>
        <v>2020</v>
      </c>
      <c r="S384" t="str">
        <f t="shared" si="45"/>
        <v>2255</v>
      </c>
      <c r="T384" s="1">
        <f>+Tabell1[[#This Row],[Avrundet beløp]]</f>
        <v>95000</v>
      </c>
      <c r="U384" s="5">
        <f t="shared" si="41"/>
        <v>95000</v>
      </c>
    </row>
    <row r="385" spans="1:21" x14ac:dyDescent="0.25">
      <c r="A385">
        <v>2331</v>
      </c>
      <c r="B385" t="s">
        <v>298</v>
      </c>
      <c r="C385">
        <v>2020</v>
      </c>
      <c r="D385" t="s">
        <v>276</v>
      </c>
      <c r="E385">
        <v>1050</v>
      </c>
      <c r="F385" t="s">
        <v>223</v>
      </c>
      <c r="G385" t="s">
        <v>17</v>
      </c>
      <c r="H385" t="s">
        <v>18</v>
      </c>
      <c r="I385" s="1">
        <v>6882</v>
      </c>
      <c r="J385" s="1">
        <f>+Tabell1[[#This Row],[Regnskap]]</f>
        <v>6882</v>
      </c>
      <c r="L385" t="str">
        <f>_xlfn.XLOOKUP(Tabell1[[#This Row],[Ansvar]],Fleksi[Ansvar],Fleksi[Virksomhet])</f>
        <v>Giske</v>
      </c>
      <c r="M385" t="str">
        <f>_xlfn.XLOOKUP(Tabell1[[#This Row],[Ansvar]],Fleksi[Ansvar],Fleksi[1B])</f>
        <v>Ordinær grunnskoleopplæring inkludert fellesutgifter</v>
      </c>
      <c r="N385" t="str">
        <f>_xlfn.XLOOKUP(Tabell1[[#This Row],[Ansvar]],Fleksi[Ansvar],Fleksi[Tjenesteområde])</f>
        <v>Oppvekst skole</v>
      </c>
      <c r="O385" s="1">
        <f>+ROUND(Tabell1[[#This Row],[Justert beløp]],-3)</f>
        <v>7000</v>
      </c>
      <c r="P385">
        <f t="shared" si="42"/>
        <v>1050</v>
      </c>
      <c r="Q385">
        <f t="shared" si="43"/>
        <v>2331</v>
      </c>
      <c r="R385">
        <f t="shared" si="44"/>
        <v>2020</v>
      </c>
      <c r="S385" t="str">
        <f t="shared" si="45"/>
        <v>2255</v>
      </c>
      <c r="T385" s="1">
        <f>+Tabell1[[#This Row],[Avrundet beløp]]</f>
        <v>7000</v>
      </c>
      <c r="U385" s="5">
        <f t="shared" si="41"/>
        <v>7000</v>
      </c>
    </row>
    <row r="386" spans="1:21" x14ac:dyDescent="0.25">
      <c r="A386">
        <v>2331</v>
      </c>
      <c r="B386" t="s">
        <v>298</v>
      </c>
      <c r="C386">
        <v>2020</v>
      </c>
      <c r="D386" t="s">
        <v>276</v>
      </c>
      <c r="E386">
        <v>1090</v>
      </c>
      <c r="F386" t="s">
        <v>22</v>
      </c>
      <c r="G386" t="s">
        <v>17</v>
      </c>
      <c r="H386" t="s">
        <v>18</v>
      </c>
      <c r="I386" s="1">
        <v>1134</v>
      </c>
      <c r="J386" s="1">
        <f>+Tabell1[[#This Row],[Regnskap]]</f>
        <v>1134</v>
      </c>
      <c r="L386" t="str">
        <f>_xlfn.XLOOKUP(Tabell1[[#This Row],[Ansvar]],Fleksi[Ansvar],Fleksi[Virksomhet])</f>
        <v>Giske</v>
      </c>
      <c r="M386" t="str">
        <f>_xlfn.XLOOKUP(Tabell1[[#This Row],[Ansvar]],Fleksi[Ansvar],Fleksi[1B])</f>
        <v>Ordinær grunnskoleopplæring inkludert fellesutgifter</v>
      </c>
      <c r="N386" t="str">
        <f>_xlfn.XLOOKUP(Tabell1[[#This Row],[Ansvar]],Fleksi[Ansvar],Fleksi[Tjenesteområde])</f>
        <v>Oppvekst skole</v>
      </c>
      <c r="O386" s="1">
        <f>+ROUND(Tabell1[[#This Row],[Justert beløp]],-3)</f>
        <v>1000</v>
      </c>
      <c r="P386">
        <f t="shared" si="42"/>
        <v>1090</v>
      </c>
      <c r="Q386">
        <f t="shared" si="43"/>
        <v>2331</v>
      </c>
      <c r="R386">
        <f t="shared" si="44"/>
        <v>2020</v>
      </c>
      <c r="S386" t="str">
        <f t="shared" si="45"/>
        <v>2255</v>
      </c>
      <c r="T386" s="1">
        <f>+Tabell1[[#This Row],[Avrundet beløp]]</f>
        <v>1000</v>
      </c>
      <c r="U386" s="5">
        <f t="shared" si="41"/>
        <v>1000</v>
      </c>
    </row>
    <row r="387" spans="1:21" x14ac:dyDescent="0.25">
      <c r="A387">
        <v>2331</v>
      </c>
      <c r="B387" t="s">
        <v>298</v>
      </c>
      <c r="C387">
        <v>2020</v>
      </c>
      <c r="D387" t="s">
        <v>276</v>
      </c>
      <c r="E387">
        <v>1099</v>
      </c>
      <c r="F387" t="s">
        <v>16</v>
      </c>
      <c r="G387" t="s">
        <v>17</v>
      </c>
      <c r="H387" t="s">
        <v>18</v>
      </c>
      <c r="I387" s="1">
        <v>18867</v>
      </c>
      <c r="J387" s="1">
        <f>+Tabell1[[#This Row],[Regnskap]]</f>
        <v>18867</v>
      </c>
      <c r="L387" t="str">
        <f>_xlfn.XLOOKUP(Tabell1[[#This Row],[Ansvar]],Fleksi[Ansvar],Fleksi[Virksomhet])</f>
        <v>Giske</v>
      </c>
      <c r="M387" t="str">
        <f>_xlfn.XLOOKUP(Tabell1[[#This Row],[Ansvar]],Fleksi[Ansvar],Fleksi[1B])</f>
        <v>Ordinær grunnskoleopplæring inkludert fellesutgifter</v>
      </c>
      <c r="N387" t="str">
        <f>_xlfn.XLOOKUP(Tabell1[[#This Row],[Ansvar]],Fleksi[Ansvar],Fleksi[Tjenesteområde])</f>
        <v>Oppvekst skole</v>
      </c>
      <c r="O387" s="1">
        <f>+ROUND(Tabell1[[#This Row],[Justert beløp]],-3)</f>
        <v>19000</v>
      </c>
      <c r="P387">
        <f t="shared" si="42"/>
        <v>1099</v>
      </c>
      <c r="Q387">
        <f t="shared" si="43"/>
        <v>2331</v>
      </c>
      <c r="R387">
        <f t="shared" si="44"/>
        <v>2020</v>
      </c>
      <c r="S387" t="str">
        <f t="shared" si="45"/>
        <v>2255</v>
      </c>
      <c r="T387" s="1">
        <f>+Tabell1[[#This Row],[Avrundet beløp]]</f>
        <v>19000</v>
      </c>
      <c r="U387" s="5">
        <f t="shared" si="41"/>
        <v>19000</v>
      </c>
    </row>
    <row r="388" spans="1:21" x14ac:dyDescent="0.25">
      <c r="A388">
        <v>2331</v>
      </c>
      <c r="B388" t="s">
        <v>298</v>
      </c>
      <c r="C388">
        <v>2020</v>
      </c>
      <c r="D388" t="s">
        <v>276</v>
      </c>
      <c r="E388">
        <v>1120</v>
      </c>
      <c r="F388" t="s">
        <v>26</v>
      </c>
      <c r="G388" t="s">
        <v>17</v>
      </c>
      <c r="H388" t="s">
        <v>18</v>
      </c>
      <c r="I388" s="1">
        <v>1742</v>
      </c>
      <c r="J388" s="1">
        <f>+Tabell1[[#This Row],[Regnskap]]</f>
        <v>1742</v>
      </c>
      <c r="L388" t="str">
        <f>_xlfn.XLOOKUP(Tabell1[[#This Row],[Ansvar]],Fleksi[Ansvar],Fleksi[Virksomhet])</f>
        <v>Giske</v>
      </c>
      <c r="M388" t="str">
        <f>_xlfn.XLOOKUP(Tabell1[[#This Row],[Ansvar]],Fleksi[Ansvar],Fleksi[1B])</f>
        <v>Ordinær grunnskoleopplæring inkludert fellesutgifter</v>
      </c>
      <c r="N388" t="str">
        <f>_xlfn.XLOOKUP(Tabell1[[#This Row],[Ansvar]],Fleksi[Ansvar],Fleksi[Tjenesteområde])</f>
        <v>Oppvekst skole</v>
      </c>
      <c r="O388" s="1">
        <f>+ROUND(Tabell1[[#This Row],[Justert beløp]],-3)</f>
        <v>2000</v>
      </c>
      <c r="P388">
        <f t="shared" si="42"/>
        <v>1120</v>
      </c>
      <c r="Q388">
        <f t="shared" si="43"/>
        <v>2331</v>
      </c>
      <c r="R388">
        <f t="shared" si="44"/>
        <v>2020</v>
      </c>
      <c r="S388" t="str">
        <f t="shared" si="45"/>
        <v>2255</v>
      </c>
      <c r="T388" s="1">
        <f>+Tabell1[[#This Row],[Avrundet beløp]]</f>
        <v>2000</v>
      </c>
      <c r="U388" s="5">
        <f t="shared" si="41"/>
        <v>2000</v>
      </c>
    </row>
    <row r="389" spans="1:21" x14ac:dyDescent="0.25">
      <c r="A389">
        <v>2331</v>
      </c>
      <c r="B389" t="s">
        <v>298</v>
      </c>
      <c r="C389">
        <v>2022</v>
      </c>
      <c r="D389" t="s">
        <v>299</v>
      </c>
      <c r="E389">
        <v>1022</v>
      </c>
      <c r="F389" t="s">
        <v>278</v>
      </c>
      <c r="G389" t="s">
        <v>17</v>
      </c>
      <c r="H389" t="s">
        <v>18</v>
      </c>
      <c r="I389" s="1">
        <v>677</v>
      </c>
      <c r="J389" s="1">
        <f>+Tabell1[[#This Row],[Regnskap]]</f>
        <v>677</v>
      </c>
      <c r="L389" t="str">
        <f>_xlfn.XLOOKUP(Tabell1[[#This Row],[Ansvar]],Fleksi[Ansvar],Fleksi[Virksomhet])</f>
        <v>Giske</v>
      </c>
      <c r="M389" t="str">
        <f>_xlfn.XLOOKUP(Tabell1[[#This Row],[Ansvar]],Fleksi[Ansvar],Fleksi[1B])</f>
        <v>Ordinær grunnskoleopplæring inkludert fellesutgifter</v>
      </c>
      <c r="N389" t="str">
        <f>_xlfn.XLOOKUP(Tabell1[[#This Row],[Ansvar]],Fleksi[Ansvar],Fleksi[Tjenesteområde])</f>
        <v>Oppvekst skole</v>
      </c>
      <c r="O389" s="1">
        <f>+ROUND(Tabell1[[#This Row],[Justert beløp]],-3)</f>
        <v>1000</v>
      </c>
      <c r="P389">
        <f t="shared" si="42"/>
        <v>1022</v>
      </c>
      <c r="Q389">
        <f t="shared" si="43"/>
        <v>2331</v>
      </c>
      <c r="R389">
        <f t="shared" si="44"/>
        <v>2022</v>
      </c>
      <c r="S389" t="str">
        <f t="shared" si="45"/>
        <v>2255</v>
      </c>
      <c r="T389" s="1">
        <f>+Tabell1[[#This Row],[Avrundet beløp]]</f>
        <v>1000</v>
      </c>
      <c r="U389" s="5">
        <f t="shared" ref="U389:U452" si="46">ROUND(T389,-3)</f>
        <v>1000</v>
      </c>
    </row>
    <row r="390" spans="1:21" x14ac:dyDescent="0.25">
      <c r="A390">
        <v>2331</v>
      </c>
      <c r="B390" t="s">
        <v>298</v>
      </c>
      <c r="C390">
        <v>2022</v>
      </c>
      <c r="D390" t="s">
        <v>299</v>
      </c>
      <c r="E390">
        <v>1099</v>
      </c>
      <c r="F390" t="s">
        <v>16</v>
      </c>
      <c r="G390" t="s">
        <v>17</v>
      </c>
      <c r="H390" t="s">
        <v>18</v>
      </c>
      <c r="I390" s="1">
        <v>95</v>
      </c>
      <c r="J390" s="1">
        <f>+Tabell1[[#This Row],[Regnskap]]</f>
        <v>95</v>
      </c>
      <c r="L390" t="str">
        <f>_xlfn.XLOOKUP(Tabell1[[#This Row],[Ansvar]],Fleksi[Ansvar],Fleksi[Virksomhet])</f>
        <v>Giske</v>
      </c>
      <c r="M390" t="str">
        <f>_xlfn.XLOOKUP(Tabell1[[#This Row],[Ansvar]],Fleksi[Ansvar],Fleksi[1B])</f>
        <v>Ordinær grunnskoleopplæring inkludert fellesutgifter</v>
      </c>
      <c r="N390" t="str">
        <f>_xlfn.XLOOKUP(Tabell1[[#This Row],[Ansvar]],Fleksi[Ansvar],Fleksi[Tjenesteområde])</f>
        <v>Oppvekst skole</v>
      </c>
      <c r="O390" s="1">
        <f>+ROUND(Tabell1[[#This Row],[Justert beløp]],-3)</f>
        <v>0</v>
      </c>
      <c r="P390">
        <f t="shared" si="42"/>
        <v>1099</v>
      </c>
      <c r="Q390">
        <f t="shared" si="43"/>
        <v>2331</v>
      </c>
      <c r="R390">
        <f t="shared" si="44"/>
        <v>2022</v>
      </c>
      <c r="S390" t="str">
        <f t="shared" si="45"/>
        <v>2255</v>
      </c>
      <c r="T390" s="1">
        <f>+Tabell1[[#This Row],[Avrundet beløp]]</f>
        <v>0</v>
      </c>
      <c r="U390" s="5">
        <f t="shared" si="46"/>
        <v>0</v>
      </c>
    </row>
    <row r="391" spans="1:21" x14ac:dyDescent="0.25">
      <c r="A391">
        <v>2332</v>
      </c>
      <c r="B391" t="s">
        <v>300</v>
      </c>
      <c r="C391">
        <v>2020</v>
      </c>
      <c r="D391" t="s">
        <v>276</v>
      </c>
      <c r="E391">
        <v>1011</v>
      </c>
      <c r="F391" t="s">
        <v>60</v>
      </c>
      <c r="G391" t="s">
        <v>17</v>
      </c>
      <c r="H391" t="s">
        <v>18</v>
      </c>
      <c r="I391" s="1">
        <v>-1482</v>
      </c>
      <c r="J391" s="1">
        <f>+Tabell1[[#This Row],[Regnskap]]</f>
        <v>-1482</v>
      </c>
      <c r="L391" t="str">
        <f>_xlfn.XLOOKUP(Tabell1[[#This Row],[Ansvar]],Fleksi[Ansvar],Fleksi[Virksomhet])</f>
        <v>Lura</v>
      </c>
      <c r="M391" t="str">
        <f>_xlfn.XLOOKUP(Tabell1[[#This Row],[Ansvar]],Fleksi[Ansvar],Fleksi[1B])</f>
        <v>Ordinær grunnskoleopplæring inkludert fellesutgifter</v>
      </c>
      <c r="N391" t="str">
        <f>_xlfn.XLOOKUP(Tabell1[[#This Row],[Ansvar]],Fleksi[Ansvar],Fleksi[Tjenesteområde])</f>
        <v>Oppvekst skole</v>
      </c>
      <c r="O391" s="1">
        <f>+ROUND(Tabell1[[#This Row],[Justert beløp]],-3)</f>
        <v>-1000</v>
      </c>
      <c r="P391">
        <f t="shared" si="42"/>
        <v>1011</v>
      </c>
      <c r="Q391">
        <f t="shared" si="43"/>
        <v>2332</v>
      </c>
      <c r="R391">
        <f t="shared" si="44"/>
        <v>2020</v>
      </c>
      <c r="S391" t="str">
        <f t="shared" si="45"/>
        <v>2255</v>
      </c>
      <c r="T391" s="1">
        <f>+Tabell1[[#This Row],[Avrundet beløp]]</f>
        <v>-1000</v>
      </c>
      <c r="U391" s="5">
        <f t="shared" si="46"/>
        <v>-1000</v>
      </c>
    </row>
    <row r="392" spans="1:21" x14ac:dyDescent="0.25">
      <c r="A392">
        <v>2332</v>
      </c>
      <c r="B392" t="s">
        <v>300</v>
      </c>
      <c r="C392">
        <v>2020</v>
      </c>
      <c r="D392" t="s">
        <v>276</v>
      </c>
      <c r="E392">
        <v>1020</v>
      </c>
      <c r="F392" t="s">
        <v>260</v>
      </c>
      <c r="G392" t="s">
        <v>17</v>
      </c>
      <c r="H392" t="s">
        <v>18</v>
      </c>
      <c r="I392" s="1">
        <v>2477</v>
      </c>
      <c r="J392" s="1">
        <f>+Tabell1[[#This Row],[Regnskap]]</f>
        <v>2477</v>
      </c>
      <c r="L392" t="str">
        <f>_xlfn.XLOOKUP(Tabell1[[#This Row],[Ansvar]],Fleksi[Ansvar],Fleksi[Virksomhet])</f>
        <v>Lura</v>
      </c>
      <c r="M392" t="str">
        <f>_xlfn.XLOOKUP(Tabell1[[#This Row],[Ansvar]],Fleksi[Ansvar],Fleksi[1B])</f>
        <v>Ordinær grunnskoleopplæring inkludert fellesutgifter</v>
      </c>
      <c r="N392" t="str">
        <f>_xlfn.XLOOKUP(Tabell1[[#This Row],[Ansvar]],Fleksi[Ansvar],Fleksi[Tjenesteområde])</f>
        <v>Oppvekst skole</v>
      </c>
      <c r="O392" s="1">
        <f>+ROUND(Tabell1[[#This Row],[Justert beløp]],-3)</f>
        <v>2000</v>
      </c>
      <c r="P392">
        <f t="shared" si="42"/>
        <v>1020</v>
      </c>
      <c r="Q392">
        <f t="shared" si="43"/>
        <v>2332</v>
      </c>
      <c r="R392">
        <f t="shared" si="44"/>
        <v>2020</v>
      </c>
      <c r="S392" t="str">
        <f t="shared" si="45"/>
        <v>2255</v>
      </c>
      <c r="T392" s="1">
        <f>+Tabell1[[#This Row],[Avrundet beløp]]</f>
        <v>2000</v>
      </c>
      <c r="U392" s="5">
        <f t="shared" si="46"/>
        <v>2000</v>
      </c>
    </row>
    <row r="393" spans="1:21" x14ac:dyDescent="0.25">
      <c r="A393">
        <v>2332</v>
      </c>
      <c r="B393" t="s">
        <v>300</v>
      </c>
      <c r="C393">
        <v>2020</v>
      </c>
      <c r="D393" t="s">
        <v>276</v>
      </c>
      <c r="E393">
        <v>1022</v>
      </c>
      <c r="F393" t="s">
        <v>278</v>
      </c>
      <c r="G393" t="s">
        <v>17</v>
      </c>
      <c r="H393" t="s">
        <v>18</v>
      </c>
      <c r="I393" s="1">
        <v>61884</v>
      </c>
      <c r="J393" s="1">
        <f>+Tabell1[[#This Row],[Regnskap]]</f>
        <v>61884</v>
      </c>
      <c r="L393" t="str">
        <f>_xlfn.XLOOKUP(Tabell1[[#This Row],[Ansvar]],Fleksi[Ansvar],Fleksi[Virksomhet])</f>
        <v>Lura</v>
      </c>
      <c r="M393" t="str">
        <f>_xlfn.XLOOKUP(Tabell1[[#This Row],[Ansvar]],Fleksi[Ansvar],Fleksi[1B])</f>
        <v>Ordinær grunnskoleopplæring inkludert fellesutgifter</v>
      </c>
      <c r="N393" t="str">
        <f>_xlfn.XLOOKUP(Tabell1[[#This Row],[Ansvar]],Fleksi[Ansvar],Fleksi[Tjenesteområde])</f>
        <v>Oppvekst skole</v>
      </c>
      <c r="O393" s="1">
        <f>+ROUND(Tabell1[[#This Row],[Justert beløp]],-3)</f>
        <v>62000</v>
      </c>
      <c r="P393">
        <f t="shared" si="42"/>
        <v>1022</v>
      </c>
      <c r="Q393">
        <f t="shared" si="43"/>
        <v>2332</v>
      </c>
      <c r="R393">
        <f t="shared" si="44"/>
        <v>2020</v>
      </c>
      <c r="S393" t="str">
        <f t="shared" si="45"/>
        <v>2255</v>
      </c>
      <c r="T393" s="1">
        <f>+Tabell1[[#This Row],[Avrundet beløp]]</f>
        <v>62000</v>
      </c>
      <c r="U393" s="5">
        <f t="shared" si="46"/>
        <v>62000</v>
      </c>
    </row>
    <row r="394" spans="1:21" x14ac:dyDescent="0.25">
      <c r="A394">
        <v>2332</v>
      </c>
      <c r="B394" t="s">
        <v>300</v>
      </c>
      <c r="C394">
        <v>2020</v>
      </c>
      <c r="D394" t="s">
        <v>276</v>
      </c>
      <c r="E394">
        <v>1090</v>
      </c>
      <c r="F394" t="s">
        <v>22</v>
      </c>
      <c r="G394" t="s">
        <v>17</v>
      </c>
      <c r="H394" t="s">
        <v>18</v>
      </c>
      <c r="I394" s="1">
        <v>4464</v>
      </c>
      <c r="J394" s="1">
        <f>+Tabell1[[#This Row],[Regnskap]]</f>
        <v>4464</v>
      </c>
      <c r="L394" t="str">
        <f>_xlfn.XLOOKUP(Tabell1[[#This Row],[Ansvar]],Fleksi[Ansvar],Fleksi[Virksomhet])</f>
        <v>Lura</v>
      </c>
      <c r="M394" t="str">
        <f>_xlfn.XLOOKUP(Tabell1[[#This Row],[Ansvar]],Fleksi[Ansvar],Fleksi[1B])</f>
        <v>Ordinær grunnskoleopplæring inkludert fellesutgifter</v>
      </c>
      <c r="N394" t="str">
        <f>_xlfn.XLOOKUP(Tabell1[[#This Row],[Ansvar]],Fleksi[Ansvar],Fleksi[Tjenesteområde])</f>
        <v>Oppvekst skole</v>
      </c>
      <c r="O394" s="1">
        <f>+ROUND(Tabell1[[#This Row],[Justert beløp]],-3)</f>
        <v>4000</v>
      </c>
      <c r="P394">
        <f t="shared" si="42"/>
        <v>1090</v>
      </c>
      <c r="Q394">
        <f t="shared" si="43"/>
        <v>2332</v>
      </c>
      <c r="R394">
        <f t="shared" si="44"/>
        <v>2020</v>
      </c>
      <c r="S394" t="str">
        <f t="shared" si="45"/>
        <v>2255</v>
      </c>
      <c r="T394" s="1">
        <f>+Tabell1[[#This Row],[Avrundet beløp]]</f>
        <v>4000</v>
      </c>
      <c r="U394" s="5">
        <f t="shared" si="46"/>
        <v>4000</v>
      </c>
    </row>
    <row r="395" spans="1:21" x14ac:dyDescent="0.25">
      <c r="A395">
        <v>2332</v>
      </c>
      <c r="B395" t="s">
        <v>300</v>
      </c>
      <c r="C395">
        <v>2020</v>
      </c>
      <c r="D395" t="s">
        <v>276</v>
      </c>
      <c r="E395">
        <v>1099</v>
      </c>
      <c r="F395" t="s">
        <v>16</v>
      </c>
      <c r="G395" t="s">
        <v>17</v>
      </c>
      <c r="H395" t="s">
        <v>18</v>
      </c>
      <c r="I395" s="1">
        <v>9495</v>
      </c>
      <c r="J395" s="1">
        <f>+Tabell1[[#This Row],[Regnskap]]</f>
        <v>9495</v>
      </c>
      <c r="L395" t="str">
        <f>_xlfn.XLOOKUP(Tabell1[[#This Row],[Ansvar]],Fleksi[Ansvar],Fleksi[Virksomhet])</f>
        <v>Lura</v>
      </c>
      <c r="M395" t="str">
        <f>_xlfn.XLOOKUP(Tabell1[[#This Row],[Ansvar]],Fleksi[Ansvar],Fleksi[1B])</f>
        <v>Ordinær grunnskoleopplæring inkludert fellesutgifter</v>
      </c>
      <c r="N395" t="str">
        <f>_xlfn.XLOOKUP(Tabell1[[#This Row],[Ansvar]],Fleksi[Ansvar],Fleksi[Tjenesteområde])</f>
        <v>Oppvekst skole</v>
      </c>
      <c r="O395" s="1">
        <f>+ROUND(Tabell1[[#This Row],[Justert beløp]],-3)</f>
        <v>9000</v>
      </c>
      <c r="P395">
        <f t="shared" si="42"/>
        <v>1099</v>
      </c>
      <c r="Q395">
        <f t="shared" si="43"/>
        <v>2332</v>
      </c>
      <c r="R395">
        <f t="shared" si="44"/>
        <v>2020</v>
      </c>
      <c r="S395" t="str">
        <f t="shared" si="45"/>
        <v>2255</v>
      </c>
      <c r="T395" s="1">
        <f>+Tabell1[[#This Row],[Avrundet beløp]]</f>
        <v>9000</v>
      </c>
      <c r="U395" s="5">
        <f t="shared" si="46"/>
        <v>9000</v>
      </c>
    </row>
    <row r="396" spans="1:21" x14ac:dyDescent="0.25">
      <c r="A396">
        <v>2332</v>
      </c>
      <c r="B396" t="s">
        <v>300</v>
      </c>
      <c r="C396">
        <v>2020</v>
      </c>
      <c r="D396" t="s">
        <v>276</v>
      </c>
      <c r="E396">
        <v>1120</v>
      </c>
      <c r="F396" t="s">
        <v>26</v>
      </c>
      <c r="G396" t="s">
        <v>17</v>
      </c>
      <c r="H396" t="s">
        <v>18</v>
      </c>
      <c r="I396" s="1">
        <v>4151</v>
      </c>
      <c r="J396" s="1">
        <f>+Tabell1[[#This Row],[Regnskap]]</f>
        <v>4151</v>
      </c>
      <c r="L396" t="str">
        <f>_xlfn.XLOOKUP(Tabell1[[#This Row],[Ansvar]],Fleksi[Ansvar],Fleksi[Virksomhet])</f>
        <v>Lura</v>
      </c>
      <c r="M396" t="str">
        <f>_xlfn.XLOOKUP(Tabell1[[#This Row],[Ansvar]],Fleksi[Ansvar],Fleksi[1B])</f>
        <v>Ordinær grunnskoleopplæring inkludert fellesutgifter</v>
      </c>
      <c r="N396" t="str">
        <f>_xlfn.XLOOKUP(Tabell1[[#This Row],[Ansvar]],Fleksi[Ansvar],Fleksi[Tjenesteområde])</f>
        <v>Oppvekst skole</v>
      </c>
      <c r="O396" s="1">
        <f>+ROUND(Tabell1[[#This Row],[Justert beløp]],-3)</f>
        <v>4000</v>
      </c>
      <c r="P396">
        <f t="shared" si="42"/>
        <v>1120</v>
      </c>
      <c r="Q396">
        <f t="shared" si="43"/>
        <v>2332</v>
      </c>
      <c r="R396">
        <f t="shared" si="44"/>
        <v>2020</v>
      </c>
      <c r="S396" t="str">
        <f t="shared" si="45"/>
        <v>2255</v>
      </c>
      <c r="T396" s="1">
        <f>+Tabell1[[#This Row],[Avrundet beløp]]</f>
        <v>4000</v>
      </c>
      <c r="U396" s="5">
        <f t="shared" si="46"/>
        <v>4000</v>
      </c>
    </row>
    <row r="397" spans="1:21" x14ac:dyDescent="0.25">
      <c r="A397">
        <v>2332</v>
      </c>
      <c r="B397" t="s">
        <v>300</v>
      </c>
      <c r="C397">
        <v>2023</v>
      </c>
      <c r="D397" t="s">
        <v>277</v>
      </c>
      <c r="E397">
        <v>1020</v>
      </c>
      <c r="F397" t="s">
        <v>260</v>
      </c>
      <c r="G397" t="s">
        <v>17</v>
      </c>
      <c r="H397" t="s">
        <v>18</v>
      </c>
      <c r="I397" s="1">
        <v>3219</v>
      </c>
      <c r="J397" s="1">
        <f>+Tabell1[[#This Row],[Regnskap]]</f>
        <v>3219</v>
      </c>
      <c r="L397" t="str">
        <f>_xlfn.XLOOKUP(Tabell1[[#This Row],[Ansvar]],Fleksi[Ansvar],Fleksi[Virksomhet])</f>
        <v>Lura</v>
      </c>
      <c r="M397" t="str">
        <f>_xlfn.XLOOKUP(Tabell1[[#This Row],[Ansvar]],Fleksi[Ansvar],Fleksi[1B])</f>
        <v>Ordinær grunnskoleopplæring inkludert fellesutgifter</v>
      </c>
      <c r="N397" t="str">
        <f>_xlfn.XLOOKUP(Tabell1[[#This Row],[Ansvar]],Fleksi[Ansvar],Fleksi[Tjenesteområde])</f>
        <v>Oppvekst skole</v>
      </c>
      <c r="O397" s="1">
        <f>+ROUND(Tabell1[[#This Row],[Justert beløp]],-3)</f>
        <v>3000</v>
      </c>
      <c r="P397">
        <f t="shared" si="42"/>
        <v>1020</v>
      </c>
      <c r="Q397">
        <f t="shared" si="43"/>
        <v>2332</v>
      </c>
      <c r="R397">
        <f t="shared" si="44"/>
        <v>2023</v>
      </c>
      <c r="S397" t="str">
        <f t="shared" si="45"/>
        <v>2255</v>
      </c>
      <c r="T397" s="1">
        <f>+Tabell1[[#This Row],[Avrundet beløp]]</f>
        <v>3000</v>
      </c>
      <c r="U397" s="5">
        <f t="shared" si="46"/>
        <v>3000</v>
      </c>
    </row>
    <row r="398" spans="1:21" x14ac:dyDescent="0.25">
      <c r="A398">
        <v>2332</v>
      </c>
      <c r="B398" t="s">
        <v>300</v>
      </c>
      <c r="C398">
        <v>2023</v>
      </c>
      <c r="D398" t="s">
        <v>277</v>
      </c>
      <c r="E398">
        <v>1090</v>
      </c>
      <c r="F398" t="s">
        <v>22</v>
      </c>
      <c r="G398" t="s">
        <v>17</v>
      </c>
      <c r="H398" t="s">
        <v>18</v>
      </c>
      <c r="I398" s="1">
        <v>87</v>
      </c>
      <c r="J398" s="1">
        <f>+Tabell1[[#This Row],[Regnskap]]</f>
        <v>87</v>
      </c>
      <c r="L398" t="str">
        <f>_xlfn.XLOOKUP(Tabell1[[#This Row],[Ansvar]],Fleksi[Ansvar],Fleksi[Virksomhet])</f>
        <v>Lura</v>
      </c>
      <c r="M398" t="str">
        <f>_xlfn.XLOOKUP(Tabell1[[#This Row],[Ansvar]],Fleksi[Ansvar],Fleksi[1B])</f>
        <v>Ordinær grunnskoleopplæring inkludert fellesutgifter</v>
      </c>
      <c r="N398" t="str">
        <f>_xlfn.XLOOKUP(Tabell1[[#This Row],[Ansvar]],Fleksi[Ansvar],Fleksi[Tjenesteområde])</f>
        <v>Oppvekst skole</v>
      </c>
      <c r="O398" s="1">
        <f>+ROUND(Tabell1[[#This Row],[Justert beløp]],-3)</f>
        <v>0</v>
      </c>
      <c r="P398">
        <f t="shared" si="42"/>
        <v>1090</v>
      </c>
      <c r="Q398">
        <f t="shared" si="43"/>
        <v>2332</v>
      </c>
      <c r="R398">
        <f t="shared" si="44"/>
        <v>2023</v>
      </c>
      <c r="S398" t="str">
        <f t="shared" si="45"/>
        <v>2255</v>
      </c>
      <c r="T398" s="1">
        <f>+Tabell1[[#This Row],[Avrundet beløp]]</f>
        <v>0</v>
      </c>
      <c r="U398" s="5">
        <f t="shared" si="46"/>
        <v>0</v>
      </c>
    </row>
    <row r="399" spans="1:21" x14ac:dyDescent="0.25">
      <c r="A399">
        <v>2332</v>
      </c>
      <c r="B399" t="s">
        <v>300</v>
      </c>
      <c r="C399">
        <v>2023</v>
      </c>
      <c r="D399" t="s">
        <v>277</v>
      </c>
      <c r="E399">
        <v>1099</v>
      </c>
      <c r="F399" t="s">
        <v>16</v>
      </c>
      <c r="G399" t="s">
        <v>17</v>
      </c>
      <c r="H399" t="s">
        <v>18</v>
      </c>
      <c r="I399" s="1">
        <v>466</v>
      </c>
      <c r="J399" s="1">
        <f>+Tabell1[[#This Row],[Regnskap]]</f>
        <v>466</v>
      </c>
      <c r="L399" t="str">
        <f>_xlfn.XLOOKUP(Tabell1[[#This Row],[Ansvar]],Fleksi[Ansvar],Fleksi[Virksomhet])</f>
        <v>Lura</v>
      </c>
      <c r="M399" t="str">
        <f>_xlfn.XLOOKUP(Tabell1[[#This Row],[Ansvar]],Fleksi[Ansvar],Fleksi[1B])</f>
        <v>Ordinær grunnskoleopplæring inkludert fellesutgifter</v>
      </c>
      <c r="N399" t="str">
        <f>_xlfn.XLOOKUP(Tabell1[[#This Row],[Ansvar]],Fleksi[Ansvar],Fleksi[Tjenesteområde])</f>
        <v>Oppvekst skole</v>
      </c>
      <c r="O399" s="1">
        <f>+ROUND(Tabell1[[#This Row],[Justert beløp]],-3)</f>
        <v>0</v>
      </c>
      <c r="P399">
        <f t="shared" si="42"/>
        <v>1099</v>
      </c>
      <c r="Q399">
        <f t="shared" si="43"/>
        <v>2332</v>
      </c>
      <c r="R399">
        <f t="shared" si="44"/>
        <v>2023</v>
      </c>
      <c r="S399" t="str">
        <f t="shared" si="45"/>
        <v>2255</v>
      </c>
      <c r="T399" s="1">
        <f>+Tabell1[[#This Row],[Avrundet beløp]]</f>
        <v>0</v>
      </c>
      <c r="U399" s="5">
        <f t="shared" si="46"/>
        <v>0</v>
      </c>
    </row>
    <row r="400" spans="1:21" x14ac:dyDescent="0.25">
      <c r="A400">
        <v>2332</v>
      </c>
      <c r="B400" t="s">
        <v>300</v>
      </c>
      <c r="C400">
        <v>2023</v>
      </c>
      <c r="D400" t="s">
        <v>277</v>
      </c>
      <c r="E400">
        <v>1120</v>
      </c>
      <c r="F400" t="s">
        <v>26</v>
      </c>
      <c r="G400" t="s">
        <v>17</v>
      </c>
      <c r="H400" t="s">
        <v>18</v>
      </c>
      <c r="I400" s="1">
        <v>273</v>
      </c>
      <c r="J400" s="1">
        <f>+Tabell1[[#This Row],[Regnskap]]</f>
        <v>273</v>
      </c>
      <c r="L400" t="str">
        <f>_xlfn.XLOOKUP(Tabell1[[#This Row],[Ansvar]],Fleksi[Ansvar],Fleksi[Virksomhet])</f>
        <v>Lura</v>
      </c>
      <c r="M400" t="str">
        <f>_xlfn.XLOOKUP(Tabell1[[#This Row],[Ansvar]],Fleksi[Ansvar],Fleksi[1B])</f>
        <v>Ordinær grunnskoleopplæring inkludert fellesutgifter</v>
      </c>
      <c r="N400" t="str">
        <f>_xlfn.XLOOKUP(Tabell1[[#This Row],[Ansvar]],Fleksi[Ansvar],Fleksi[Tjenesteområde])</f>
        <v>Oppvekst skole</v>
      </c>
      <c r="O400" s="1">
        <f>+ROUND(Tabell1[[#This Row],[Justert beløp]],-3)</f>
        <v>0</v>
      </c>
      <c r="P400">
        <f t="shared" si="42"/>
        <v>1120</v>
      </c>
      <c r="Q400">
        <f t="shared" si="43"/>
        <v>2332</v>
      </c>
      <c r="R400">
        <f t="shared" si="44"/>
        <v>2023</v>
      </c>
      <c r="S400" t="str">
        <f t="shared" si="45"/>
        <v>2255</v>
      </c>
      <c r="T400" s="1">
        <f>+Tabell1[[#This Row],[Avrundet beløp]]</f>
        <v>0</v>
      </c>
      <c r="U400" s="5">
        <f t="shared" si="46"/>
        <v>0</v>
      </c>
    </row>
    <row r="401" spans="1:21" x14ac:dyDescent="0.25">
      <c r="A401">
        <v>2332</v>
      </c>
      <c r="B401" t="s">
        <v>300</v>
      </c>
      <c r="C401">
        <v>2150</v>
      </c>
      <c r="D401" t="s">
        <v>280</v>
      </c>
      <c r="E401">
        <v>1020</v>
      </c>
      <c r="F401" t="s">
        <v>260</v>
      </c>
      <c r="G401" t="s">
        <v>17</v>
      </c>
      <c r="H401" t="s">
        <v>18</v>
      </c>
      <c r="I401" s="1">
        <v>6575</v>
      </c>
      <c r="J401" s="1">
        <f>+Tabell1[[#This Row],[Regnskap]]</f>
        <v>6575</v>
      </c>
      <c r="L401" t="str">
        <f>_xlfn.XLOOKUP(Tabell1[[#This Row],[Ansvar]],Fleksi[Ansvar],Fleksi[Virksomhet])</f>
        <v>Lura</v>
      </c>
      <c r="M401" t="str">
        <f>_xlfn.XLOOKUP(Tabell1[[#This Row],[Ansvar]],Fleksi[Ansvar],Fleksi[1B])</f>
        <v>Ordinær grunnskoleopplæring inkludert fellesutgifter</v>
      </c>
      <c r="N401" t="str">
        <f>_xlfn.XLOOKUP(Tabell1[[#This Row],[Ansvar]],Fleksi[Ansvar],Fleksi[Tjenesteområde])</f>
        <v>Oppvekst skole</v>
      </c>
      <c r="O401" s="1">
        <f>+ROUND(Tabell1[[#This Row],[Justert beløp]],-3)</f>
        <v>7000</v>
      </c>
      <c r="P401">
        <f t="shared" si="42"/>
        <v>1020</v>
      </c>
      <c r="Q401">
        <f t="shared" si="43"/>
        <v>2332</v>
      </c>
      <c r="R401">
        <f t="shared" si="44"/>
        <v>2150</v>
      </c>
      <c r="S401" t="str">
        <f t="shared" si="45"/>
        <v>2255</v>
      </c>
      <c r="T401" s="1">
        <f>+Tabell1[[#This Row],[Avrundet beløp]]</f>
        <v>7000</v>
      </c>
      <c r="U401" s="5">
        <f t="shared" si="46"/>
        <v>7000</v>
      </c>
    </row>
    <row r="402" spans="1:21" x14ac:dyDescent="0.25">
      <c r="A402">
        <v>2332</v>
      </c>
      <c r="B402" t="s">
        <v>300</v>
      </c>
      <c r="C402">
        <v>2150</v>
      </c>
      <c r="D402" t="s">
        <v>280</v>
      </c>
      <c r="E402">
        <v>1030</v>
      </c>
      <c r="F402" t="s">
        <v>248</v>
      </c>
      <c r="G402" t="s">
        <v>17</v>
      </c>
      <c r="H402" t="s">
        <v>18</v>
      </c>
      <c r="I402" s="1">
        <v>129423</v>
      </c>
      <c r="J402" s="1">
        <f>+Tabell1[[#This Row],[Regnskap]]</f>
        <v>129423</v>
      </c>
      <c r="L402" t="str">
        <f>_xlfn.XLOOKUP(Tabell1[[#This Row],[Ansvar]],Fleksi[Ansvar],Fleksi[Virksomhet])</f>
        <v>Lura</v>
      </c>
      <c r="M402" t="str">
        <f>_xlfn.XLOOKUP(Tabell1[[#This Row],[Ansvar]],Fleksi[Ansvar],Fleksi[1B])</f>
        <v>Ordinær grunnskoleopplæring inkludert fellesutgifter</v>
      </c>
      <c r="N402" t="str">
        <f>_xlfn.XLOOKUP(Tabell1[[#This Row],[Ansvar]],Fleksi[Ansvar],Fleksi[Tjenesteområde])</f>
        <v>Oppvekst skole</v>
      </c>
      <c r="O402" s="1">
        <f>+ROUND(Tabell1[[#This Row],[Justert beløp]],-3)</f>
        <v>129000</v>
      </c>
      <c r="P402">
        <f t="shared" si="42"/>
        <v>1030</v>
      </c>
      <c r="Q402">
        <f t="shared" si="43"/>
        <v>2332</v>
      </c>
      <c r="R402">
        <f t="shared" si="44"/>
        <v>2150</v>
      </c>
      <c r="S402" t="str">
        <f t="shared" si="45"/>
        <v>2255</v>
      </c>
      <c r="T402" s="1">
        <f>+Tabell1[[#This Row],[Avrundet beløp]]</f>
        <v>129000</v>
      </c>
      <c r="U402" s="5">
        <f t="shared" si="46"/>
        <v>129000</v>
      </c>
    </row>
    <row r="403" spans="1:21" x14ac:dyDescent="0.25">
      <c r="A403">
        <v>2332</v>
      </c>
      <c r="B403" t="s">
        <v>300</v>
      </c>
      <c r="C403">
        <v>2150</v>
      </c>
      <c r="D403" t="s">
        <v>280</v>
      </c>
      <c r="E403">
        <v>1090</v>
      </c>
      <c r="F403" t="s">
        <v>22</v>
      </c>
      <c r="G403" t="s">
        <v>17</v>
      </c>
      <c r="H403" t="s">
        <v>18</v>
      </c>
      <c r="I403" s="1">
        <v>11268</v>
      </c>
      <c r="J403" s="1">
        <f>+Tabell1[[#This Row],[Regnskap]]</f>
        <v>11268</v>
      </c>
      <c r="L403" t="str">
        <f>_xlfn.XLOOKUP(Tabell1[[#This Row],[Ansvar]],Fleksi[Ansvar],Fleksi[Virksomhet])</f>
        <v>Lura</v>
      </c>
      <c r="M403" t="str">
        <f>_xlfn.XLOOKUP(Tabell1[[#This Row],[Ansvar]],Fleksi[Ansvar],Fleksi[1B])</f>
        <v>Ordinær grunnskoleopplæring inkludert fellesutgifter</v>
      </c>
      <c r="N403" t="str">
        <f>_xlfn.XLOOKUP(Tabell1[[#This Row],[Ansvar]],Fleksi[Ansvar],Fleksi[Tjenesteområde])</f>
        <v>Oppvekst skole</v>
      </c>
      <c r="O403" s="1">
        <f>+ROUND(Tabell1[[#This Row],[Justert beløp]],-3)</f>
        <v>11000</v>
      </c>
      <c r="P403">
        <f t="shared" si="42"/>
        <v>1090</v>
      </c>
      <c r="Q403">
        <f t="shared" si="43"/>
        <v>2332</v>
      </c>
      <c r="R403">
        <f t="shared" si="44"/>
        <v>2150</v>
      </c>
      <c r="S403" t="str">
        <f t="shared" si="45"/>
        <v>2255</v>
      </c>
      <c r="T403" s="1">
        <f>+Tabell1[[#This Row],[Avrundet beløp]]</f>
        <v>11000</v>
      </c>
      <c r="U403" s="5">
        <f t="shared" si="46"/>
        <v>11000</v>
      </c>
    </row>
    <row r="404" spans="1:21" x14ac:dyDescent="0.25">
      <c r="A404">
        <v>2332</v>
      </c>
      <c r="B404" t="s">
        <v>300</v>
      </c>
      <c r="C404">
        <v>2150</v>
      </c>
      <c r="D404" t="s">
        <v>280</v>
      </c>
      <c r="E404">
        <v>1099</v>
      </c>
      <c r="F404" t="s">
        <v>16</v>
      </c>
      <c r="G404" t="s">
        <v>17</v>
      </c>
      <c r="H404" t="s">
        <v>18</v>
      </c>
      <c r="I404" s="1">
        <v>20765</v>
      </c>
      <c r="J404" s="1">
        <f>+Tabell1[[#This Row],[Regnskap]]</f>
        <v>20765</v>
      </c>
      <c r="L404" t="str">
        <f>_xlfn.XLOOKUP(Tabell1[[#This Row],[Ansvar]],Fleksi[Ansvar],Fleksi[Virksomhet])</f>
        <v>Lura</v>
      </c>
      <c r="M404" t="str">
        <f>_xlfn.XLOOKUP(Tabell1[[#This Row],[Ansvar]],Fleksi[Ansvar],Fleksi[1B])</f>
        <v>Ordinær grunnskoleopplæring inkludert fellesutgifter</v>
      </c>
      <c r="N404" t="str">
        <f>_xlfn.XLOOKUP(Tabell1[[#This Row],[Ansvar]],Fleksi[Ansvar],Fleksi[Tjenesteområde])</f>
        <v>Oppvekst skole</v>
      </c>
      <c r="O404" s="1">
        <f>+ROUND(Tabell1[[#This Row],[Justert beløp]],-3)</f>
        <v>21000</v>
      </c>
      <c r="P404">
        <f t="shared" si="42"/>
        <v>1099</v>
      </c>
      <c r="Q404">
        <f t="shared" si="43"/>
        <v>2332</v>
      </c>
      <c r="R404">
        <f t="shared" si="44"/>
        <v>2150</v>
      </c>
      <c r="S404" t="str">
        <f t="shared" si="45"/>
        <v>2255</v>
      </c>
      <c r="T404" s="1">
        <f>+Tabell1[[#This Row],[Avrundet beløp]]</f>
        <v>21000</v>
      </c>
      <c r="U404" s="5">
        <f t="shared" si="46"/>
        <v>21000</v>
      </c>
    </row>
    <row r="405" spans="1:21" x14ac:dyDescent="0.25">
      <c r="A405">
        <v>2332</v>
      </c>
      <c r="B405" t="s">
        <v>300</v>
      </c>
      <c r="C405">
        <v>2150</v>
      </c>
      <c r="D405" t="s">
        <v>280</v>
      </c>
      <c r="E405">
        <v>1120</v>
      </c>
      <c r="F405" t="s">
        <v>26</v>
      </c>
      <c r="G405" t="s">
        <v>17</v>
      </c>
      <c r="H405" t="s">
        <v>18</v>
      </c>
      <c r="I405" s="1">
        <v>1356</v>
      </c>
      <c r="J405" s="1">
        <f>+Tabell1[[#This Row],[Regnskap]]</f>
        <v>1356</v>
      </c>
      <c r="L405" t="str">
        <f>_xlfn.XLOOKUP(Tabell1[[#This Row],[Ansvar]],Fleksi[Ansvar],Fleksi[Virksomhet])</f>
        <v>Lura</v>
      </c>
      <c r="M405" t="str">
        <f>_xlfn.XLOOKUP(Tabell1[[#This Row],[Ansvar]],Fleksi[Ansvar],Fleksi[1B])</f>
        <v>Ordinær grunnskoleopplæring inkludert fellesutgifter</v>
      </c>
      <c r="N405" t="str">
        <f>_xlfn.XLOOKUP(Tabell1[[#This Row],[Ansvar]],Fleksi[Ansvar],Fleksi[Tjenesteområde])</f>
        <v>Oppvekst skole</v>
      </c>
      <c r="O405" s="1">
        <f>+ROUND(Tabell1[[#This Row],[Justert beløp]],-3)</f>
        <v>1000</v>
      </c>
      <c r="P405">
        <f t="shared" si="42"/>
        <v>1120</v>
      </c>
      <c r="Q405">
        <f t="shared" si="43"/>
        <v>2332</v>
      </c>
      <c r="R405">
        <f t="shared" si="44"/>
        <v>2150</v>
      </c>
      <c r="S405" t="str">
        <f t="shared" si="45"/>
        <v>2255</v>
      </c>
      <c r="T405" s="1">
        <f>+Tabell1[[#This Row],[Avrundet beløp]]</f>
        <v>1000</v>
      </c>
      <c r="U405" s="5">
        <f t="shared" si="46"/>
        <v>1000</v>
      </c>
    </row>
    <row r="406" spans="1:21" x14ac:dyDescent="0.25">
      <c r="A406">
        <v>2333</v>
      </c>
      <c r="B406" t="s">
        <v>301</v>
      </c>
      <c r="C406">
        <v>2020</v>
      </c>
      <c r="D406" t="s">
        <v>276</v>
      </c>
      <c r="E406">
        <v>1020</v>
      </c>
      <c r="F406" t="s">
        <v>260</v>
      </c>
      <c r="G406" t="s">
        <v>17</v>
      </c>
      <c r="H406" t="s">
        <v>18</v>
      </c>
      <c r="I406" s="1">
        <v>34226</v>
      </c>
      <c r="J406" s="1">
        <f>+Tabell1[[#This Row],[Regnskap]]</f>
        <v>34226</v>
      </c>
      <c r="L406" t="str">
        <f>_xlfn.XLOOKUP(Tabell1[[#This Row],[Ansvar]],Fleksi[Ansvar],Fleksi[Virksomhet])</f>
        <v>Lurahammaren</v>
      </c>
      <c r="M406" t="str">
        <f>_xlfn.XLOOKUP(Tabell1[[#This Row],[Ansvar]],Fleksi[Ansvar],Fleksi[1B])</f>
        <v>Ordinær grunnskoleopplæring inkludert fellesutgifter</v>
      </c>
      <c r="N406" t="str">
        <f>_xlfn.XLOOKUP(Tabell1[[#This Row],[Ansvar]],Fleksi[Ansvar],Fleksi[Tjenesteområde])</f>
        <v>Oppvekst skole</v>
      </c>
      <c r="O406" s="1">
        <f>+ROUND(Tabell1[[#This Row],[Justert beløp]],-3)</f>
        <v>34000</v>
      </c>
      <c r="P406">
        <f t="shared" si="42"/>
        <v>1020</v>
      </c>
      <c r="Q406">
        <f t="shared" si="43"/>
        <v>2333</v>
      </c>
      <c r="R406">
        <f t="shared" si="44"/>
        <v>2020</v>
      </c>
      <c r="S406" t="str">
        <f t="shared" si="45"/>
        <v>2255</v>
      </c>
      <c r="T406" s="1">
        <f>+Tabell1[[#This Row],[Avrundet beløp]]</f>
        <v>34000</v>
      </c>
      <c r="U406" s="5">
        <f t="shared" si="46"/>
        <v>34000</v>
      </c>
    </row>
    <row r="407" spans="1:21" x14ac:dyDescent="0.25">
      <c r="A407">
        <v>2333</v>
      </c>
      <c r="B407" t="s">
        <v>301</v>
      </c>
      <c r="C407">
        <v>2020</v>
      </c>
      <c r="D407" t="s">
        <v>276</v>
      </c>
      <c r="E407">
        <v>1040</v>
      </c>
      <c r="F407" t="s">
        <v>27</v>
      </c>
      <c r="G407" t="s">
        <v>17</v>
      </c>
      <c r="H407" t="s">
        <v>18</v>
      </c>
      <c r="I407" s="1">
        <v>41748</v>
      </c>
      <c r="J407" s="1">
        <f>+Tabell1[[#This Row],[Regnskap]]</f>
        <v>41748</v>
      </c>
      <c r="L407" t="str">
        <f>_xlfn.XLOOKUP(Tabell1[[#This Row],[Ansvar]],Fleksi[Ansvar],Fleksi[Virksomhet])</f>
        <v>Lurahammaren</v>
      </c>
      <c r="M407" t="str">
        <f>_xlfn.XLOOKUP(Tabell1[[#This Row],[Ansvar]],Fleksi[Ansvar],Fleksi[1B])</f>
        <v>Ordinær grunnskoleopplæring inkludert fellesutgifter</v>
      </c>
      <c r="N407" t="str">
        <f>_xlfn.XLOOKUP(Tabell1[[#This Row],[Ansvar]],Fleksi[Ansvar],Fleksi[Tjenesteområde])</f>
        <v>Oppvekst skole</v>
      </c>
      <c r="O407" s="1">
        <f>+ROUND(Tabell1[[#This Row],[Justert beløp]],-3)</f>
        <v>42000</v>
      </c>
      <c r="P407">
        <f t="shared" si="42"/>
        <v>1040</v>
      </c>
      <c r="Q407">
        <f t="shared" si="43"/>
        <v>2333</v>
      </c>
      <c r="R407">
        <f t="shared" si="44"/>
        <v>2020</v>
      </c>
      <c r="S407" t="str">
        <f t="shared" si="45"/>
        <v>2255</v>
      </c>
      <c r="T407" s="1">
        <f>+Tabell1[[#This Row],[Avrundet beløp]]</f>
        <v>42000</v>
      </c>
      <c r="U407" s="5">
        <f t="shared" si="46"/>
        <v>42000</v>
      </c>
    </row>
    <row r="408" spans="1:21" x14ac:dyDescent="0.25">
      <c r="A408">
        <v>2333</v>
      </c>
      <c r="B408" t="s">
        <v>301</v>
      </c>
      <c r="C408">
        <v>2020</v>
      </c>
      <c r="D408" t="s">
        <v>276</v>
      </c>
      <c r="E408">
        <v>1090</v>
      </c>
      <c r="F408" t="s">
        <v>22</v>
      </c>
      <c r="G408" t="s">
        <v>17</v>
      </c>
      <c r="H408" t="s">
        <v>18</v>
      </c>
      <c r="I408" s="1">
        <v>2153</v>
      </c>
      <c r="J408" s="1">
        <f>+Tabell1[[#This Row],[Regnskap]]</f>
        <v>2153</v>
      </c>
      <c r="L408" t="str">
        <f>_xlfn.XLOOKUP(Tabell1[[#This Row],[Ansvar]],Fleksi[Ansvar],Fleksi[Virksomhet])</f>
        <v>Lurahammaren</v>
      </c>
      <c r="M408" t="str">
        <f>_xlfn.XLOOKUP(Tabell1[[#This Row],[Ansvar]],Fleksi[Ansvar],Fleksi[1B])</f>
        <v>Ordinær grunnskoleopplæring inkludert fellesutgifter</v>
      </c>
      <c r="N408" t="str">
        <f>_xlfn.XLOOKUP(Tabell1[[#This Row],[Ansvar]],Fleksi[Ansvar],Fleksi[Tjenesteområde])</f>
        <v>Oppvekst skole</v>
      </c>
      <c r="O408" s="1">
        <f>+ROUND(Tabell1[[#This Row],[Justert beløp]],-3)</f>
        <v>2000</v>
      </c>
      <c r="P408">
        <f t="shared" si="42"/>
        <v>1090</v>
      </c>
      <c r="Q408">
        <f t="shared" si="43"/>
        <v>2333</v>
      </c>
      <c r="R408">
        <f t="shared" si="44"/>
        <v>2020</v>
      </c>
      <c r="S408" t="str">
        <f t="shared" si="45"/>
        <v>2255</v>
      </c>
      <c r="T408" s="1">
        <f>+Tabell1[[#This Row],[Avrundet beløp]]</f>
        <v>2000</v>
      </c>
      <c r="U408" s="5">
        <f t="shared" si="46"/>
        <v>2000</v>
      </c>
    </row>
    <row r="409" spans="1:21" x14ac:dyDescent="0.25">
      <c r="A409">
        <v>2333</v>
      </c>
      <c r="B409" t="s">
        <v>301</v>
      </c>
      <c r="C409">
        <v>2020</v>
      </c>
      <c r="D409" t="s">
        <v>276</v>
      </c>
      <c r="E409">
        <v>1099</v>
      </c>
      <c r="F409" t="s">
        <v>16</v>
      </c>
      <c r="G409" t="s">
        <v>17</v>
      </c>
      <c r="H409" t="s">
        <v>18</v>
      </c>
      <c r="I409" s="1">
        <v>11016</v>
      </c>
      <c r="J409" s="1">
        <f>+Tabell1[[#This Row],[Regnskap]]</f>
        <v>11016</v>
      </c>
      <c r="L409" t="str">
        <f>_xlfn.XLOOKUP(Tabell1[[#This Row],[Ansvar]],Fleksi[Ansvar],Fleksi[Virksomhet])</f>
        <v>Lurahammaren</v>
      </c>
      <c r="M409" t="str">
        <f>_xlfn.XLOOKUP(Tabell1[[#This Row],[Ansvar]],Fleksi[Ansvar],Fleksi[1B])</f>
        <v>Ordinær grunnskoleopplæring inkludert fellesutgifter</v>
      </c>
      <c r="N409" t="str">
        <f>_xlfn.XLOOKUP(Tabell1[[#This Row],[Ansvar]],Fleksi[Ansvar],Fleksi[Tjenesteområde])</f>
        <v>Oppvekst skole</v>
      </c>
      <c r="O409" s="1">
        <f>+ROUND(Tabell1[[#This Row],[Justert beløp]],-3)</f>
        <v>11000</v>
      </c>
      <c r="P409">
        <f t="shared" si="42"/>
        <v>1099</v>
      </c>
      <c r="Q409">
        <f t="shared" si="43"/>
        <v>2333</v>
      </c>
      <c r="R409">
        <f t="shared" si="44"/>
        <v>2020</v>
      </c>
      <c r="S409" t="str">
        <f t="shared" si="45"/>
        <v>2255</v>
      </c>
      <c r="T409" s="1">
        <f>+Tabell1[[#This Row],[Avrundet beløp]]</f>
        <v>11000</v>
      </c>
      <c r="U409" s="5">
        <f t="shared" si="46"/>
        <v>11000</v>
      </c>
    </row>
    <row r="410" spans="1:21" x14ac:dyDescent="0.25">
      <c r="A410">
        <v>2333</v>
      </c>
      <c r="B410" t="s">
        <v>301</v>
      </c>
      <c r="C410">
        <v>2020</v>
      </c>
      <c r="D410" t="s">
        <v>276</v>
      </c>
      <c r="E410">
        <v>1110</v>
      </c>
      <c r="F410" t="s">
        <v>221</v>
      </c>
      <c r="G410" t="s">
        <v>17</v>
      </c>
      <c r="H410" t="s">
        <v>18</v>
      </c>
      <c r="I410" s="1">
        <v>903</v>
      </c>
      <c r="J410" s="1">
        <f>+Tabell1[[#This Row],[Regnskap]]</f>
        <v>903</v>
      </c>
      <c r="L410" t="str">
        <f>_xlfn.XLOOKUP(Tabell1[[#This Row],[Ansvar]],Fleksi[Ansvar],Fleksi[Virksomhet])</f>
        <v>Lurahammaren</v>
      </c>
      <c r="M410" t="str">
        <f>_xlfn.XLOOKUP(Tabell1[[#This Row],[Ansvar]],Fleksi[Ansvar],Fleksi[1B])</f>
        <v>Ordinær grunnskoleopplæring inkludert fellesutgifter</v>
      </c>
      <c r="N410" t="str">
        <f>_xlfn.XLOOKUP(Tabell1[[#This Row],[Ansvar]],Fleksi[Ansvar],Fleksi[Tjenesteområde])</f>
        <v>Oppvekst skole</v>
      </c>
      <c r="O410" s="1">
        <f>+ROUND(Tabell1[[#This Row],[Justert beløp]],-3)</f>
        <v>1000</v>
      </c>
      <c r="P410">
        <f t="shared" si="42"/>
        <v>1110</v>
      </c>
      <c r="Q410">
        <f t="shared" si="43"/>
        <v>2333</v>
      </c>
      <c r="R410">
        <f t="shared" si="44"/>
        <v>2020</v>
      </c>
      <c r="S410" t="str">
        <f t="shared" si="45"/>
        <v>2255</v>
      </c>
      <c r="T410" s="1">
        <f>+Tabell1[[#This Row],[Avrundet beløp]]</f>
        <v>1000</v>
      </c>
      <c r="U410" s="5">
        <f t="shared" si="46"/>
        <v>1000</v>
      </c>
    </row>
    <row r="411" spans="1:21" x14ac:dyDescent="0.25">
      <c r="A411">
        <v>2334</v>
      </c>
      <c r="B411" t="s">
        <v>302</v>
      </c>
      <c r="C411">
        <v>2020</v>
      </c>
      <c r="D411" t="s">
        <v>276</v>
      </c>
      <c r="E411">
        <v>1020</v>
      </c>
      <c r="F411" t="s">
        <v>260</v>
      </c>
      <c r="G411" t="s">
        <v>17</v>
      </c>
      <c r="H411" t="s">
        <v>18</v>
      </c>
      <c r="I411" s="1">
        <v>11164</v>
      </c>
      <c r="J411" s="1">
        <f>+Tabell1[[#This Row],[Regnskap]]</f>
        <v>11164</v>
      </c>
      <c r="L411" t="str">
        <f>_xlfn.XLOOKUP(Tabell1[[#This Row],[Ansvar]],Fleksi[Ansvar],Fleksi[Virksomhet])</f>
        <v>Malmheim</v>
      </c>
      <c r="M411" t="str">
        <f>_xlfn.XLOOKUP(Tabell1[[#This Row],[Ansvar]],Fleksi[Ansvar],Fleksi[1B])</f>
        <v>Ordinær grunnskoleopplæring inkludert fellesutgifter</v>
      </c>
      <c r="N411" t="str">
        <f>_xlfn.XLOOKUP(Tabell1[[#This Row],[Ansvar]],Fleksi[Ansvar],Fleksi[Tjenesteområde])</f>
        <v>Oppvekst skole</v>
      </c>
      <c r="O411" s="1">
        <f>+ROUND(Tabell1[[#This Row],[Justert beløp]],-3)</f>
        <v>11000</v>
      </c>
      <c r="P411">
        <f t="shared" ref="P411:P450" si="47">+E411</f>
        <v>1020</v>
      </c>
      <c r="Q411">
        <f t="shared" ref="Q411:Q450" si="48">+A411</f>
        <v>2334</v>
      </c>
      <c r="R411">
        <f t="shared" ref="R411:R450" si="49">+C411</f>
        <v>2020</v>
      </c>
      <c r="S411" t="str">
        <f t="shared" ref="S411:S450" si="50">+G411</f>
        <v>2255</v>
      </c>
      <c r="T411" s="1">
        <f>+Tabell1[[#This Row],[Avrundet beløp]]</f>
        <v>11000</v>
      </c>
      <c r="U411" s="5">
        <f t="shared" si="46"/>
        <v>11000</v>
      </c>
    </row>
    <row r="412" spans="1:21" x14ac:dyDescent="0.25">
      <c r="A412">
        <v>2334</v>
      </c>
      <c r="B412" t="s">
        <v>302</v>
      </c>
      <c r="C412">
        <v>2020</v>
      </c>
      <c r="D412" t="s">
        <v>276</v>
      </c>
      <c r="E412">
        <v>1090</v>
      </c>
      <c r="F412" t="s">
        <v>22</v>
      </c>
      <c r="G412" t="s">
        <v>17</v>
      </c>
      <c r="H412" t="s">
        <v>18</v>
      </c>
      <c r="I412" s="1">
        <v>925</v>
      </c>
      <c r="J412" s="1">
        <f>+Tabell1[[#This Row],[Regnskap]]</f>
        <v>925</v>
      </c>
      <c r="L412" t="str">
        <f>_xlfn.XLOOKUP(Tabell1[[#This Row],[Ansvar]],Fleksi[Ansvar],Fleksi[Virksomhet])</f>
        <v>Malmheim</v>
      </c>
      <c r="M412" t="str">
        <f>_xlfn.XLOOKUP(Tabell1[[#This Row],[Ansvar]],Fleksi[Ansvar],Fleksi[1B])</f>
        <v>Ordinær grunnskoleopplæring inkludert fellesutgifter</v>
      </c>
      <c r="N412" t="str">
        <f>_xlfn.XLOOKUP(Tabell1[[#This Row],[Ansvar]],Fleksi[Ansvar],Fleksi[Tjenesteområde])</f>
        <v>Oppvekst skole</v>
      </c>
      <c r="O412" s="1">
        <f>+ROUND(Tabell1[[#This Row],[Justert beløp]],-3)</f>
        <v>1000</v>
      </c>
      <c r="P412">
        <f t="shared" si="47"/>
        <v>1090</v>
      </c>
      <c r="Q412">
        <f t="shared" si="48"/>
        <v>2334</v>
      </c>
      <c r="R412">
        <f t="shared" si="49"/>
        <v>2020</v>
      </c>
      <c r="S412" t="str">
        <f t="shared" si="50"/>
        <v>2255</v>
      </c>
      <c r="T412" s="1">
        <f>+Tabell1[[#This Row],[Avrundet beløp]]</f>
        <v>1000</v>
      </c>
      <c r="U412" s="5">
        <f t="shared" si="46"/>
        <v>1000</v>
      </c>
    </row>
    <row r="413" spans="1:21" x14ac:dyDescent="0.25">
      <c r="A413">
        <v>2334</v>
      </c>
      <c r="B413" t="s">
        <v>302</v>
      </c>
      <c r="C413">
        <v>2020</v>
      </c>
      <c r="D413" t="s">
        <v>276</v>
      </c>
      <c r="E413">
        <v>1099</v>
      </c>
      <c r="F413" t="s">
        <v>16</v>
      </c>
      <c r="G413" t="s">
        <v>17</v>
      </c>
      <c r="H413" t="s">
        <v>18</v>
      </c>
      <c r="I413" s="1">
        <v>1704</v>
      </c>
      <c r="J413" s="1">
        <f>+Tabell1[[#This Row],[Regnskap]]</f>
        <v>1704</v>
      </c>
      <c r="L413" t="str">
        <f>_xlfn.XLOOKUP(Tabell1[[#This Row],[Ansvar]],Fleksi[Ansvar],Fleksi[Virksomhet])</f>
        <v>Malmheim</v>
      </c>
      <c r="M413" t="str">
        <f>_xlfn.XLOOKUP(Tabell1[[#This Row],[Ansvar]],Fleksi[Ansvar],Fleksi[1B])</f>
        <v>Ordinær grunnskoleopplæring inkludert fellesutgifter</v>
      </c>
      <c r="N413" t="str">
        <f>_xlfn.XLOOKUP(Tabell1[[#This Row],[Ansvar]],Fleksi[Ansvar],Fleksi[Tjenesteområde])</f>
        <v>Oppvekst skole</v>
      </c>
      <c r="O413" s="1">
        <f>+ROUND(Tabell1[[#This Row],[Justert beløp]],-3)</f>
        <v>2000</v>
      </c>
      <c r="P413">
        <f t="shared" si="47"/>
        <v>1099</v>
      </c>
      <c r="Q413">
        <f t="shared" si="48"/>
        <v>2334</v>
      </c>
      <c r="R413">
        <f t="shared" si="49"/>
        <v>2020</v>
      </c>
      <c r="S413" t="str">
        <f t="shared" si="50"/>
        <v>2255</v>
      </c>
      <c r="T413" s="1">
        <f>+Tabell1[[#This Row],[Avrundet beløp]]</f>
        <v>2000</v>
      </c>
      <c r="U413" s="5">
        <f t="shared" si="46"/>
        <v>2000</v>
      </c>
    </row>
    <row r="414" spans="1:21" x14ac:dyDescent="0.25">
      <c r="A414">
        <v>2334</v>
      </c>
      <c r="B414" t="s">
        <v>302</v>
      </c>
      <c r="C414">
        <v>2020</v>
      </c>
      <c r="D414" t="s">
        <v>276</v>
      </c>
      <c r="E414">
        <v>1110</v>
      </c>
      <c r="F414" t="s">
        <v>221</v>
      </c>
      <c r="G414" t="s">
        <v>17</v>
      </c>
      <c r="H414" t="s">
        <v>18</v>
      </c>
      <c r="I414" s="1">
        <v>121</v>
      </c>
      <c r="J414" s="1">
        <f>+Tabell1[[#This Row],[Regnskap]]</f>
        <v>121</v>
      </c>
      <c r="L414" t="str">
        <f>_xlfn.XLOOKUP(Tabell1[[#This Row],[Ansvar]],Fleksi[Ansvar],Fleksi[Virksomhet])</f>
        <v>Malmheim</v>
      </c>
      <c r="M414" t="str">
        <f>_xlfn.XLOOKUP(Tabell1[[#This Row],[Ansvar]],Fleksi[Ansvar],Fleksi[1B])</f>
        <v>Ordinær grunnskoleopplæring inkludert fellesutgifter</v>
      </c>
      <c r="N414" t="str">
        <f>_xlfn.XLOOKUP(Tabell1[[#This Row],[Ansvar]],Fleksi[Ansvar],Fleksi[Tjenesteområde])</f>
        <v>Oppvekst skole</v>
      </c>
      <c r="O414" s="1">
        <f>+ROUND(Tabell1[[#This Row],[Justert beløp]],-3)</f>
        <v>0</v>
      </c>
      <c r="P414">
        <f t="shared" si="47"/>
        <v>1110</v>
      </c>
      <c r="Q414">
        <f t="shared" si="48"/>
        <v>2334</v>
      </c>
      <c r="R414">
        <f t="shared" si="49"/>
        <v>2020</v>
      </c>
      <c r="S414" t="str">
        <f t="shared" si="50"/>
        <v>2255</v>
      </c>
      <c r="T414" s="1">
        <f>+Tabell1[[#This Row],[Avrundet beløp]]</f>
        <v>0</v>
      </c>
      <c r="U414" s="5">
        <f t="shared" si="46"/>
        <v>0</v>
      </c>
    </row>
    <row r="415" spans="1:21" x14ac:dyDescent="0.25">
      <c r="A415">
        <v>2334</v>
      </c>
      <c r="B415" t="s">
        <v>302</v>
      </c>
      <c r="C415">
        <v>2020</v>
      </c>
      <c r="D415" t="s">
        <v>276</v>
      </c>
      <c r="E415">
        <v>1121</v>
      </c>
      <c r="F415" t="s">
        <v>66</v>
      </c>
      <c r="G415" t="s">
        <v>17</v>
      </c>
      <c r="H415" t="s">
        <v>18</v>
      </c>
      <c r="I415" s="1">
        <v>891</v>
      </c>
      <c r="J415" s="1">
        <f>+Tabell1[[#This Row],[Regnskap]]</f>
        <v>891</v>
      </c>
      <c r="L415" t="str">
        <f>_xlfn.XLOOKUP(Tabell1[[#This Row],[Ansvar]],Fleksi[Ansvar],Fleksi[Virksomhet])</f>
        <v>Malmheim</v>
      </c>
      <c r="M415" t="str">
        <f>_xlfn.XLOOKUP(Tabell1[[#This Row],[Ansvar]],Fleksi[Ansvar],Fleksi[1B])</f>
        <v>Ordinær grunnskoleopplæring inkludert fellesutgifter</v>
      </c>
      <c r="N415" t="str">
        <f>_xlfn.XLOOKUP(Tabell1[[#This Row],[Ansvar]],Fleksi[Ansvar],Fleksi[Tjenesteområde])</f>
        <v>Oppvekst skole</v>
      </c>
      <c r="O415" s="1">
        <f>+ROUND(Tabell1[[#This Row],[Justert beløp]],-3)</f>
        <v>1000</v>
      </c>
      <c r="P415">
        <f t="shared" si="47"/>
        <v>1121</v>
      </c>
      <c r="Q415">
        <f t="shared" si="48"/>
        <v>2334</v>
      </c>
      <c r="R415">
        <f t="shared" si="49"/>
        <v>2020</v>
      </c>
      <c r="S415" t="str">
        <f t="shared" si="50"/>
        <v>2255</v>
      </c>
      <c r="T415" s="1">
        <f>+Tabell1[[#This Row],[Avrundet beløp]]</f>
        <v>1000</v>
      </c>
      <c r="U415" s="5">
        <f t="shared" si="46"/>
        <v>1000</v>
      </c>
    </row>
    <row r="416" spans="1:21" x14ac:dyDescent="0.25">
      <c r="A416">
        <v>2334</v>
      </c>
      <c r="B416" t="s">
        <v>302</v>
      </c>
      <c r="C416">
        <v>2150</v>
      </c>
      <c r="D416" t="s">
        <v>280</v>
      </c>
      <c r="E416">
        <v>1020</v>
      </c>
      <c r="F416" t="s">
        <v>260</v>
      </c>
      <c r="G416" t="s">
        <v>17</v>
      </c>
      <c r="H416" t="s">
        <v>18</v>
      </c>
      <c r="I416" s="1">
        <v>3047</v>
      </c>
      <c r="J416" s="1">
        <f>+Tabell1[[#This Row],[Regnskap]]</f>
        <v>3047</v>
      </c>
      <c r="L416" t="str">
        <f>_xlfn.XLOOKUP(Tabell1[[#This Row],[Ansvar]],Fleksi[Ansvar],Fleksi[Virksomhet])</f>
        <v>Malmheim</v>
      </c>
      <c r="M416" t="str">
        <f>_xlfn.XLOOKUP(Tabell1[[#This Row],[Ansvar]],Fleksi[Ansvar],Fleksi[1B])</f>
        <v>Ordinær grunnskoleopplæring inkludert fellesutgifter</v>
      </c>
      <c r="N416" t="str">
        <f>_xlfn.XLOOKUP(Tabell1[[#This Row],[Ansvar]],Fleksi[Ansvar],Fleksi[Tjenesteområde])</f>
        <v>Oppvekst skole</v>
      </c>
      <c r="O416" s="1">
        <f>+ROUND(Tabell1[[#This Row],[Justert beløp]],-3)</f>
        <v>3000</v>
      </c>
      <c r="P416">
        <f t="shared" si="47"/>
        <v>1020</v>
      </c>
      <c r="Q416">
        <f t="shared" si="48"/>
        <v>2334</v>
      </c>
      <c r="R416">
        <f t="shared" si="49"/>
        <v>2150</v>
      </c>
      <c r="S416" t="str">
        <f t="shared" si="50"/>
        <v>2255</v>
      </c>
      <c r="T416" s="1">
        <f>+Tabell1[[#This Row],[Avrundet beløp]]</f>
        <v>3000</v>
      </c>
      <c r="U416" s="5">
        <f t="shared" si="46"/>
        <v>3000</v>
      </c>
    </row>
    <row r="417" spans="1:21" x14ac:dyDescent="0.25">
      <c r="A417">
        <v>2334</v>
      </c>
      <c r="B417" t="s">
        <v>302</v>
      </c>
      <c r="C417">
        <v>2150</v>
      </c>
      <c r="D417" t="s">
        <v>280</v>
      </c>
      <c r="E417">
        <v>1090</v>
      </c>
      <c r="F417" t="s">
        <v>22</v>
      </c>
      <c r="G417" t="s">
        <v>17</v>
      </c>
      <c r="H417" t="s">
        <v>18</v>
      </c>
      <c r="I417" s="1">
        <v>252</v>
      </c>
      <c r="J417" s="1">
        <f>+Tabell1[[#This Row],[Regnskap]]</f>
        <v>252</v>
      </c>
      <c r="L417" t="str">
        <f>_xlfn.XLOOKUP(Tabell1[[#This Row],[Ansvar]],Fleksi[Ansvar],Fleksi[Virksomhet])</f>
        <v>Malmheim</v>
      </c>
      <c r="M417" t="str">
        <f>_xlfn.XLOOKUP(Tabell1[[#This Row],[Ansvar]],Fleksi[Ansvar],Fleksi[1B])</f>
        <v>Ordinær grunnskoleopplæring inkludert fellesutgifter</v>
      </c>
      <c r="N417" t="str">
        <f>_xlfn.XLOOKUP(Tabell1[[#This Row],[Ansvar]],Fleksi[Ansvar],Fleksi[Tjenesteområde])</f>
        <v>Oppvekst skole</v>
      </c>
      <c r="O417" s="1">
        <f>+ROUND(Tabell1[[#This Row],[Justert beløp]],-3)</f>
        <v>0</v>
      </c>
      <c r="P417">
        <f t="shared" si="47"/>
        <v>1090</v>
      </c>
      <c r="Q417">
        <f t="shared" si="48"/>
        <v>2334</v>
      </c>
      <c r="R417">
        <f t="shared" si="49"/>
        <v>2150</v>
      </c>
      <c r="S417" t="str">
        <f t="shared" si="50"/>
        <v>2255</v>
      </c>
      <c r="T417" s="1">
        <f>+Tabell1[[#This Row],[Avrundet beløp]]</f>
        <v>0</v>
      </c>
      <c r="U417" s="5">
        <f t="shared" si="46"/>
        <v>0</v>
      </c>
    </row>
    <row r="418" spans="1:21" x14ac:dyDescent="0.25">
      <c r="A418">
        <v>2334</v>
      </c>
      <c r="B418" t="s">
        <v>302</v>
      </c>
      <c r="C418">
        <v>2150</v>
      </c>
      <c r="D418" t="s">
        <v>280</v>
      </c>
      <c r="E418">
        <v>1099</v>
      </c>
      <c r="F418" t="s">
        <v>16</v>
      </c>
      <c r="G418" t="s">
        <v>17</v>
      </c>
      <c r="H418" t="s">
        <v>18</v>
      </c>
      <c r="I418" s="1">
        <v>465</v>
      </c>
      <c r="J418" s="1">
        <f>+Tabell1[[#This Row],[Regnskap]]</f>
        <v>465</v>
      </c>
      <c r="L418" t="str">
        <f>_xlfn.XLOOKUP(Tabell1[[#This Row],[Ansvar]],Fleksi[Ansvar],Fleksi[Virksomhet])</f>
        <v>Malmheim</v>
      </c>
      <c r="M418" t="str">
        <f>_xlfn.XLOOKUP(Tabell1[[#This Row],[Ansvar]],Fleksi[Ansvar],Fleksi[1B])</f>
        <v>Ordinær grunnskoleopplæring inkludert fellesutgifter</v>
      </c>
      <c r="N418" t="str">
        <f>_xlfn.XLOOKUP(Tabell1[[#This Row],[Ansvar]],Fleksi[Ansvar],Fleksi[Tjenesteområde])</f>
        <v>Oppvekst skole</v>
      </c>
      <c r="O418" s="1">
        <f>+ROUND(Tabell1[[#This Row],[Justert beløp]],-3)</f>
        <v>0</v>
      </c>
      <c r="P418">
        <f t="shared" si="47"/>
        <v>1099</v>
      </c>
      <c r="Q418">
        <f t="shared" si="48"/>
        <v>2334</v>
      </c>
      <c r="R418">
        <f t="shared" si="49"/>
        <v>2150</v>
      </c>
      <c r="S418" t="str">
        <f t="shared" si="50"/>
        <v>2255</v>
      </c>
      <c r="T418" s="1">
        <f>+Tabell1[[#This Row],[Avrundet beløp]]</f>
        <v>0</v>
      </c>
      <c r="U418" s="5">
        <f t="shared" si="46"/>
        <v>0</v>
      </c>
    </row>
    <row r="419" spans="1:21" x14ac:dyDescent="0.25">
      <c r="A419">
        <v>2335</v>
      </c>
      <c r="B419" t="s">
        <v>303</v>
      </c>
      <c r="C419">
        <v>2022</v>
      </c>
      <c r="D419" t="s">
        <v>299</v>
      </c>
      <c r="E419">
        <v>1100</v>
      </c>
      <c r="F419" t="s">
        <v>48</v>
      </c>
      <c r="G419" t="s">
        <v>17</v>
      </c>
      <c r="H419" t="s">
        <v>18</v>
      </c>
      <c r="I419" s="1">
        <v>313</v>
      </c>
      <c r="J419" s="1">
        <f>+Tabell1[[#This Row],[Regnskap]]</f>
        <v>313</v>
      </c>
      <c r="L419" t="str">
        <f>_xlfn.XLOOKUP(Tabell1[[#This Row],[Ansvar]],Fleksi[Ansvar],Fleksi[Virksomhet])</f>
        <v>ALTONA</v>
      </c>
      <c r="M419" t="str">
        <f>_xlfn.XLOOKUP(Tabell1[[#This Row],[Ansvar]],Fleksi[Ansvar],Fleksi[1B])</f>
        <v>Ordinær grunnskoleopplæring inkludert fellesutgifter</v>
      </c>
      <c r="N419" t="str">
        <f>_xlfn.XLOOKUP(Tabell1[[#This Row],[Ansvar]],Fleksi[Ansvar],Fleksi[Tjenesteområde])</f>
        <v>Oppvekst skole</v>
      </c>
      <c r="O419" s="1">
        <f>+ROUND(Tabell1[[#This Row],[Justert beløp]],-3)</f>
        <v>0</v>
      </c>
      <c r="P419">
        <f t="shared" si="47"/>
        <v>1100</v>
      </c>
      <c r="Q419">
        <f t="shared" si="48"/>
        <v>2335</v>
      </c>
      <c r="R419">
        <f t="shared" si="49"/>
        <v>2022</v>
      </c>
      <c r="S419" t="str">
        <f t="shared" si="50"/>
        <v>2255</v>
      </c>
      <c r="T419" s="1">
        <f>+Tabell1[[#This Row],[Avrundet beløp]]</f>
        <v>0</v>
      </c>
      <c r="U419" s="5">
        <f t="shared" si="46"/>
        <v>0</v>
      </c>
    </row>
    <row r="420" spans="1:21" x14ac:dyDescent="0.25">
      <c r="A420">
        <v>2335</v>
      </c>
      <c r="B420" t="s">
        <v>303</v>
      </c>
      <c r="C420">
        <v>2022</v>
      </c>
      <c r="D420" t="s">
        <v>299</v>
      </c>
      <c r="E420">
        <v>1120</v>
      </c>
      <c r="F420" t="s">
        <v>26</v>
      </c>
      <c r="G420" t="s">
        <v>17</v>
      </c>
      <c r="H420" t="s">
        <v>18</v>
      </c>
      <c r="I420" s="1">
        <v>1053</v>
      </c>
      <c r="J420" s="1">
        <f>+Tabell1[[#This Row],[Regnskap]]</f>
        <v>1053</v>
      </c>
      <c r="L420" t="str">
        <f>_xlfn.XLOOKUP(Tabell1[[#This Row],[Ansvar]],Fleksi[Ansvar],Fleksi[Virksomhet])</f>
        <v>ALTONA</v>
      </c>
      <c r="M420" t="str">
        <f>_xlfn.XLOOKUP(Tabell1[[#This Row],[Ansvar]],Fleksi[Ansvar],Fleksi[1B])</f>
        <v>Ordinær grunnskoleopplæring inkludert fellesutgifter</v>
      </c>
      <c r="N420" t="str">
        <f>_xlfn.XLOOKUP(Tabell1[[#This Row],[Ansvar]],Fleksi[Ansvar],Fleksi[Tjenesteområde])</f>
        <v>Oppvekst skole</v>
      </c>
      <c r="O420" s="1">
        <f>+ROUND(Tabell1[[#This Row],[Justert beløp]],-3)</f>
        <v>1000</v>
      </c>
      <c r="P420">
        <f t="shared" si="47"/>
        <v>1120</v>
      </c>
      <c r="Q420">
        <f t="shared" si="48"/>
        <v>2335</v>
      </c>
      <c r="R420">
        <f t="shared" si="49"/>
        <v>2022</v>
      </c>
      <c r="S420" t="str">
        <f t="shared" si="50"/>
        <v>2255</v>
      </c>
      <c r="T420" s="1">
        <f>+Tabell1[[#This Row],[Avrundet beløp]]</f>
        <v>1000</v>
      </c>
      <c r="U420" s="5">
        <f t="shared" si="46"/>
        <v>1000</v>
      </c>
    </row>
    <row r="421" spans="1:21" x14ac:dyDescent="0.25">
      <c r="A421">
        <v>2335</v>
      </c>
      <c r="B421" t="s">
        <v>303</v>
      </c>
      <c r="C421">
        <v>2022</v>
      </c>
      <c r="D421" t="s">
        <v>299</v>
      </c>
      <c r="E421">
        <v>1121</v>
      </c>
      <c r="F421" t="s">
        <v>66</v>
      </c>
      <c r="G421" t="s">
        <v>17</v>
      </c>
      <c r="H421" t="s">
        <v>18</v>
      </c>
      <c r="I421" s="1">
        <v>225</v>
      </c>
      <c r="J421" s="1">
        <f>+Tabell1[[#This Row],[Regnskap]]</f>
        <v>225</v>
      </c>
      <c r="L421" t="str">
        <f>_xlfn.XLOOKUP(Tabell1[[#This Row],[Ansvar]],Fleksi[Ansvar],Fleksi[Virksomhet])</f>
        <v>ALTONA</v>
      </c>
      <c r="M421" t="str">
        <f>_xlfn.XLOOKUP(Tabell1[[#This Row],[Ansvar]],Fleksi[Ansvar],Fleksi[1B])</f>
        <v>Ordinær grunnskoleopplæring inkludert fellesutgifter</v>
      </c>
      <c r="N421" t="str">
        <f>_xlfn.XLOOKUP(Tabell1[[#This Row],[Ansvar]],Fleksi[Ansvar],Fleksi[Tjenesteområde])</f>
        <v>Oppvekst skole</v>
      </c>
      <c r="O421" s="1">
        <f>+ROUND(Tabell1[[#This Row],[Justert beløp]],-3)</f>
        <v>0</v>
      </c>
      <c r="P421">
        <f t="shared" si="47"/>
        <v>1121</v>
      </c>
      <c r="Q421">
        <f t="shared" si="48"/>
        <v>2335</v>
      </c>
      <c r="R421">
        <f t="shared" si="49"/>
        <v>2022</v>
      </c>
      <c r="S421" t="str">
        <f t="shared" si="50"/>
        <v>2255</v>
      </c>
      <c r="T421" s="1">
        <f>+Tabell1[[#This Row],[Avrundet beløp]]</f>
        <v>0</v>
      </c>
      <c r="U421" s="5">
        <f t="shared" si="46"/>
        <v>0</v>
      </c>
    </row>
    <row r="422" spans="1:21" x14ac:dyDescent="0.25">
      <c r="A422">
        <v>2336</v>
      </c>
      <c r="B422" t="s">
        <v>304</v>
      </c>
      <c r="C422">
        <v>2020</v>
      </c>
      <c r="D422" t="s">
        <v>276</v>
      </c>
      <c r="E422">
        <v>1011</v>
      </c>
      <c r="F422" t="s">
        <v>60</v>
      </c>
      <c r="G422" t="s">
        <v>17</v>
      </c>
      <c r="H422" t="s">
        <v>18</v>
      </c>
      <c r="I422" s="1">
        <v>27449</v>
      </c>
      <c r="J422" s="1">
        <f>+Tabell1[[#This Row],[Regnskap]]</f>
        <v>27449</v>
      </c>
      <c r="L422" t="str">
        <f>_xlfn.XLOOKUP(Tabell1[[#This Row],[Ansvar]],Fleksi[Ansvar],Fleksi[Virksomhet])</f>
        <v>Porsholen</v>
      </c>
      <c r="M422" t="str">
        <f>_xlfn.XLOOKUP(Tabell1[[#This Row],[Ansvar]],Fleksi[Ansvar],Fleksi[1B])</f>
        <v>Ordinær grunnskoleopplæring inkludert fellesutgifter</v>
      </c>
      <c r="N422" t="str">
        <f>_xlfn.XLOOKUP(Tabell1[[#This Row],[Ansvar]],Fleksi[Ansvar],Fleksi[Tjenesteområde])</f>
        <v>Oppvekst skole</v>
      </c>
      <c r="O422" s="1">
        <f>+ROUND(Tabell1[[#This Row],[Justert beløp]],-3)</f>
        <v>27000</v>
      </c>
      <c r="P422">
        <f t="shared" si="47"/>
        <v>1011</v>
      </c>
      <c r="Q422">
        <f t="shared" si="48"/>
        <v>2336</v>
      </c>
      <c r="R422">
        <f t="shared" si="49"/>
        <v>2020</v>
      </c>
      <c r="S422" t="str">
        <f t="shared" si="50"/>
        <v>2255</v>
      </c>
      <c r="T422" s="1">
        <f>+Tabell1[[#This Row],[Avrundet beløp]]</f>
        <v>27000</v>
      </c>
      <c r="U422" s="5">
        <f t="shared" si="46"/>
        <v>27000</v>
      </c>
    </row>
    <row r="423" spans="1:21" x14ac:dyDescent="0.25">
      <c r="A423">
        <v>2336</v>
      </c>
      <c r="B423" t="s">
        <v>304</v>
      </c>
      <c r="C423">
        <v>2020</v>
      </c>
      <c r="D423" t="s">
        <v>276</v>
      </c>
      <c r="E423">
        <v>1020</v>
      </c>
      <c r="F423" t="s">
        <v>260</v>
      </c>
      <c r="G423" t="s">
        <v>17</v>
      </c>
      <c r="H423" t="s">
        <v>18</v>
      </c>
      <c r="I423" s="1">
        <v>9869</v>
      </c>
      <c r="J423" s="1">
        <f>+Tabell1[[#This Row],[Regnskap]]</f>
        <v>9869</v>
      </c>
      <c r="L423" t="str">
        <f>_xlfn.XLOOKUP(Tabell1[[#This Row],[Ansvar]],Fleksi[Ansvar],Fleksi[Virksomhet])</f>
        <v>Porsholen</v>
      </c>
      <c r="M423" t="str">
        <f>_xlfn.XLOOKUP(Tabell1[[#This Row],[Ansvar]],Fleksi[Ansvar],Fleksi[1B])</f>
        <v>Ordinær grunnskoleopplæring inkludert fellesutgifter</v>
      </c>
      <c r="N423" t="str">
        <f>_xlfn.XLOOKUP(Tabell1[[#This Row],[Ansvar]],Fleksi[Ansvar],Fleksi[Tjenesteområde])</f>
        <v>Oppvekst skole</v>
      </c>
      <c r="O423" s="1">
        <f>+ROUND(Tabell1[[#This Row],[Justert beløp]],-3)</f>
        <v>10000</v>
      </c>
      <c r="P423">
        <f t="shared" si="47"/>
        <v>1020</v>
      </c>
      <c r="Q423">
        <f t="shared" si="48"/>
        <v>2336</v>
      </c>
      <c r="R423">
        <f t="shared" si="49"/>
        <v>2020</v>
      </c>
      <c r="S423" t="str">
        <f t="shared" si="50"/>
        <v>2255</v>
      </c>
      <c r="T423" s="1">
        <f>+Tabell1[[#This Row],[Avrundet beløp]]</f>
        <v>10000</v>
      </c>
      <c r="U423" s="5">
        <f t="shared" si="46"/>
        <v>10000</v>
      </c>
    </row>
    <row r="424" spans="1:21" x14ac:dyDescent="0.25">
      <c r="A424">
        <v>2336</v>
      </c>
      <c r="B424" t="s">
        <v>304</v>
      </c>
      <c r="C424">
        <v>2020</v>
      </c>
      <c r="D424" t="s">
        <v>276</v>
      </c>
      <c r="E424">
        <v>1090</v>
      </c>
      <c r="F424" t="s">
        <v>22</v>
      </c>
      <c r="G424" t="s">
        <v>17</v>
      </c>
      <c r="H424" t="s">
        <v>18</v>
      </c>
      <c r="I424" s="1">
        <v>2451</v>
      </c>
      <c r="J424" s="1">
        <f>+Tabell1[[#This Row],[Regnskap]]</f>
        <v>2451</v>
      </c>
      <c r="L424" t="str">
        <f>_xlfn.XLOOKUP(Tabell1[[#This Row],[Ansvar]],Fleksi[Ansvar],Fleksi[Virksomhet])</f>
        <v>Porsholen</v>
      </c>
      <c r="M424" t="str">
        <f>_xlfn.XLOOKUP(Tabell1[[#This Row],[Ansvar]],Fleksi[Ansvar],Fleksi[1B])</f>
        <v>Ordinær grunnskoleopplæring inkludert fellesutgifter</v>
      </c>
      <c r="N424" t="str">
        <f>_xlfn.XLOOKUP(Tabell1[[#This Row],[Ansvar]],Fleksi[Ansvar],Fleksi[Tjenesteområde])</f>
        <v>Oppvekst skole</v>
      </c>
      <c r="O424" s="1">
        <f>+ROUND(Tabell1[[#This Row],[Justert beløp]],-3)</f>
        <v>2000</v>
      </c>
      <c r="P424">
        <f t="shared" si="47"/>
        <v>1090</v>
      </c>
      <c r="Q424">
        <f t="shared" si="48"/>
        <v>2336</v>
      </c>
      <c r="R424">
        <f t="shared" si="49"/>
        <v>2020</v>
      </c>
      <c r="S424" t="str">
        <f t="shared" si="50"/>
        <v>2255</v>
      </c>
      <c r="T424" s="1">
        <f>+Tabell1[[#This Row],[Avrundet beløp]]</f>
        <v>2000</v>
      </c>
      <c r="U424" s="5">
        <f t="shared" si="46"/>
        <v>2000</v>
      </c>
    </row>
    <row r="425" spans="1:21" x14ac:dyDescent="0.25">
      <c r="A425">
        <v>2336</v>
      </c>
      <c r="B425" t="s">
        <v>304</v>
      </c>
      <c r="C425">
        <v>2020</v>
      </c>
      <c r="D425" t="s">
        <v>276</v>
      </c>
      <c r="E425">
        <v>1099</v>
      </c>
      <c r="F425" t="s">
        <v>16</v>
      </c>
      <c r="G425" t="s">
        <v>17</v>
      </c>
      <c r="H425" t="s">
        <v>18</v>
      </c>
      <c r="I425" s="1">
        <v>5607</v>
      </c>
      <c r="J425" s="1">
        <f>+Tabell1[[#This Row],[Regnskap]]</f>
        <v>5607</v>
      </c>
      <c r="L425" t="str">
        <f>_xlfn.XLOOKUP(Tabell1[[#This Row],[Ansvar]],Fleksi[Ansvar],Fleksi[Virksomhet])</f>
        <v>Porsholen</v>
      </c>
      <c r="M425" t="str">
        <f>_xlfn.XLOOKUP(Tabell1[[#This Row],[Ansvar]],Fleksi[Ansvar],Fleksi[1B])</f>
        <v>Ordinær grunnskoleopplæring inkludert fellesutgifter</v>
      </c>
      <c r="N425" t="str">
        <f>_xlfn.XLOOKUP(Tabell1[[#This Row],[Ansvar]],Fleksi[Ansvar],Fleksi[Tjenesteområde])</f>
        <v>Oppvekst skole</v>
      </c>
      <c r="O425" s="1">
        <f>+ROUND(Tabell1[[#This Row],[Justert beløp]],-3)</f>
        <v>6000</v>
      </c>
      <c r="P425">
        <f t="shared" si="47"/>
        <v>1099</v>
      </c>
      <c r="Q425">
        <f t="shared" si="48"/>
        <v>2336</v>
      </c>
      <c r="R425">
        <f t="shared" si="49"/>
        <v>2020</v>
      </c>
      <c r="S425" t="str">
        <f t="shared" si="50"/>
        <v>2255</v>
      </c>
      <c r="T425" s="1">
        <f>+Tabell1[[#This Row],[Avrundet beløp]]</f>
        <v>6000</v>
      </c>
      <c r="U425" s="5">
        <f t="shared" si="46"/>
        <v>6000</v>
      </c>
    </row>
    <row r="426" spans="1:21" x14ac:dyDescent="0.25">
      <c r="A426">
        <v>2336</v>
      </c>
      <c r="B426" t="s">
        <v>304</v>
      </c>
      <c r="C426">
        <v>2020</v>
      </c>
      <c r="D426" t="s">
        <v>276</v>
      </c>
      <c r="E426">
        <v>1110</v>
      </c>
      <c r="F426" t="s">
        <v>221</v>
      </c>
      <c r="G426" t="s">
        <v>17</v>
      </c>
      <c r="H426" t="s">
        <v>18</v>
      </c>
      <c r="I426" s="1">
        <v>2830</v>
      </c>
      <c r="J426" s="1">
        <f>+Tabell1[[#This Row],[Regnskap]]</f>
        <v>2830</v>
      </c>
      <c r="L426" t="str">
        <f>_xlfn.XLOOKUP(Tabell1[[#This Row],[Ansvar]],Fleksi[Ansvar],Fleksi[Virksomhet])</f>
        <v>Porsholen</v>
      </c>
      <c r="M426" t="str">
        <f>_xlfn.XLOOKUP(Tabell1[[#This Row],[Ansvar]],Fleksi[Ansvar],Fleksi[1B])</f>
        <v>Ordinær grunnskoleopplæring inkludert fellesutgifter</v>
      </c>
      <c r="N426" t="str">
        <f>_xlfn.XLOOKUP(Tabell1[[#This Row],[Ansvar]],Fleksi[Ansvar],Fleksi[Tjenesteområde])</f>
        <v>Oppvekst skole</v>
      </c>
      <c r="O426" s="1">
        <f>+ROUND(Tabell1[[#This Row],[Justert beløp]],-3)</f>
        <v>3000</v>
      </c>
      <c r="P426">
        <f t="shared" si="47"/>
        <v>1110</v>
      </c>
      <c r="Q426">
        <f t="shared" si="48"/>
        <v>2336</v>
      </c>
      <c r="R426">
        <f t="shared" si="49"/>
        <v>2020</v>
      </c>
      <c r="S426" t="str">
        <f t="shared" si="50"/>
        <v>2255</v>
      </c>
      <c r="T426" s="1">
        <f>+Tabell1[[#This Row],[Avrundet beløp]]</f>
        <v>3000</v>
      </c>
      <c r="U426" s="5">
        <f t="shared" si="46"/>
        <v>3000</v>
      </c>
    </row>
    <row r="427" spans="1:21" x14ac:dyDescent="0.25">
      <c r="A427">
        <v>2336</v>
      </c>
      <c r="B427" t="s">
        <v>304</v>
      </c>
      <c r="C427">
        <v>2020</v>
      </c>
      <c r="D427" t="s">
        <v>276</v>
      </c>
      <c r="E427">
        <v>1118</v>
      </c>
      <c r="F427" t="s">
        <v>305</v>
      </c>
      <c r="G427" t="s">
        <v>17</v>
      </c>
      <c r="H427" t="s">
        <v>18</v>
      </c>
      <c r="I427" s="1">
        <v>115</v>
      </c>
      <c r="J427" s="1">
        <f>+Tabell1[[#This Row],[Regnskap]]</f>
        <v>115</v>
      </c>
      <c r="L427" t="str">
        <f>_xlfn.XLOOKUP(Tabell1[[#This Row],[Ansvar]],Fleksi[Ansvar],Fleksi[Virksomhet])</f>
        <v>Porsholen</v>
      </c>
      <c r="M427" t="str">
        <f>_xlfn.XLOOKUP(Tabell1[[#This Row],[Ansvar]],Fleksi[Ansvar],Fleksi[1B])</f>
        <v>Ordinær grunnskoleopplæring inkludert fellesutgifter</v>
      </c>
      <c r="N427" t="str">
        <f>_xlfn.XLOOKUP(Tabell1[[#This Row],[Ansvar]],Fleksi[Ansvar],Fleksi[Tjenesteområde])</f>
        <v>Oppvekst skole</v>
      </c>
      <c r="O427" s="1">
        <f>+ROUND(Tabell1[[#This Row],[Justert beløp]],-3)</f>
        <v>0</v>
      </c>
      <c r="P427">
        <f t="shared" si="47"/>
        <v>1118</v>
      </c>
      <c r="Q427">
        <f t="shared" si="48"/>
        <v>2336</v>
      </c>
      <c r="R427">
        <f t="shared" si="49"/>
        <v>2020</v>
      </c>
      <c r="S427" t="str">
        <f t="shared" si="50"/>
        <v>2255</v>
      </c>
      <c r="T427" s="1">
        <f>+Tabell1[[#This Row],[Avrundet beløp]]</f>
        <v>0</v>
      </c>
      <c r="U427" s="5">
        <f t="shared" si="46"/>
        <v>0</v>
      </c>
    </row>
    <row r="428" spans="1:21" x14ac:dyDescent="0.25">
      <c r="A428">
        <v>2336</v>
      </c>
      <c r="B428" t="s">
        <v>304</v>
      </c>
      <c r="C428">
        <v>2020</v>
      </c>
      <c r="D428" t="s">
        <v>276</v>
      </c>
      <c r="E428">
        <v>1121</v>
      </c>
      <c r="F428" t="s">
        <v>66</v>
      </c>
      <c r="G428" t="s">
        <v>17</v>
      </c>
      <c r="H428" t="s">
        <v>18</v>
      </c>
      <c r="I428" s="1">
        <v>175</v>
      </c>
      <c r="J428" s="1">
        <f>+Tabell1[[#This Row],[Regnskap]]</f>
        <v>175</v>
      </c>
      <c r="L428" t="str">
        <f>_xlfn.XLOOKUP(Tabell1[[#This Row],[Ansvar]],Fleksi[Ansvar],Fleksi[Virksomhet])</f>
        <v>Porsholen</v>
      </c>
      <c r="M428" t="str">
        <f>_xlfn.XLOOKUP(Tabell1[[#This Row],[Ansvar]],Fleksi[Ansvar],Fleksi[1B])</f>
        <v>Ordinær grunnskoleopplæring inkludert fellesutgifter</v>
      </c>
      <c r="N428" t="str">
        <f>_xlfn.XLOOKUP(Tabell1[[#This Row],[Ansvar]],Fleksi[Ansvar],Fleksi[Tjenesteområde])</f>
        <v>Oppvekst skole</v>
      </c>
      <c r="O428" s="1">
        <f>+ROUND(Tabell1[[#This Row],[Justert beløp]],-3)</f>
        <v>0</v>
      </c>
      <c r="P428">
        <f t="shared" si="47"/>
        <v>1121</v>
      </c>
      <c r="Q428">
        <f t="shared" si="48"/>
        <v>2336</v>
      </c>
      <c r="R428">
        <f t="shared" si="49"/>
        <v>2020</v>
      </c>
      <c r="S428" t="str">
        <f t="shared" si="50"/>
        <v>2255</v>
      </c>
      <c r="T428" s="1">
        <f>+Tabell1[[#This Row],[Avrundet beløp]]</f>
        <v>0</v>
      </c>
      <c r="U428" s="5">
        <f t="shared" si="46"/>
        <v>0</v>
      </c>
    </row>
    <row r="429" spans="1:21" x14ac:dyDescent="0.25">
      <c r="A429">
        <v>2336</v>
      </c>
      <c r="B429" t="s">
        <v>304</v>
      </c>
      <c r="C429">
        <v>2150</v>
      </c>
      <c r="D429" t="s">
        <v>280</v>
      </c>
      <c r="E429">
        <v>1011</v>
      </c>
      <c r="F429" t="s">
        <v>60</v>
      </c>
      <c r="G429" t="s">
        <v>17</v>
      </c>
      <c r="H429" t="s">
        <v>18</v>
      </c>
      <c r="I429" s="1">
        <v>184263</v>
      </c>
      <c r="J429" s="1">
        <f>+Tabell1[[#This Row],[Regnskap]]</f>
        <v>184263</v>
      </c>
      <c r="L429" t="str">
        <f>_xlfn.XLOOKUP(Tabell1[[#This Row],[Ansvar]],Fleksi[Ansvar],Fleksi[Virksomhet])</f>
        <v>Porsholen</v>
      </c>
      <c r="M429" t="str">
        <f>_xlfn.XLOOKUP(Tabell1[[#This Row],[Ansvar]],Fleksi[Ansvar],Fleksi[1B])</f>
        <v>Ordinær grunnskoleopplæring inkludert fellesutgifter</v>
      </c>
      <c r="N429" t="str">
        <f>_xlfn.XLOOKUP(Tabell1[[#This Row],[Ansvar]],Fleksi[Ansvar],Fleksi[Tjenesteområde])</f>
        <v>Oppvekst skole</v>
      </c>
      <c r="O429" s="1">
        <f>+ROUND(Tabell1[[#This Row],[Justert beløp]],-3)</f>
        <v>184000</v>
      </c>
      <c r="P429">
        <f t="shared" si="47"/>
        <v>1011</v>
      </c>
      <c r="Q429">
        <f t="shared" si="48"/>
        <v>2336</v>
      </c>
      <c r="R429">
        <f t="shared" si="49"/>
        <v>2150</v>
      </c>
      <c r="S429" t="str">
        <f t="shared" si="50"/>
        <v>2255</v>
      </c>
      <c r="T429" s="1">
        <f>+Tabell1[[#This Row],[Avrundet beløp]]</f>
        <v>184000</v>
      </c>
      <c r="U429" s="5">
        <f t="shared" si="46"/>
        <v>184000</v>
      </c>
    </row>
    <row r="430" spans="1:21" x14ac:dyDescent="0.25">
      <c r="A430">
        <v>2336</v>
      </c>
      <c r="B430" t="s">
        <v>304</v>
      </c>
      <c r="C430">
        <v>2150</v>
      </c>
      <c r="D430" t="s">
        <v>280</v>
      </c>
      <c r="E430">
        <v>1014</v>
      </c>
      <c r="F430" t="s">
        <v>282</v>
      </c>
      <c r="G430" t="s">
        <v>17</v>
      </c>
      <c r="H430" t="s">
        <v>18</v>
      </c>
      <c r="I430" s="1">
        <v>207</v>
      </c>
      <c r="J430" s="1">
        <f>+Tabell1[[#This Row],[Regnskap]]</f>
        <v>207</v>
      </c>
      <c r="L430" t="str">
        <f>_xlfn.XLOOKUP(Tabell1[[#This Row],[Ansvar]],Fleksi[Ansvar],Fleksi[Virksomhet])</f>
        <v>Porsholen</v>
      </c>
      <c r="M430" t="str">
        <f>_xlfn.XLOOKUP(Tabell1[[#This Row],[Ansvar]],Fleksi[Ansvar],Fleksi[1B])</f>
        <v>Ordinær grunnskoleopplæring inkludert fellesutgifter</v>
      </c>
      <c r="N430" t="str">
        <f>_xlfn.XLOOKUP(Tabell1[[#This Row],[Ansvar]],Fleksi[Ansvar],Fleksi[Tjenesteområde])</f>
        <v>Oppvekst skole</v>
      </c>
      <c r="O430" s="1">
        <f>+ROUND(Tabell1[[#This Row],[Justert beløp]],-3)</f>
        <v>0</v>
      </c>
      <c r="P430">
        <f t="shared" si="47"/>
        <v>1014</v>
      </c>
      <c r="Q430">
        <f t="shared" si="48"/>
        <v>2336</v>
      </c>
      <c r="R430">
        <f t="shared" si="49"/>
        <v>2150</v>
      </c>
      <c r="S430" t="str">
        <f t="shared" si="50"/>
        <v>2255</v>
      </c>
      <c r="T430" s="1">
        <f>+Tabell1[[#This Row],[Avrundet beløp]]</f>
        <v>0</v>
      </c>
      <c r="U430" s="5">
        <f t="shared" si="46"/>
        <v>0</v>
      </c>
    </row>
    <row r="431" spans="1:21" x14ac:dyDescent="0.25">
      <c r="A431">
        <v>2336</v>
      </c>
      <c r="B431" t="s">
        <v>304</v>
      </c>
      <c r="C431">
        <v>2150</v>
      </c>
      <c r="D431" t="s">
        <v>280</v>
      </c>
      <c r="E431">
        <v>1030</v>
      </c>
      <c r="F431" t="s">
        <v>248</v>
      </c>
      <c r="G431" t="s">
        <v>17</v>
      </c>
      <c r="H431" t="s">
        <v>18</v>
      </c>
      <c r="I431" s="1">
        <v>8848</v>
      </c>
      <c r="J431" s="1">
        <f>+Tabell1[[#This Row],[Regnskap]]</f>
        <v>8848</v>
      </c>
      <c r="L431" t="str">
        <f>_xlfn.XLOOKUP(Tabell1[[#This Row],[Ansvar]],Fleksi[Ansvar],Fleksi[Virksomhet])</f>
        <v>Porsholen</v>
      </c>
      <c r="M431" t="str">
        <f>_xlfn.XLOOKUP(Tabell1[[#This Row],[Ansvar]],Fleksi[Ansvar],Fleksi[1B])</f>
        <v>Ordinær grunnskoleopplæring inkludert fellesutgifter</v>
      </c>
      <c r="N431" t="str">
        <f>_xlfn.XLOOKUP(Tabell1[[#This Row],[Ansvar]],Fleksi[Ansvar],Fleksi[Tjenesteområde])</f>
        <v>Oppvekst skole</v>
      </c>
      <c r="O431" s="1">
        <f>+ROUND(Tabell1[[#This Row],[Justert beløp]],-3)</f>
        <v>9000</v>
      </c>
      <c r="P431">
        <f t="shared" si="47"/>
        <v>1030</v>
      </c>
      <c r="Q431">
        <f t="shared" si="48"/>
        <v>2336</v>
      </c>
      <c r="R431">
        <f t="shared" si="49"/>
        <v>2150</v>
      </c>
      <c r="S431" t="str">
        <f t="shared" si="50"/>
        <v>2255</v>
      </c>
      <c r="T431" s="1">
        <f>+Tabell1[[#This Row],[Avrundet beløp]]</f>
        <v>9000</v>
      </c>
      <c r="U431" s="5">
        <f t="shared" si="46"/>
        <v>9000</v>
      </c>
    </row>
    <row r="432" spans="1:21" x14ac:dyDescent="0.25">
      <c r="A432">
        <v>2336</v>
      </c>
      <c r="B432" t="s">
        <v>304</v>
      </c>
      <c r="C432">
        <v>2150</v>
      </c>
      <c r="D432" t="s">
        <v>280</v>
      </c>
      <c r="E432">
        <v>1090</v>
      </c>
      <c r="F432" t="s">
        <v>22</v>
      </c>
      <c r="G432" t="s">
        <v>17</v>
      </c>
      <c r="H432" t="s">
        <v>18</v>
      </c>
      <c r="I432" s="1">
        <v>16204</v>
      </c>
      <c r="J432" s="1">
        <f>+Tabell1[[#This Row],[Regnskap]]</f>
        <v>16204</v>
      </c>
      <c r="L432" t="str">
        <f>_xlfn.XLOOKUP(Tabell1[[#This Row],[Ansvar]],Fleksi[Ansvar],Fleksi[Virksomhet])</f>
        <v>Porsholen</v>
      </c>
      <c r="M432" t="str">
        <f>_xlfn.XLOOKUP(Tabell1[[#This Row],[Ansvar]],Fleksi[Ansvar],Fleksi[1B])</f>
        <v>Ordinær grunnskoleopplæring inkludert fellesutgifter</v>
      </c>
      <c r="N432" t="str">
        <f>_xlfn.XLOOKUP(Tabell1[[#This Row],[Ansvar]],Fleksi[Ansvar],Fleksi[Tjenesteområde])</f>
        <v>Oppvekst skole</v>
      </c>
      <c r="O432" s="1">
        <f>+ROUND(Tabell1[[#This Row],[Justert beløp]],-3)</f>
        <v>16000</v>
      </c>
      <c r="P432">
        <f t="shared" si="47"/>
        <v>1090</v>
      </c>
      <c r="Q432">
        <f t="shared" si="48"/>
        <v>2336</v>
      </c>
      <c r="R432">
        <f t="shared" si="49"/>
        <v>2150</v>
      </c>
      <c r="S432" t="str">
        <f t="shared" si="50"/>
        <v>2255</v>
      </c>
      <c r="T432" s="1">
        <f>+Tabell1[[#This Row],[Avrundet beløp]]</f>
        <v>16000</v>
      </c>
      <c r="U432" s="5">
        <f t="shared" si="46"/>
        <v>16000</v>
      </c>
    </row>
    <row r="433" spans="1:21" x14ac:dyDescent="0.25">
      <c r="A433">
        <v>2336</v>
      </c>
      <c r="B433" t="s">
        <v>304</v>
      </c>
      <c r="C433">
        <v>2150</v>
      </c>
      <c r="D433" t="s">
        <v>280</v>
      </c>
      <c r="E433">
        <v>1099</v>
      </c>
      <c r="F433" t="s">
        <v>16</v>
      </c>
      <c r="G433" t="s">
        <v>17</v>
      </c>
      <c r="H433" t="s">
        <v>18</v>
      </c>
      <c r="I433" s="1">
        <v>29610</v>
      </c>
      <c r="J433" s="1">
        <f>+Tabell1[[#This Row],[Regnskap]]</f>
        <v>29610</v>
      </c>
      <c r="L433" t="str">
        <f>_xlfn.XLOOKUP(Tabell1[[#This Row],[Ansvar]],Fleksi[Ansvar],Fleksi[Virksomhet])</f>
        <v>Porsholen</v>
      </c>
      <c r="M433" t="str">
        <f>_xlfn.XLOOKUP(Tabell1[[#This Row],[Ansvar]],Fleksi[Ansvar],Fleksi[1B])</f>
        <v>Ordinær grunnskoleopplæring inkludert fellesutgifter</v>
      </c>
      <c r="N433" t="str">
        <f>_xlfn.XLOOKUP(Tabell1[[#This Row],[Ansvar]],Fleksi[Ansvar],Fleksi[Tjenesteområde])</f>
        <v>Oppvekst skole</v>
      </c>
      <c r="O433" s="1">
        <f>+ROUND(Tabell1[[#This Row],[Justert beløp]],-3)</f>
        <v>30000</v>
      </c>
      <c r="P433">
        <f t="shared" si="47"/>
        <v>1099</v>
      </c>
      <c r="Q433">
        <f t="shared" si="48"/>
        <v>2336</v>
      </c>
      <c r="R433">
        <f t="shared" si="49"/>
        <v>2150</v>
      </c>
      <c r="S433" t="str">
        <f t="shared" si="50"/>
        <v>2255</v>
      </c>
      <c r="T433" s="1">
        <f>+Tabell1[[#This Row],[Avrundet beløp]]</f>
        <v>30000</v>
      </c>
      <c r="U433" s="5">
        <f t="shared" si="46"/>
        <v>30000</v>
      </c>
    </row>
    <row r="434" spans="1:21" x14ac:dyDescent="0.25">
      <c r="A434">
        <v>2337</v>
      </c>
      <c r="B434" t="s">
        <v>306</v>
      </c>
      <c r="C434">
        <v>2020</v>
      </c>
      <c r="D434" t="s">
        <v>276</v>
      </c>
      <c r="E434">
        <v>1011</v>
      </c>
      <c r="F434" t="s">
        <v>60</v>
      </c>
      <c r="G434" t="s">
        <v>17</v>
      </c>
      <c r="H434" t="s">
        <v>18</v>
      </c>
      <c r="I434" s="1">
        <v>14613</v>
      </c>
      <c r="J434" s="1">
        <f>+Tabell1[[#This Row],[Regnskap]]</f>
        <v>14613</v>
      </c>
      <c r="L434" t="str">
        <f>_xlfn.XLOOKUP(Tabell1[[#This Row],[Ansvar]],Fleksi[Ansvar],Fleksi[Virksomhet])</f>
        <v>Sandved</v>
      </c>
      <c r="M434" t="str">
        <f>_xlfn.XLOOKUP(Tabell1[[#This Row],[Ansvar]],Fleksi[Ansvar],Fleksi[1B])</f>
        <v>Ordinær grunnskoleopplæring inkludert fellesutgifter</v>
      </c>
      <c r="N434" t="str">
        <f>_xlfn.XLOOKUP(Tabell1[[#This Row],[Ansvar]],Fleksi[Ansvar],Fleksi[Tjenesteområde])</f>
        <v>Oppvekst skole</v>
      </c>
      <c r="O434" s="1">
        <f>+ROUND(Tabell1[[#This Row],[Justert beløp]],-3)</f>
        <v>15000</v>
      </c>
      <c r="P434">
        <f t="shared" si="47"/>
        <v>1011</v>
      </c>
      <c r="Q434">
        <f t="shared" si="48"/>
        <v>2337</v>
      </c>
      <c r="R434">
        <f t="shared" si="49"/>
        <v>2020</v>
      </c>
      <c r="S434" t="str">
        <f t="shared" si="50"/>
        <v>2255</v>
      </c>
      <c r="T434" s="1">
        <f>+Tabell1[[#This Row],[Avrundet beløp]]</f>
        <v>15000</v>
      </c>
      <c r="U434" s="5">
        <f t="shared" si="46"/>
        <v>15000</v>
      </c>
    </row>
    <row r="435" spans="1:21" x14ac:dyDescent="0.25">
      <c r="A435">
        <v>2337</v>
      </c>
      <c r="B435" t="s">
        <v>306</v>
      </c>
      <c r="C435">
        <v>2020</v>
      </c>
      <c r="D435" t="s">
        <v>276</v>
      </c>
      <c r="E435">
        <v>1020</v>
      </c>
      <c r="F435" t="s">
        <v>260</v>
      </c>
      <c r="G435" t="s">
        <v>17</v>
      </c>
      <c r="H435" t="s">
        <v>18</v>
      </c>
      <c r="I435" s="1">
        <v>345311</v>
      </c>
      <c r="J435" s="1">
        <f>+Tabell1[[#This Row],[Regnskap]]</f>
        <v>345311</v>
      </c>
      <c r="L435" t="str">
        <f>_xlfn.XLOOKUP(Tabell1[[#This Row],[Ansvar]],Fleksi[Ansvar],Fleksi[Virksomhet])</f>
        <v>Sandved</v>
      </c>
      <c r="M435" t="str">
        <f>_xlfn.XLOOKUP(Tabell1[[#This Row],[Ansvar]],Fleksi[Ansvar],Fleksi[1B])</f>
        <v>Ordinær grunnskoleopplæring inkludert fellesutgifter</v>
      </c>
      <c r="N435" t="str">
        <f>_xlfn.XLOOKUP(Tabell1[[#This Row],[Ansvar]],Fleksi[Ansvar],Fleksi[Tjenesteområde])</f>
        <v>Oppvekst skole</v>
      </c>
      <c r="O435" s="1">
        <f>+ROUND(Tabell1[[#This Row],[Justert beløp]],-3)</f>
        <v>345000</v>
      </c>
      <c r="P435">
        <f t="shared" si="47"/>
        <v>1020</v>
      </c>
      <c r="Q435">
        <f t="shared" si="48"/>
        <v>2337</v>
      </c>
      <c r="R435">
        <f t="shared" si="49"/>
        <v>2020</v>
      </c>
      <c r="S435" t="str">
        <f t="shared" si="50"/>
        <v>2255</v>
      </c>
      <c r="T435" s="1">
        <f>+Tabell1[[#This Row],[Avrundet beløp]]</f>
        <v>345000</v>
      </c>
      <c r="U435" s="5">
        <f t="shared" si="46"/>
        <v>345000</v>
      </c>
    </row>
    <row r="436" spans="1:21" x14ac:dyDescent="0.25">
      <c r="A436">
        <v>2337</v>
      </c>
      <c r="B436" t="s">
        <v>306</v>
      </c>
      <c r="C436">
        <v>2020</v>
      </c>
      <c r="D436" t="s">
        <v>276</v>
      </c>
      <c r="E436">
        <v>1090</v>
      </c>
      <c r="F436" t="s">
        <v>22</v>
      </c>
      <c r="G436" t="s">
        <v>17</v>
      </c>
      <c r="H436" t="s">
        <v>18</v>
      </c>
      <c r="I436" s="1">
        <v>23994</v>
      </c>
      <c r="J436" s="1">
        <f>+Tabell1[[#This Row],[Regnskap]]</f>
        <v>23994</v>
      </c>
      <c r="L436" t="str">
        <f>_xlfn.XLOOKUP(Tabell1[[#This Row],[Ansvar]],Fleksi[Ansvar],Fleksi[Virksomhet])</f>
        <v>Sandved</v>
      </c>
      <c r="M436" t="str">
        <f>_xlfn.XLOOKUP(Tabell1[[#This Row],[Ansvar]],Fleksi[Ansvar],Fleksi[1B])</f>
        <v>Ordinær grunnskoleopplæring inkludert fellesutgifter</v>
      </c>
      <c r="N436" t="str">
        <f>_xlfn.XLOOKUP(Tabell1[[#This Row],[Ansvar]],Fleksi[Ansvar],Fleksi[Tjenesteområde])</f>
        <v>Oppvekst skole</v>
      </c>
      <c r="O436" s="1">
        <f>+ROUND(Tabell1[[#This Row],[Justert beløp]],-3)</f>
        <v>24000</v>
      </c>
      <c r="P436">
        <f t="shared" si="47"/>
        <v>1090</v>
      </c>
      <c r="Q436">
        <f t="shared" si="48"/>
        <v>2337</v>
      </c>
      <c r="R436">
        <f t="shared" si="49"/>
        <v>2020</v>
      </c>
      <c r="S436" t="str">
        <f t="shared" si="50"/>
        <v>2255</v>
      </c>
      <c r="T436" s="1">
        <f>+Tabell1[[#This Row],[Avrundet beløp]]</f>
        <v>24000</v>
      </c>
      <c r="U436" s="5">
        <f t="shared" si="46"/>
        <v>24000</v>
      </c>
    </row>
    <row r="437" spans="1:21" x14ac:dyDescent="0.25">
      <c r="A437">
        <v>2337</v>
      </c>
      <c r="B437" t="s">
        <v>306</v>
      </c>
      <c r="C437">
        <v>2020</v>
      </c>
      <c r="D437" t="s">
        <v>276</v>
      </c>
      <c r="E437">
        <v>1099</v>
      </c>
      <c r="F437" t="s">
        <v>16</v>
      </c>
      <c r="G437" t="s">
        <v>17</v>
      </c>
      <c r="H437" t="s">
        <v>18</v>
      </c>
      <c r="I437" s="1">
        <v>54133</v>
      </c>
      <c r="J437" s="1">
        <f>+Tabell1[[#This Row],[Regnskap]]</f>
        <v>54133</v>
      </c>
      <c r="L437" t="str">
        <f>_xlfn.XLOOKUP(Tabell1[[#This Row],[Ansvar]],Fleksi[Ansvar],Fleksi[Virksomhet])</f>
        <v>Sandved</v>
      </c>
      <c r="M437" t="str">
        <f>_xlfn.XLOOKUP(Tabell1[[#This Row],[Ansvar]],Fleksi[Ansvar],Fleksi[1B])</f>
        <v>Ordinær grunnskoleopplæring inkludert fellesutgifter</v>
      </c>
      <c r="N437" t="str">
        <f>_xlfn.XLOOKUP(Tabell1[[#This Row],[Ansvar]],Fleksi[Ansvar],Fleksi[Tjenesteområde])</f>
        <v>Oppvekst skole</v>
      </c>
      <c r="O437" s="1">
        <f>+ROUND(Tabell1[[#This Row],[Justert beløp]],-3)</f>
        <v>54000</v>
      </c>
      <c r="P437">
        <f t="shared" si="47"/>
        <v>1099</v>
      </c>
      <c r="Q437">
        <f t="shared" si="48"/>
        <v>2337</v>
      </c>
      <c r="R437">
        <f t="shared" si="49"/>
        <v>2020</v>
      </c>
      <c r="S437" t="str">
        <f t="shared" si="50"/>
        <v>2255</v>
      </c>
      <c r="T437" s="1">
        <f>+Tabell1[[#This Row],[Avrundet beløp]]</f>
        <v>54000</v>
      </c>
      <c r="U437" s="5">
        <f t="shared" si="46"/>
        <v>54000</v>
      </c>
    </row>
    <row r="438" spans="1:21" x14ac:dyDescent="0.25">
      <c r="A438">
        <v>2337</v>
      </c>
      <c r="B438" t="s">
        <v>306</v>
      </c>
      <c r="C438">
        <v>2020</v>
      </c>
      <c r="D438" t="s">
        <v>276</v>
      </c>
      <c r="E438">
        <v>1121</v>
      </c>
      <c r="F438" t="s">
        <v>66</v>
      </c>
      <c r="G438" t="s">
        <v>17</v>
      </c>
      <c r="H438" t="s">
        <v>18</v>
      </c>
      <c r="I438" s="1">
        <v>2495</v>
      </c>
      <c r="J438" s="1">
        <f>+Tabell1[[#This Row],[Regnskap]]</f>
        <v>2495</v>
      </c>
      <c r="L438" t="str">
        <f>_xlfn.XLOOKUP(Tabell1[[#This Row],[Ansvar]],Fleksi[Ansvar],Fleksi[Virksomhet])</f>
        <v>Sandved</v>
      </c>
      <c r="M438" t="str">
        <f>_xlfn.XLOOKUP(Tabell1[[#This Row],[Ansvar]],Fleksi[Ansvar],Fleksi[1B])</f>
        <v>Ordinær grunnskoleopplæring inkludert fellesutgifter</v>
      </c>
      <c r="N438" t="str">
        <f>_xlfn.XLOOKUP(Tabell1[[#This Row],[Ansvar]],Fleksi[Ansvar],Fleksi[Tjenesteområde])</f>
        <v>Oppvekst skole</v>
      </c>
      <c r="O438" s="1">
        <f>+ROUND(Tabell1[[#This Row],[Justert beløp]],-3)</f>
        <v>2000</v>
      </c>
      <c r="P438">
        <f t="shared" si="47"/>
        <v>1121</v>
      </c>
      <c r="Q438">
        <f t="shared" si="48"/>
        <v>2337</v>
      </c>
      <c r="R438">
        <f t="shared" si="49"/>
        <v>2020</v>
      </c>
      <c r="S438" t="str">
        <f t="shared" si="50"/>
        <v>2255</v>
      </c>
      <c r="T438" s="1">
        <f>+Tabell1[[#This Row],[Avrundet beløp]]</f>
        <v>2000</v>
      </c>
      <c r="U438" s="5">
        <f t="shared" si="46"/>
        <v>2000</v>
      </c>
    </row>
    <row r="439" spans="1:21" x14ac:dyDescent="0.25">
      <c r="A439">
        <v>2337</v>
      </c>
      <c r="B439" t="s">
        <v>306</v>
      </c>
      <c r="C439">
        <v>2150</v>
      </c>
      <c r="D439" t="s">
        <v>280</v>
      </c>
      <c r="E439">
        <v>1011</v>
      </c>
      <c r="F439" t="s">
        <v>60</v>
      </c>
      <c r="G439" t="s">
        <v>17</v>
      </c>
      <c r="H439" t="s">
        <v>18</v>
      </c>
      <c r="I439" s="1">
        <v>4932</v>
      </c>
      <c r="J439" s="1">
        <f>+Tabell1[[#This Row],[Regnskap]]</f>
        <v>4932</v>
      </c>
      <c r="L439" t="str">
        <f>_xlfn.XLOOKUP(Tabell1[[#This Row],[Ansvar]],Fleksi[Ansvar],Fleksi[Virksomhet])</f>
        <v>Sandved</v>
      </c>
      <c r="M439" t="str">
        <f>_xlfn.XLOOKUP(Tabell1[[#This Row],[Ansvar]],Fleksi[Ansvar],Fleksi[1B])</f>
        <v>Ordinær grunnskoleopplæring inkludert fellesutgifter</v>
      </c>
      <c r="N439" t="str">
        <f>_xlfn.XLOOKUP(Tabell1[[#This Row],[Ansvar]],Fleksi[Ansvar],Fleksi[Tjenesteområde])</f>
        <v>Oppvekst skole</v>
      </c>
      <c r="O439" s="1">
        <f>+ROUND(Tabell1[[#This Row],[Justert beløp]],-3)</f>
        <v>5000</v>
      </c>
      <c r="P439">
        <f t="shared" si="47"/>
        <v>1011</v>
      </c>
      <c r="Q439">
        <f t="shared" si="48"/>
        <v>2337</v>
      </c>
      <c r="R439">
        <f t="shared" si="49"/>
        <v>2150</v>
      </c>
      <c r="S439" t="str">
        <f t="shared" si="50"/>
        <v>2255</v>
      </c>
      <c r="T439" s="1">
        <f>+Tabell1[[#This Row],[Avrundet beløp]]</f>
        <v>5000</v>
      </c>
      <c r="U439" s="5">
        <f t="shared" si="46"/>
        <v>5000</v>
      </c>
    </row>
    <row r="440" spans="1:21" x14ac:dyDescent="0.25">
      <c r="A440">
        <v>2337</v>
      </c>
      <c r="B440" t="s">
        <v>306</v>
      </c>
      <c r="C440">
        <v>2150</v>
      </c>
      <c r="D440" t="s">
        <v>280</v>
      </c>
      <c r="E440">
        <v>1020</v>
      </c>
      <c r="F440" t="s">
        <v>260</v>
      </c>
      <c r="G440" t="s">
        <v>17</v>
      </c>
      <c r="H440" t="s">
        <v>18</v>
      </c>
      <c r="I440" s="1">
        <v>72863</v>
      </c>
      <c r="J440" s="1">
        <f>+Tabell1[[#This Row],[Regnskap]]</f>
        <v>72863</v>
      </c>
      <c r="L440" t="str">
        <f>_xlfn.XLOOKUP(Tabell1[[#This Row],[Ansvar]],Fleksi[Ansvar],Fleksi[Virksomhet])</f>
        <v>Sandved</v>
      </c>
      <c r="M440" t="str">
        <f>_xlfn.XLOOKUP(Tabell1[[#This Row],[Ansvar]],Fleksi[Ansvar],Fleksi[1B])</f>
        <v>Ordinær grunnskoleopplæring inkludert fellesutgifter</v>
      </c>
      <c r="N440" t="str">
        <f>_xlfn.XLOOKUP(Tabell1[[#This Row],[Ansvar]],Fleksi[Ansvar],Fleksi[Tjenesteområde])</f>
        <v>Oppvekst skole</v>
      </c>
      <c r="O440" s="1">
        <f>+ROUND(Tabell1[[#This Row],[Justert beløp]],-3)</f>
        <v>73000</v>
      </c>
      <c r="P440">
        <f t="shared" si="47"/>
        <v>1020</v>
      </c>
      <c r="Q440">
        <f t="shared" si="48"/>
        <v>2337</v>
      </c>
      <c r="R440">
        <f t="shared" si="49"/>
        <v>2150</v>
      </c>
      <c r="S440" t="str">
        <f t="shared" si="50"/>
        <v>2255</v>
      </c>
      <c r="T440" s="1">
        <f>+Tabell1[[#This Row],[Avrundet beløp]]</f>
        <v>73000</v>
      </c>
      <c r="U440" s="5">
        <f t="shared" si="46"/>
        <v>73000</v>
      </c>
    </row>
    <row r="441" spans="1:21" x14ac:dyDescent="0.25">
      <c r="A441">
        <v>2337</v>
      </c>
      <c r="B441" t="s">
        <v>306</v>
      </c>
      <c r="C441">
        <v>2150</v>
      </c>
      <c r="D441" t="s">
        <v>280</v>
      </c>
      <c r="E441">
        <v>1090</v>
      </c>
      <c r="F441" t="s">
        <v>22</v>
      </c>
      <c r="G441" t="s">
        <v>17</v>
      </c>
      <c r="H441" t="s">
        <v>18</v>
      </c>
      <c r="I441" s="1">
        <v>6299</v>
      </c>
      <c r="J441" s="1">
        <f>+Tabell1[[#This Row],[Regnskap]]</f>
        <v>6299</v>
      </c>
      <c r="L441" t="str">
        <f>_xlfn.XLOOKUP(Tabell1[[#This Row],[Ansvar]],Fleksi[Ansvar],Fleksi[Virksomhet])</f>
        <v>Sandved</v>
      </c>
      <c r="M441" t="str">
        <f>_xlfn.XLOOKUP(Tabell1[[#This Row],[Ansvar]],Fleksi[Ansvar],Fleksi[1B])</f>
        <v>Ordinær grunnskoleopplæring inkludert fellesutgifter</v>
      </c>
      <c r="N441" t="str">
        <f>_xlfn.XLOOKUP(Tabell1[[#This Row],[Ansvar]],Fleksi[Ansvar],Fleksi[Tjenesteområde])</f>
        <v>Oppvekst skole</v>
      </c>
      <c r="O441" s="1">
        <f>+ROUND(Tabell1[[#This Row],[Justert beløp]],-3)</f>
        <v>6000</v>
      </c>
      <c r="P441">
        <f t="shared" si="47"/>
        <v>1090</v>
      </c>
      <c r="Q441">
        <f t="shared" si="48"/>
        <v>2337</v>
      </c>
      <c r="R441">
        <f t="shared" si="49"/>
        <v>2150</v>
      </c>
      <c r="S441" t="str">
        <f t="shared" si="50"/>
        <v>2255</v>
      </c>
      <c r="T441" s="1">
        <f>+Tabell1[[#This Row],[Avrundet beløp]]</f>
        <v>6000</v>
      </c>
      <c r="U441" s="5">
        <f t="shared" si="46"/>
        <v>6000</v>
      </c>
    </row>
    <row r="442" spans="1:21" x14ac:dyDescent="0.25">
      <c r="A442">
        <v>2337</v>
      </c>
      <c r="B442" t="s">
        <v>306</v>
      </c>
      <c r="C442">
        <v>2150</v>
      </c>
      <c r="D442" t="s">
        <v>280</v>
      </c>
      <c r="E442">
        <v>1099</v>
      </c>
      <c r="F442" t="s">
        <v>16</v>
      </c>
      <c r="G442" t="s">
        <v>17</v>
      </c>
      <c r="H442" t="s">
        <v>18</v>
      </c>
      <c r="I442" s="1">
        <v>11857</v>
      </c>
      <c r="J442" s="1">
        <f>+Tabell1[[#This Row],[Regnskap]]</f>
        <v>11857</v>
      </c>
      <c r="L442" t="str">
        <f>_xlfn.XLOOKUP(Tabell1[[#This Row],[Ansvar]],Fleksi[Ansvar],Fleksi[Virksomhet])</f>
        <v>Sandved</v>
      </c>
      <c r="M442" t="str">
        <f>_xlfn.XLOOKUP(Tabell1[[#This Row],[Ansvar]],Fleksi[Ansvar],Fleksi[1B])</f>
        <v>Ordinær grunnskoleopplæring inkludert fellesutgifter</v>
      </c>
      <c r="N442" t="str">
        <f>_xlfn.XLOOKUP(Tabell1[[#This Row],[Ansvar]],Fleksi[Ansvar],Fleksi[Tjenesteområde])</f>
        <v>Oppvekst skole</v>
      </c>
      <c r="O442" s="1">
        <f>+ROUND(Tabell1[[#This Row],[Justert beløp]],-3)</f>
        <v>12000</v>
      </c>
      <c r="P442">
        <f t="shared" si="47"/>
        <v>1099</v>
      </c>
      <c r="Q442">
        <f t="shared" si="48"/>
        <v>2337</v>
      </c>
      <c r="R442">
        <f t="shared" si="49"/>
        <v>2150</v>
      </c>
      <c r="S442" t="str">
        <f t="shared" si="50"/>
        <v>2255</v>
      </c>
      <c r="T442" s="1">
        <f>+Tabell1[[#This Row],[Avrundet beløp]]</f>
        <v>12000</v>
      </c>
      <c r="U442" s="5">
        <f t="shared" si="46"/>
        <v>12000</v>
      </c>
    </row>
    <row r="443" spans="1:21" x14ac:dyDescent="0.25">
      <c r="A443">
        <v>2338</v>
      </c>
      <c r="B443" t="s">
        <v>307</v>
      </c>
      <c r="C443">
        <v>2020</v>
      </c>
      <c r="D443" t="s">
        <v>276</v>
      </c>
      <c r="E443">
        <v>1020</v>
      </c>
      <c r="F443" t="s">
        <v>260</v>
      </c>
      <c r="G443" t="s">
        <v>17</v>
      </c>
      <c r="H443" t="s">
        <v>18</v>
      </c>
      <c r="I443" s="1">
        <v>30653</v>
      </c>
      <c r="J443" s="1">
        <f>+Tabell1[[#This Row],[Regnskap]]</f>
        <v>30653</v>
      </c>
      <c r="L443" t="str">
        <f>_xlfn.XLOOKUP(Tabell1[[#This Row],[Ansvar]],Fleksi[Ansvar],Fleksi[Virksomhet])</f>
        <v>Skeiene</v>
      </c>
      <c r="M443" t="str">
        <f>_xlfn.XLOOKUP(Tabell1[[#This Row],[Ansvar]],Fleksi[Ansvar],Fleksi[1B])</f>
        <v>Ordinær grunnskoleopplæring inkludert fellesutgifter</v>
      </c>
      <c r="N443" t="str">
        <f>_xlfn.XLOOKUP(Tabell1[[#This Row],[Ansvar]],Fleksi[Ansvar],Fleksi[Tjenesteområde])</f>
        <v>Oppvekst skole</v>
      </c>
      <c r="O443" s="1">
        <f>+ROUND(Tabell1[[#This Row],[Justert beløp]],-3)</f>
        <v>31000</v>
      </c>
      <c r="P443">
        <f t="shared" si="47"/>
        <v>1020</v>
      </c>
      <c r="Q443">
        <f t="shared" si="48"/>
        <v>2338</v>
      </c>
      <c r="R443">
        <f t="shared" si="49"/>
        <v>2020</v>
      </c>
      <c r="S443" t="str">
        <f t="shared" si="50"/>
        <v>2255</v>
      </c>
      <c r="T443" s="1">
        <f>+Tabell1[[#This Row],[Avrundet beløp]]</f>
        <v>31000</v>
      </c>
      <c r="U443" s="5">
        <f t="shared" si="46"/>
        <v>31000</v>
      </c>
    </row>
    <row r="444" spans="1:21" x14ac:dyDescent="0.25">
      <c r="A444">
        <v>2338</v>
      </c>
      <c r="B444" t="s">
        <v>307</v>
      </c>
      <c r="C444">
        <v>2020</v>
      </c>
      <c r="D444" t="s">
        <v>276</v>
      </c>
      <c r="E444">
        <v>1022</v>
      </c>
      <c r="F444" t="s">
        <v>278</v>
      </c>
      <c r="G444" t="s">
        <v>17</v>
      </c>
      <c r="H444" t="s">
        <v>18</v>
      </c>
      <c r="I444" s="1">
        <v>8629</v>
      </c>
      <c r="J444" s="1">
        <f>+Tabell1[[#This Row],[Regnskap]]</f>
        <v>8629</v>
      </c>
      <c r="L444" t="str">
        <f>_xlfn.XLOOKUP(Tabell1[[#This Row],[Ansvar]],Fleksi[Ansvar],Fleksi[Virksomhet])</f>
        <v>Skeiene</v>
      </c>
      <c r="M444" t="str">
        <f>_xlfn.XLOOKUP(Tabell1[[#This Row],[Ansvar]],Fleksi[Ansvar],Fleksi[1B])</f>
        <v>Ordinær grunnskoleopplæring inkludert fellesutgifter</v>
      </c>
      <c r="N444" t="str">
        <f>_xlfn.XLOOKUP(Tabell1[[#This Row],[Ansvar]],Fleksi[Ansvar],Fleksi[Tjenesteområde])</f>
        <v>Oppvekst skole</v>
      </c>
      <c r="O444" s="1">
        <f>+ROUND(Tabell1[[#This Row],[Justert beløp]],-3)</f>
        <v>9000</v>
      </c>
      <c r="P444">
        <f t="shared" si="47"/>
        <v>1022</v>
      </c>
      <c r="Q444">
        <f t="shared" si="48"/>
        <v>2338</v>
      </c>
      <c r="R444">
        <f t="shared" si="49"/>
        <v>2020</v>
      </c>
      <c r="S444" t="str">
        <f t="shared" si="50"/>
        <v>2255</v>
      </c>
      <c r="T444" s="1">
        <f>+Tabell1[[#This Row],[Avrundet beløp]]</f>
        <v>9000</v>
      </c>
      <c r="U444" s="5">
        <f t="shared" si="46"/>
        <v>9000</v>
      </c>
    </row>
    <row r="445" spans="1:21" x14ac:dyDescent="0.25">
      <c r="A445">
        <v>2338</v>
      </c>
      <c r="B445" t="s">
        <v>307</v>
      </c>
      <c r="C445">
        <v>2020</v>
      </c>
      <c r="D445" t="s">
        <v>276</v>
      </c>
      <c r="E445">
        <v>1040</v>
      </c>
      <c r="F445" t="s">
        <v>27</v>
      </c>
      <c r="G445" t="s">
        <v>17</v>
      </c>
      <c r="H445" t="s">
        <v>18</v>
      </c>
      <c r="I445" s="1">
        <v>49022</v>
      </c>
      <c r="J445" s="1">
        <f>+Tabell1[[#This Row],[Regnskap]]</f>
        <v>49022</v>
      </c>
      <c r="L445" t="str">
        <f>_xlfn.XLOOKUP(Tabell1[[#This Row],[Ansvar]],Fleksi[Ansvar],Fleksi[Virksomhet])</f>
        <v>Skeiene</v>
      </c>
      <c r="M445" t="str">
        <f>_xlfn.XLOOKUP(Tabell1[[#This Row],[Ansvar]],Fleksi[Ansvar],Fleksi[1B])</f>
        <v>Ordinær grunnskoleopplæring inkludert fellesutgifter</v>
      </c>
      <c r="N445" t="str">
        <f>_xlfn.XLOOKUP(Tabell1[[#This Row],[Ansvar]],Fleksi[Ansvar],Fleksi[Tjenesteområde])</f>
        <v>Oppvekst skole</v>
      </c>
      <c r="O445" s="1">
        <f>+ROUND(Tabell1[[#This Row],[Justert beløp]],-3)</f>
        <v>49000</v>
      </c>
      <c r="P445">
        <f t="shared" si="47"/>
        <v>1040</v>
      </c>
      <c r="Q445">
        <f t="shared" si="48"/>
        <v>2338</v>
      </c>
      <c r="R445">
        <f t="shared" si="49"/>
        <v>2020</v>
      </c>
      <c r="S445" t="str">
        <f t="shared" si="50"/>
        <v>2255</v>
      </c>
      <c r="T445" s="1">
        <f>+Tabell1[[#This Row],[Avrundet beløp]]</f>
        <v>49000</v>
      </c>
      <c r="U445" s="5">
        <f t="shared" si="46"/>
        <v>49000</v>
      </c>
    </row>
    <row r="446" spans="1:21" x14ac:dyDescent="0.25">
      <c r="A446">
        <v>2338</v>
      </c>
      <c r="B446" t="s">
        <v>307</v>
      </c>
      <c r="C446">
        <v>2020</v>
      </c>
      <c r="D446" t="s">
        <v>276</v>
      </c>
      <c r="E446">
        <v>1090</v>
      </c>
      <c r="F446" t="s">
        <v>22</v>
      </c>
      <c r="G446" t="s">
        <v>17</v>
      </c>
      <c r="H446" t="s">
        <v>18</v>
      </c>
      <c r="I446" s="1">
        <v>2596</v>
      </c>
      <c r="J446" s="1">
        <f>+Tabell1[[#This Row],[Regnskap]]</f>
        <v>2596</v>
      </c>
      <c r="L446" t="str">
        <f>_xlfn.XLOOKUP(Tabell1[[#This Row],[Ansvar]],Fleksi[Ansvar],Fleksi[Virksomhet])</f>
        <v>Skeiene</v>
      </c>
      <c r="M446" t="str">
        <f>_xlfn.XLOOKUP(Tabell1[[#This Row],[Ansvar]],Fleksi[Ansvar],Fleksi[1B])</f>
        <v>Ordinær grunnskoleopplæring inkludert fellesutgifter</v>
      </c>
      <c r="N446" t="str">
        <f>_xlfn.XLOOKUP(Tabell1[[#This Row],[Ansvar]],Fleksi[Ansvar],Fleksi[Tjenesteområde])</f>
        <v>Oppvekst skole</v>
      </c>
      <c r="O446" s="1">
        <f>+ROUND(Tabell1[[#This Row],[Justert beløp]],-3)</f>
        <v>3000</v>
      </c>
      <c r="P446">
        <f t="shared" si="47"/>
        <v>1090</v>
      </c>
      <c r="Q446">
        <f t="shared" si="48"/>
        <v>2338</v>
      </c>
      <c r="R446">
        <f t="shared" si="49"/>
        <v>2020</v>
      </c>
      <c r="S446" t="str">
        <f t="shared" si="50"/>
        <v>2255</v>
      </c>
      <c r="T446" s="1">
        <f>+Tabell1[[#This Row],[Avrundet beløp]]</f>
        <v>3000</v>
      </c>
      <c r="U446" s="5">
        <f t="shared" si="46"/>
        <v>3000</v>
      </c>
    </row>
    <row r="447" spans="1:21" x14ac:dyDescent="0.25">
      <c r="A447">
        <v>2338</v>
      </c>
      <c r="B447" t="s">
        <v>307</v>
      </c>
      <c r="C447">
        <v>2020</v>
      </c>
      <c r="D447" t="s">
        <v>276</v>
      </c>
      <c r="E447">
        <v>1099</v>
      </c>
      <c r="F447" t="s">
        <v>16</v>
      </c>
      <c r="G447" t="s">
        <v>17</v>
      </c>
      <c r="H447" t="s">
        <v>18</v>
      </c>
      <c r="I447" s="1">
        <v>12817</v>
      </c>
      <c r="J447" s="1">
        <f>+Tabell1[[#This Row],[Regnskap]]</f>
        <v>12817</v>
      </c>
      <c r="L447" t="str">
        <f>_xlfn.XLOOKUP(Tabell1[[#This Row],[Ansvar]],Fleksi[Ansvar],Fleksi[Virksomhet])</f>
        <v>Skeiene</v>
      </c>
      <c r="M447" t="str">
        <f>_xlfn.XLOOKUP(Tabell1[[#This Row],[Ansvar]],Fleksi[Ansvar],Fleksi[1B])</f>
        <v>Ordinær grunnskoleopplæring inkludert fellesutgifter</v>
      </c>
      <c r="N447" t="str">
        <f>_xlfn.XLOOKUP(Tabell1[[#This Row],[Ansvar]],Fleksi[Ansvar],Fleksi[Tjenesteområde])</f>
        <v>Oppvekst skole</v>
      </c>
      <c r="O447" s="1">
        <f>+ROUND(Tabell1[[#This Row],[Justert beløp]],-3)</f>
        <v>13000</v>
      </c>
      <c r="P447">
        <f t="shared" si="47"/>
        <v>1099</v>
      </c>
      <c r="Q447">
        <f t="shared" si="48"/>
        <v>2338</v>
      </c>
      <c r="R447">
        <f t="shared" si="49"/>
        <v>2020</v>
      </c>
      <c r="S447" t="str">
        <f t="shared" si="50"/>
        <v>2255</v>
      </c>
      <c r="T447" s="1">
        <f>+Tabell1[[#This Row],[Avrundet beløp]]</f>
        <v>13000</v>
      </c>
      <c r="U447" s="5">
        <f t="shared" si="46"/>
        <v>13000</v>
      </c>
    </row>
    <row r="448" spans="1:21" x14ac:dyDescent="0.25">
      <c r="A448">
        <v>2338</v>
      </c>
      <c r="B448" t="s">
        <v>307</v>
      </c>
      <c r="C448">
        <v>2020</v>
      </c>
      <c r="D448" t="s">
        <v>276</v>
      </c>
      <c r="E448">
        <v>1110</v>
      </c>
      <c r="F448" t="s">
        <v>221</v>
      </c>
      <c r="G448" t="s">
        <v>17</v>
      </c>
      <c r="H448" t="s">
        <v>18</v>
      </c>
      <c r="I448" s="1">
        <v>388</v>
      </c>
      <c r="J448" s="1">
        <f>+Tabell1[[#This Row],[Regnskap]]</f>
        <v>388</v>
      </c>
      <c r="L448" t="str">
        <f>_xlfn.XLOOKUP(Tabell1[[#This Row],[Ansvar]],Fleksi[Ansvar],Fleksi[Virksomhet])</f>
        <v>Skeiene</v>
      </c>
      <c r="M448" t="str">
        <f>_xlfn.XLOOKUP(Tabell1[[#This Row],[Ansvar]],Fleksi[Ansvar],Fleksi[1B])</f>
        <v>Ordinær grunnskoleopplæring inkludert fellesutgifter</v>
      </c>
      <c r="N448" t="str">
        <f>_xlfn.XLOOKUP(Tabell1[[#This Row],[Ansvar]],Fleksi[Ansvar],Fleksi[Tjenesteområde])</f>
        <v>Oppvekst skole</v>
      </c>
      <c r="O448" s="1">
        <f>+ROUND(Tabell1[[#This Row],[Justert beløp]],-3)</f>
        <v>0</v>
      </c>
      <c r="P448">
        <f t="shared" si="47"/>
        <v>1110</v>
      </c>
      <c r="Q448">
        <f t="shared" si="48"/>
        <v>2338</v>
      </c>
      <c r="R448">
        <f t="shared" si="49"/>
        <v>2020</v>
      </c>
      <c r="S448" t="str">
        <f t="shared" si="50"/>
        <v>2255</v>
      </c>
      <c r="T448" s="1">
        <f>+Tabell1[[#This Row],[Avrundet beløp]]</f>
        <v>0</v>
      </c>
      <c r="U448" s="5">
        <f t="shared" si="46"/>
        <v>0</v>
      </c>
    </row>
    <row r="449" spans="1:21" x14ac:dyDescent="0.25">
      <c r="A449">
        <v>2338</v>
      </c>
      <c r="B449" t="s">
        <v>307</v>
      </c>
      <c r="C449">
        <v>2020</v>
      </c>
      <c r="D449" t="s">
        <v>276</v>
      </c>
      <c r="E449">
        <v>1120</v>
      </c>
      <c r="F449" t="s">
        <v>26</v>
      </c>
      <c r="G449" t="s">
        <v>17</v>
      </c>
      <c r="H449" t="s">
        <v>18</v>
      </c>
      <c r="I449" s="1">
        <v>309</v>
      </c>
      <c r="J449" s="1">
        <f>+Tabell1[[#This Row],[Regnskap]]</f>
        <v>309</v>
      </c>
      <c r="L449" t="str">
        <f>_xlfn.XLOOKUP(Tabell1[[#This Row],[Ansvar]],Fleksi[Ansvar],Fleksi[Virksomhet])</f>
        <v>Skeiene</v>
      </c>
      <c r="M449" t="str">
        <f>_xlfn.XLOOKUP(Tabell1[[#This Row],[Ansvar]],Fleksi[Ansvar],Fleksi[1B])</f>
        <v>Ordinær grunnskoleopplæring inkludert fellesutgifter</v>
      </c>
      <c r="N449" t="str">
        <f>_xlfn.XLOOKUP(Tabell1[[#This Row],[Ansvar]],Fleksi[Ansvar],Fleksi[Tjenesteområde])</f>
        <v>Oppvekst skole</v>
      </c>
      <c r="O449" s="1">
        <f>+ROUND(Tabell1[[#This Row],[Justert beløp]],-3)</f>
        <v>0</v>
      </c>
      <c r="P449">
        <f t="shared" si="47"/>
        <v>1120</v>
      </c>
      <c r="Q449">
        <f t="shared" si="48"/>
        <v>2338</v>
      </c>
      <c r="R449">
        <f t="shared" si="49"/>
        <v>2020</v>
      </c>
      <c r="S449" t="str">
        <f t="shared" si="50"/>
        <v>2255</v>
      </c>
      <c r="T449" s="1">
        <f>+Tabell1[[#This Row],[Avrundet beløp]]</f>
        <v>0</v>
      </c>
      <c r="U449" s="5">
        <f t="shared" si="46"/>
        <v>0</v>
      </c>
    </row>
    <row r="450" spans="1:21" x14ac:dyDescent="0.25">
      <c r="A450">
        <v>2338</v>
      </c>
      <c r="B450" t="s">
        <v>307</v>
      </c>
      <c r="C450">
        <v>2020</v>
      </c>
      <c r="D450" t="s">
        <v>276</v>
      </c>
      <c r="E450">
        <v>1121</v>
      </c>
      <c r="F450" t="s">
        <v>66</v>
      </c>
      <c r="G450" t="s">
        <v>17</v>
      </c>
      <c r="H450" t="s">
        <v>18</v>
      </c>
      <c r="I450" s="1">
        <v>3403</v>
      </c>
      <c r="J450" s="1">
        <f>+Tabell1[[#This Row],[Regnskap]]</f>
        <v>3403</v>
      </c>
      <c r="L450" t="str">
        <f>_xlfn.XLOOKUP(Tabell1[[#This Row],[Ansvar]],Fleksi[Ansvar],Fleksi[Virksomhet])</f>
        <v>Skeiene</v>
      </c>
      <c r="M450" t="str">
        <f>_xlfn.XLOOKUP(Tabell1[[#This Row],[Ansvar]],Fleksi[Ansvar],Fleksi[1B])</f>
        <v>Ordinær grunnskoleopplæring inkludert fellesutgifter</v>
      </c>
      <c r="N450" t="str">
        <f>_xlfn.XLOOKUP(Tabell1[[#This Row],[Ansvar]],Fleksi[Ansvar],Fleksi[Tjenesteområde])</f>
        <v>Oppvekst skole</v>
      </c>
      <c r="O450" s="1">
        <f>+ROUND(Tabell1[[#This Row],[Justert beløp]],-3)</f>
        <v>3000</v>
      </c>
      <c r="P450">
        <f t="shared" si="47"/>
        <v>1121</v>
      </c>
      <c r="Q450">
        <f t="shared" si="48"/>
        <v>2338</v>
      </c>
      <c r="R450">
        <f t="shared" si="49"/>
        <v>2020</v>
      </c>
      <c r="S450" t="str">
        <f t="shared" si="50"/>
        <v>2255</v>
      </c>
      <c r="T450" s="1">
        <f>+Tabell1[[#This Row],[Avrundet beløp]]</f>
        <v>3000</v>
      </c>
      <c r="U450" s="5">
        <f t="shared" si="46"/>
        <v>3000</v>
      </c>
    </row>
    <row r="451" spans="1:21" x14ac:dyDescent="0.25">
      <c r="A451">
        <v>2340</v>
      </c>
      <c r="B451" t="s">
        <v>308</v>
      </c>
      <c r="C451">
        <v>2020</v>
      </c>
      <c r="D451" t="s">
        <v>276</v>
      </c>
      <c r="E451">
        <v>1030</v>
      </c>
      <c r="F451" t="s">
        <v>248</v>
      </c>
      <c r="G451" t="s">
        <v>17</v>
      </c>
      <c r="H451" t="s">
        <v>18</v>
      </c>
      <c r="I451" s="1">
        <v>3429</v>
      </c>
      <c r="J451" s="1">
        <f>+Tabell1[[#This Row],[Regnskap]]</f>
        <v>3429</v>
      </c>
      <c r="L451" t="str">
        <f>_xlfn.XLOOKUP(Tabell1[[#This Row],[Ansvar]],Fleksi[Ansvar],Fleksi[Virksomhet])</f>
        <v>Stangeland</v>
      </c>
      <c r="M451" t="str">
        <f>_xlfn.XLOOKUP(Tabell1[[#This Row],[Ansvar]],Fleksi[Ansvar],Fleksi[1B])</f>
        <v>Ordinær grunnskoleopplæring inkludert fellesutgifter</v>
      </c>
      <c r="N451" t="str">
        <f>_xlfn.XLOOKUP(Tabell1[[#This Row],[Ansvar]],Fleksi[Ansvar],Fleksi[Tjenesteområde])</f>
        <v>Oppvekst skole</v>
      </c>
      <c r="O451" s="1">
        <f>+ROUND(Tabell1[[#This Row],[Justert beløp]],-3)</f>
        <v>3000</v>
      </c>
      <c r="P451">
        <f t="shared" ref="P451:P473" si="51">+E451</f>
        <v>1030</v>
      </c>
      <c r="Q451">
        <f t="shared" ref="Q451:Q473" si="52">+A451</f>
        <v>2340</v>
      </c>
      <c r="R451">
        <f t="shared" ref="R451:R473" si="53">+C451</f>
        <v>2020</v>
      </c>
      <c r="S451" t="str">
        <f t="shared" ref="S451:S473" si="54">+G451</f>
        <v>2255</v>
      </c>
      <c r="T451" s="1">
        <f>+Tabell1[[#This Row],[Avrundet beløp]]</f>
        <v>3000</v>
      </c>
      <c r="U451" s="5">
        <f t="shared" si="46"/>
        <v>3000</v>
      </c>
    </row>
    <row r="452" spans="1:21" x14ac:dyDescent="0.25">
      <c r="A452">
        <v>2340</v>
      </c>
      <c r="B452" t="s">
        <v>308</v>
      </c>
      <c r="C452">
        <v>2020</v>
      </c>
      <c r="D452" t="s">
        <v>276</v>
      </c>
      <c r="E452">
        <v>1090</v>
      </c>
      <c r="F452" t="s">
        <v>22</v>
      </c>
      <c r="G452" t="s">
        <v>17</v>
      </c>
      <c r="H452" t="s">
        <v>18</v>
      </c>
      <c r="I452" s="1">
        <v>273</v>
      </c>
      <c r="J452" s="1">
        <f>+Tabell1[[#This Row],[Regnskap]]</f>
        <v>273</v>
      </c>
      <c r="L452" t="str">
        <f>_xlfn.XLOOKUP(Tabell1[[#This Row],[Ansvar]],Fleksi[Ansvar],Fleksi[Virksomhet])</f>
        <v>Stangeland</v>
      </c>
      <c r="M452" t="str">
        <f>_xlfn.XLOOKUP(Tabell1[[#This Row],[Ansvar]],Fleksi[Ansvar],Fleksi[1B])</f>
        <v>Ordinær grunnskoleopplæring inkludert fellesutgifter</v>
      </c>
      <c r="N452" t="str">
        <f>_xlfn.XLOOKUP(Tabell1[[#This Row],[Ansvar]],Fleksi[Ansvar],Fleksi[Tjenesteområde])</f>
        <v>Oppvekst skole</v>
      </c>
      <c r="O452" s="1">
        <f>+ROUND(Tabell1[[#This Row],[Justert beløp]],-3)</f>
        <v>0</v>
      </c>
      <c r="P452">
        <f t="shared" si="51"/>
        <v>1090</v>
      </c>
      <c r="Q452">
        <f t="shared" si="52"/>
        <v>2340</v>
      </c>
      <c r="R452">
        <f t="shared" si="53"/>
        <v>2020</v>
      </c>
      <c r="S452" t="str">
        <f t="shared" si="54"/>
        <v>2255</v>
      </c>
      <c r="T452" s="1">
        <f>+Tabell1[[#This Row],[Avrundet beløp]]</f>
        <v>0</v>
      </c>
      <c r="U452" s="5">
        <f t="shared" si="46"/>
        <v>0</v>
      </c>
    </row>
    <row r="453" spans="1:21" x14ac:dyDescent="0.25">
      <c r="A453">
        <v>2340</v>
      </c>
      <c r="B453" t="s">
        <v>308</v>
      </c>
      <c r="C453">
        <v>2020</v>
      </c>
      <c r="D453" t="s">
        <v>276</v>
      </c>
      <c r="E453">
        <v>1099</v>
      </c>
      <c r="F453" t="s">
        <v>16</v>
      </c>
      <c r="G453" t="s">
        <v>17</v>
      </c>
      <c r="H453" t="s">
        <v>18</v>
      </c>
      <c r="I453" s="1">
        <v>522</v>
      </c>
      <c r="J453" s="1">
        <f>+Tabell1[[#This Row],[Regnskap]]</f>
        <v>522</v>
      </c>
      <c r="L453" t="str">
        <f>_xlfn.XLOOKUP(Tabell1[[#This Row],[Ansvar]],Fleksi[Ansvar],Fleksi[Virksomhet])</f>
        <v>Stangeland</v>
      </c>
      <c r="M453" t="str">
        <f>_xlfn.XLOOKUP(Tabell1[[#This Row],[Ansvar]],Fleksi[Ansvar],Fleksi[1B])</f>
        <v>Ordinær grunnskoleopplæring inkludert fellesutgifter</v>
      </c>
      <c r="N453" t="str">
        <f>_xlfn.XLOOKUP(Tabell1[[#This Row],[Ansvar]],Fleksi[Ansvar],Fleksi[Tjenesteområde])</f>
        <v>Oppvekst skole</v>
      </c>
      <c r="O453" s="1">
        <f>+ROUND(Tabell1[[#This Row],[Justert beløp]],-3)</f>
        <v>1000</v>
      </c>
      <c r="P453">
        <f t="shared" si="51"/>
        <v>1099</v>
      </c>
      <c r="Q453">
        <f t="shared" si="52"/>
        <v>2340</v>
      </c>
      <c r="R453">
        <f t="shared" si="53"/>
        <v>2020</v>
      </c>
      <c r="S453" t="str">
        <f t="shared" si="54"/>
        <v>2255</v>
      </c>
      <c r="T453" s="1">
        <f>+Tabell1[[#This Row],[Avrundet beløp]]</f>
        <v>1000</v>
      </c>
      <c r="U453" s="5">
        <f t="shared" ref="U453:U516" si="55">ROUND(T453,-3)</f>
        <v>1000</v>
      </c>
    </row>
    <row r="454" spans="1:21" x14ac:dyDescent="0.25">
      <c r="A454">
        <v>2340</v>
      </c>
      <c r="B454" t="s">
        <v>308</v>
      </c>
      <c r="C454">
        <v>2020</v>
      </c>
      <c r="D454" t="s">
        <v>276</v>
      </c>
      <c r="E454">
        <v>1120</v>
      </c>
      <c r="F454" t="s">
        <v>26</v>
      </c>
      <c r="G454" t="s">
        <v>17</v>
      </c>
      <c r="H454" t="s">
        <v>18</v>
      </c>
      <c r="I454" s="1">
        <v>198</v>
      </c>
      <c r="J454" s="1">
        <f>+Tabell1[[#This Row],[Regnskap]]</f>
        <v>198</v>
      </c>
      <c r="L454" t="str">
        <f>_xlfn.XLOOKUP(Tabell1[[#This Row],[Ansvar]],Fleksi[Ansvar],Fleksi[Virksomhet])</f>
        <v>Stangeland</v>
      </c>
      <c r="M454" t="str">
        <f>_xlfn.XLOOKUP(Tabell1[[#This Row],[Ansvar]],Fleksi[Ansvar],Fleksi[1B])</f>
        <v>Ordinær grunnskoleopplæring inkludert fellesutgifter</v>
      </c>
      <c r="N454" t="str">
        <f>_xlfn.XLOOKUP(Tabell1[[#This Row],[Ansvar]],Fleksi[Ansvar],Fleksi[Tjenesteområde])</f>
        <v>Oppvekst skole</v>
      </c>
      <c r="O454" s="1">
        <f>+ROUND(Tabell1[[#This Row],[Justert beløp]],-3)</f>
        <v>0</v>
      </c>
      <c r="P454">
        <f t="shared" si="51"/>
        <v>1120</v>
      </c>
      <c r="Q454">
        <f t="shared" si="52"/>
        <v>2340</v>
      </c>
      <c r="R454">
        <f t="shared" si="53"/>
        <v>2020</v>
      </c>
      <c r="S454" t="str">
        <f t="shared" si="54"/>
        <v>2255</v>
      </c>
      <c r="T454" s="1">
        <f>+Tabell1[[#This Row],[Avrundet beløp]]</f>
        <v>0</v>
      </c>
      <c r="U454" s="5">
        <f t="shared" si="55"/>
        <v>0</v>
      </c>
    </row>
    <row r="455" spans="1:21" x14ac:dyDescent="0.25">
      <c r="A455">
        <v>2340</v>
      </c>
      <c r="B455" t="s">
        <v>308</v>
      </c>
      <c r="C455">
        <v>2020</v>
      </c>
      <c r="D455" t="s">
        <v>276</v>
      </c>
      <c r="E455">
        <v>1121</v>
      </c>
      <c r="F455" t="s">
        <v>66</v>
      </c>
      <c r="G455" t="s">
        <v>17</v>
      </c>
      <c r="H455" t="s">
        <v>18</v>
      </c>
      <c r="I455" s="1">
        <v>649</v>
      </c>
      <c r="J455" s="1">
        <f>+Tabell1[[#This Row],[Regnskap]]</f>
        <v>649</v>
      </c>
      <c r="L455" t="str">
        <f>_xlfn.XLOOKUP(Tabell1[[#This Row],[Ansvar]],Fleksi[Ansvar],Fleksi[Virksomhet])</f>
        <v>Stangeland</v>
      </c>
      <c r="M455" t="str">
        <f>_xlfn.XLOOKUP(Tabell1[[#This Row],[Ansvar]],Fleksi[Ansvar],Fleksi[1B])</f>
        <v>Ordinær grunnskoleopplæring inkludert fellesutgifter</v>
      </c>
      <c r="N455" t="str">
        <f>_xlfn.XLOOKUP(Tabell1[[#This Row],[Ansvar]],Fleksi[Ansvar],Fleksi[Tjenesteområde])</f>
        <v>Oppvekst skole</v>
      </c>
      <c r="O455" s="1">
        <f>+ROUND(Tabell1[[#This Row],[Justert beløp]],-3)</f>
        <v>1000</v>
      </c>
      <c r="P455">
        <f t="shared" si="51"/>
        <v>1121</v>
      </c>
      <c r="Q455">
        <f t="shared" si="52"/>
        <v>2340</v>
      </c>
      <c r="R455">
        <f t="shared" si="53"/>
        <v>2020</v>
      </c>
      <c r="S455" t="str">
        <f t="shared" si="54"/>
        <v>2255</v>
      </c>
      <c r="T455" s="1">
        <f>+Tabell1[[#This Row],[Avrundet beløp]]</f>
        <v>1000</v>
      </c>
      <c r="U455" s="5">
        <f t="shared" si="55"/>
        <v>1000</v>
      </c>
    </row>
    <row r="456" spans="1:21" x14ac:dyDescent="0.25">
      <c r="A456">
        <v>2341</v>
      </c>
      <c r="B456" t="s">
        <v>309</v>
      </c>
      <c r="C456">
        <v>2020</v>
      </c>
      <c r="D456" t="s">
        <v>276</v>
      </c>
      <c r="E456">
        <v>1020</v>
      </c>
      <c r="F456" t="s">
        <v>260</v>
      </c>
      <c r="G456" t="s">
        <v>17</v>
      </c>
      <c r="H456" t="s">
        <v>18</v>
      </c>
      <c r="I456" s="1">
        <v>280700</v>
      </c>
      <c r="J456" s="1">
        <f>+Tabell1[[#This Row],[Regnskap]]</f>
        <v>280700</v>
      </c>
      <c r="L456" t="str">
        <f>_xlfn.XLOOKUP(Tabell1[[#This Row],[Ansvar]],Fleksi[Ansvar],Fleksi[Virksomhet])</f>
        <v>Trones</v>
      </c>
      <c r="M456" t="str">
        <f>_xlfn.XLOOKUP(Tabell1[[#This Row],[Ansvar]],Fleksi[Ansvar],Fleksi[1B])</f>
        <v>Ordinær grunnskoleopplæring inkludert fellesutgifter</v>
      </c>
      <c r="N456" t="str">
        <f>_xlfn.XLOOKUP(Tabell1[[#This Row],[Ansvar]],Fleksi[Ansvar],Fleksi[Tjenesteområde])</f>
        <v>Oppvekst skole</v>
      </c>
      <c r="O456" s="1">
        <f>+ROUND(Tabell1[[#This Row],[Justert beløp]],-3)</f>
        <v>281000</v>
      </c>
      <c r="P456">
        <f t="shared" si="51"/>
        <v>1020</v>
      </c>
      <c r="Q456">
        <f t="shared" si="52"/>
        <v>2341</v>
      </c>
      <c r="R456">
        <f t="shared" si="53"/>
        <v>2020</v>
      </c>
      <c r="S456" t="str">
        <f t="shared" si="54"/>
        <v>2255</v>
      </c>
      <c r="T456" s="1">
        <f>+Tabell1[[#This Row],[Avrundet beløp]]</f>
        <v>281000</v>
      </c>
      <c r="U456" s="5">
        <f t="shared" si="55"/>
        <v>281000</v>
      </c>
    </row>
    <row r="457" spans="1:21" x14ac:dyDescent="0.25">
      <c r="A457">
        <v>2341</v>
      </c>
      <c r="B457" t="s">
        <v>309</v>
      </c>
      <c r="C457">
        <v>2020</v>
      </c>
      <c r="D457" t="s">
        <v>276</v>
      </c>
      <c r="E457">
        <v>1022</v>
      </c>
      <c r="F457" t="s">
        <v>278</v>
      </c>
      <c r="G457" t="s">
        <v>17</v>
      </c>
      <c r="H457" t="s">
        <v>18</v>
      </c>
      <c r="I457" s="1">
        <v>39845</v>
      </c>
      <c r="J457" s="1">
        <f>+Tabell1[[#This Row],[Regnskap]]</f>
        <v>39845</v>
      </c>
      <c r="L457" t="str">
        <f>_xlfn.XLOOKUP(Tabell1[[#This Row],[Ansvar]],Fleksi[Ansvar],Fleksi[Virksomhet])</f>
        <v>Trones</v>
      </c>
      <c r="M457" t="str">
        <f>_xlfn.XLOOKUP(Tabell1[[#This Row],[Ansvar]],Fleksi[Ansvar],Fleksi[1B])</f>
        <v>Ordinær grunnskoleopplæring inkludert fellesutgifter</v>
      </c>
      <c r="N457" t="str">
        <f>_xlfn.XLOOKUP(Tabell1[[#This Row],[Ansvar]],Fleksi[Ansvar],Fleksi[Tjenesteområde])</f>
        <v>Oppvekst skole</v>
      </c>
      <c r="O457" s="1">
        <f>+ROUND(Tabell1[[#This Row],[Justert beløp]],-3)</f>
        <v>40000</v>
      </c>
      <c r="P457">
        <f t="shared" si="51"/>
        <v>1022</v>
      </c>
      <c r="Q457">
        <f t="shared" si="52"/>
        <v>2341</v>
      </c>
      <c r="R457">
        <f t="shared" si="53"/>
        <v>2020</v>
      </c>
      <c r="S457" t="str">
        <f t="shared" si="54"/>
        <v>2255</v>
      </c>
      <c r="T457" s="1">
        <f>+Tabell1[[#This Row],[Avrundet beløp]]</f>
        <v>40000</v>
      </c>
      <c r="U457" s="5">
        <f t="shared" si="55"/>
        <v>40000</v>
      </c>
    </row>
    <row r="458" spans="1:21" x14ac:dyDescent="0.25">
      <c r="A458">
        <v>2341</v>
      </c>
      <c r="B458" t="s">
        <v>309</v>
      </c>
      <c r="C458">
        <v>2020</v>
      </c>
      <c r="D458" t="s">
        <v>276</v>
      </c>
      <c r="E458">
        <v>1090</v>
      </c>
      <c r="F458" t="s">
        <v>22</v>
      </c>
      <c r="G458" t="s">
        <v>17</v>
      </c>
      <c r="H458" t="s">
        <v>18</v>
      </c>
      <c r="I458" s="1">
        <v>15104</v>
      </c>
      <c r="J458" s="1">
        <f>+Tabell1[[#This Row],[Regnskap]]</f>
        <v>15104</v>
      </c>
      <c r="L458" t="str">
        <f>_xlfn.XLOOKUP(Tabell1[[#This Row],[Ansvar]],Fleksi[Ansvar],Fleksi[Virksomhet])</f>
        <v>Trones</v>
      </c>
      <c r="M458" t="str">
        <f>_xlfn.XLOOKUP(Tabell1[[#This Row],[Ansvar]],Fleksi[Ansvar],Fleksi[1B])</f>
        <v>Ordinær grunnskoleopplæring inkludert fellesutgifter</v>
      </c>
      <c r="N458" t="str">
        <f>_xlfn.XLOOKUP(Tabell1[[#This Row],[Ansvar]],Fleksi[Ansvar],Fleksi[Tjenesteområde])</f>
        <v>Oppvekst skole</v>
      </c>
      <c r="O458" s="1">
        <f>+ROUND(Tabell1[[#This Row],[Justert beløp]],-3)</f>
        <v>15000</v>
      </c>
      <c r="P458">
        <f t="shared" si="51"/>
        <v>1090</v>
      </c>
      <c r="Q458">
        <f t="shared" si="52"/>
        <v>2341</v>
      </c>
      <c r="R458">
        <f t="shared" si="53"/>
        <v>2020</v>
      </c>
      <c r="S458" t="str">
        <f t="shared" si="54"/>
        <v>2255</v>
      </c>
      <c r="T458" s="1">
        <f>+Tabell1[[#This Row],[Avrundet beløp]]</f>
        <v>15000</v>
      </c>
      <c r="U458" s="5">
        <f t="shared" si="55"/>
        <v>15000</v>
      </c>
    </row>
    <row r="459" spans="1:21" x14ac:dyDescent="0.25">
      <c r="A459">
        <v>2341</v>
      </c>
      <c r="B459" t="s">
        <v>309</v>
      </c>
      <c r="C459">
        <v>2020</v>
      </c>
      <c r="D459" t="s">
        <v>276</v>
      </c>
      <c r="E459">
        <v>1099</v>
      </c>
      <c r="F459" t="s">
        <v>16</v>
      </c>
      <c r="G459" t="s">
        <v>17</v>
      </c>
      <c r="H459" t="s">
        <v>18</v>
      </c>
      <c r="I459" s="1">
        <v>47327</v>
      </c>
      <c r="J459" s="1">
        <f>+Tabell1[[#This Row],[Regnskap]]</f>
        <v>47327</v>
      </c>
      <c r="L459" t="str">
        <f>_xlfn.XLOOKUP(Tabell1[[#This Row],[Ansvar]],Fleksi[Ansvar],Fleksi[Virksomhet])</f>
        <v>Trones</v>
      </c>
      <c r="M459" t="str">
        <f>_xlfn.XLOOKUP(Tabell1[[#This Row],[Ansvar]],Fleksi[Ansvar],Fleksi[1B])</f>
        <v>Ordinær grunnskoleopplæring inkludert fellesutgifter</v>
      </c>
      <c r="N459" t="str">
        <f>_xlfn.XLOOKUP(Tabell1[[#This Row],[Ansvar]],Fleksi[Ansvar],Fleksi[Tjenesteområde])</f>
        <v>Oppvekst skole</v>
      </c>
      <c r="O459" s="1">
        <f>+ROUND(Tabell1[[#This Row],[Justert beløp]],-3)</f>
        <v>47000</v>
      </c>
      <c r="P459">
        <f t="shared" si="51"/>
        <v>1099</v>
      </c>
      <c r="Q459">
        <f t="shared" si="52"/>
        <v>2341</v>
      </c>
      <c r="R459">
        <f t="shared" si="53"/>
        <v>2020</v>
      </c>
      <c r="S459" t="str">
        <f t="shared" si="54"/>
        <v>2255</v>
      </c>
      <c r="T459" s="1">
        <f>+Tabell1[[#This Row],[Avrundet beløp]]</f>
        <v>47000</v>
      </c>
      <c r="U459" s="5">
        <f t="shared" si="55"/>
        <v>47000</v>
      </c>
    </row>
    <row r="460" spans="1:21" x14ac:dyDescent="0.25">
      <c r="A460">
        <v>2341</v>
      </c>
      <c r="B460" t="s">
        <v>309</v>
      </c>
      <c r="C460">
        <v>2020</v>
      </c>
      <c r="D460" t="s">
        <v>276</v>
      </c>
      <c r="E460">
        <v>1100</v>
      </c>
      <c r="F460" t="s">
        <v>48</v>
      </c>
      <c r="G460" t="s">
        <v>17</v>
      </c>
      <c r="H460" t="s">
        <v>18</v>
      </c>
      <c r="I460" s="1">
        <v>1105</v>
      </c>
      <c r="J460" s="1">
        <f>+Tabell1[[#This Row],[Regnskap]]</f>
        <v>1105</v>
      </c>
      <c r="L460" t="str">
        <f>_xlfn.XLOOKUP(Tabell1[[#This Row],[Ansvar]],Fleksi[Ansvar],Fleksi[Virksomhet])</f>
        <v>Trones</v>
      </c>
      <c r="M460" t="str">
        <f>_xlfn.XLOOKUP(Tabell1[[#This Row],[Ansvar]],Fleksi[Ansvar],Fleksi[1B])</f>
        <v>Ordinær grunnskoleopplæring inkludert fellesutgifter</v>
      </c>
      <c r="N460" t="str">
        <f>_xlfn.XLOOKUP(Tabell1[[#This Row],[Ansvar]],Fleksi[Ansvar],Fleksi[Tjenesteområde])</f>
        <v>Oppvekst skole</v>
      </c>
      <c r="O460" s="1">
        <f>+ROUND(Tabell1[[#This Row],[Justert beløp]],-3)</f>
        <v>1000</v>
      </c>
      <c r="P460">
        <f t="shared" si="51"/>
        <v>1100</v>
      </c>
      <c r="Q460">
        <f t="shared" si="52"/>
        <v>2341</v>
      </c>
      <c r="R460">
        <f t="shared" si="53"/>
        <v>2020</v>
      </c>
      <c r="S460" t="str">
        <f t="shared" si="54"/>
        <v>2255</v>
      </c>
      <c r="T460" s="1">
        <f>+Tabell1[[#This Row],[Avrundet beløp]]</f>
        <v>1000</v>
      </c>
      <c r="U460" s="5">
        <f t="shared" si="55"/>
        <v>1000</v>
      </c>
    </row>
    <row r="461" spans="1:21" x14ac:dyDescent="0.25">
      <c r="A461">
        <v>2341</v>
      </c>
      <c r="B461" t="s">
        <v>309</v>
      </c>
      <c r="C461">
        <v>2020</v>
      </c>
      <c r="D461" t="s">
        <v>276</v>
      </c>
      <c r="E461">
        <v>1110</v>
      </c>
      <c r="F461" t="s">
        <v>221</v>
      </c>
      <c r="G461" t="s">
        <v>17</v>
      </c>
      <c r="H461" t="s">
        <v>18</v>
      </c>
      <c r="I461" s="1">
        <v>2300</v>
      </c>
      <c r="J461" s="1">
        <f>+Tabell1[[#This Row],[Regnskap]]</f>
        <v>2300</v>
      </c>
      <c r="L461" t="str">
        <f>_xlfn.XLOOKUP(Tabell1[[#This Row],[Ansvar]],Fleksi[Ansvar],Fleksi[Virksomhet])</f>
        <v>Trones</v>
      </c>
      <c r="M461" t="str">
        <f>_xlfn.XLOOKUP(Tabell1[[#This Row],[Ansvar]],Fleksi[Ansvar],Fleksi[1B])</f>
        <v>Ordinær grunnskoleopplæring inkludert fellesutgifter</v>
      </c>
      <c r="N461" t="str">
        <f>_xlfn.XLOOKUP(Tabell1[[#This Row],[Ansvar]],Fleksi[Ansvar],Fleksi[Tjenesteområde])</f>
        <v>Oppvekst skole</v>
      </c>
      <c r="O461" s="1">
        <f>+ROUND(Tabell1[[#This Row],[Justert beløp]],-3)</f>
        <v>2000</v>
      </c>
      <c r="P461">
        <f t="shared" si="51"/>
        <v>1110</v>
      </c>
      <c r="Q461">
        <f t="shared" si="52"/>
        <v>2341</v>
      </c>
      <c r="R461">
        <f t="shared" si="53"/>
        <v>2020</v>
      </c>
      <c r="S461" t="str">
        <f t="shared" si="54"/>
        <v>2255</v>
      </c>
      <c r="T461" s="1">
        <f>+Tabell1[[#This Row],[Avrundet beløp]]</f>
        <v>2000</v>
      </c>
      <c r="U461" s="5">
        <f t="shared" si="55"/>
        <v>2000</v>
      </c>
    </row>
    <row r="462" spans="1:21" x14ac:dyDescent="0.25">
      <c r="A462">
        <v>2341</v>
      </c>
      <c r="B462" t="s">
        <v>309</v>
      </c>
      <c r="C462">
        <v>2020</v>
      </c>
      <c r="D462" t="s">
        <v>276</v>
      </c>
      <c r="E462">
        <v>1121</v>
      </c>
      <c r="F462" t="s">
        <v>66</v>
      </c>
      <c r="G462" t="s">
        <v>17</v>
      </c>
      <c r="H462" t="s">
        <v>18</v>
      </c>
      <c r="I462" s="1">
        <v>2250</v>
      </c>
      <c r="J462" s="1">
        <f>+Tabell1[[#This Row],[Regnskap]]</f>
        <v>2250</v>
      </c>
      <c r="L462" t="str">
        <f>_xlfn.XLOOKUP(Tabell1[[#This Row],[Ansvar]],Fleksi[Ansvar],Fleksi[Virksomhet])</f>
        <v>Trones</v>
      </c>
      <c r="M462" t="str">
        <f>_xlfn.XLOOKUP(Tabell1[[#This Row],[Ansvar]],Fleksi[Ansvar],Fleksi[1B])</f>
        <v>Ordinær grunnskoleopplæring inkludert fellesutgifter</v>
      </c>
      <c r="N462" t="str">
        <f>_xlfn.XLOOKUP(Tabell1[[#This Row],[Ansvar]],Fleksi[Ansvar],Fleksi[Tjenesteområde])</f>
        <v>Oppvekst skole</v>
      </c>
      <c r="O462" s="1">
        <f>+ROUND(Tabell1[[#This Row],[Justert beløp]],-3)</f>
        <v>2000</v>
      </c>
      <c r="P462">
        <f t="shared" si="51"/>
        <v>1121</v>
      </c>
      <c r="Q462">
        <f t="shared" si="52"/>
        <v>2341</v>
      </c>
      <c r="R462">
        <f t="shared" si="53"/>
        <v>2020</v>
      </c>
      <c r="S462" t="str">
        <f t="shared" si="54"/>
        <v>2255</v>
      </c>
      <c r="T462" s="1">
        <f>+Tabell1[[#This Row],[Avrundet beløp]]</f>
        <v>2000</v>
      </c>
      <c r="U462" s="5">
        <f t="shared" si="55"/>
        <v>2000</v>
      </c>
    </row>
    <row r="463" spans="1:21" x14ac:dyDescent="0.25">
      <c r="A463">
        <v>2341</v>
      </c>
      <c r="B463" t="s">
        <v>309</v>
      </c>
      <c r="C463">
        <v>2022</v>
      </c>
      <c r="D463" t="s">
        <v>299</v>
      </c>
      <c r="E463">
        <v>1020</v>
      </c>
      <c r="F463" t="s">
        <v>260</v>
      </c>
      <c r="G463" t="s">
        <v>17</v>
      </c>
      <c r="H463" t="s">
        <v>18</v>
      </c>
      <c r="I463" s="1">
        <v>98284</v>
      </c>
      <c r="J463" s="1">
        <f>+Tabell1[[#This Row],[Regnskap]]</f>
        <v>98284</v>
      </c>
      <c r="L463" t="str">
        <f>_xlfn.XLOOKUP(Tabell1[[#This Row],[Ansvar]],Fleksi[Ansvar],Fleksi[Virksomhet])</f>
        <v>Trones</v>
      </c>
      <c r="M463" t="str">
        <f>_xlfn.XLOOKUP(Tabell1[[#This Row],[Ansvar]],Fleksi[Ansvar],Fleksi[1B])</f>
        <v>Ordinær grunnskoleopplæring inkludert fellesutgifter</v>
      </c>
      <c r="N463" t="str">
        <f>_xlfn.XLOOKUP(Tabell1[[#This Row],[Ansvar]],Fleksi[Ansvar],Fleksi[Tjenesteområde])</f>
        <v>Oppvekst skole</v>
      </c>
      <c r="O463" s="1">
        <f>+ROUND(Tabell1[[#This Row],[Justert beløp]],-3)</f>
        <v>98000</v>
      </c>
      <c r="P463">
        <f t="shared" si="51"/>
        <v>1020</v>
      </c>
      <c r="Q463">
        <f t="shared" si="52"/>
        <v>2341</v>
      </c>
      <c r="R463">
        <f t="shared" si="53"/>
        <v>2022</v>
      </c>
      <c r="S463" t="str">
        <f t="shared" si="54"/>
        <v>2255</v>
      </c>
      <c r="T463" s="1">
        <f>+Tabell1[[#This Row],[Avrundet beløp]]</f>
        <v>98000</v>
      </c>
      <c r="U463" s="5">
        <f t="shared" si="55"/>
        <v>98000</v>
      </c>
    </row>
    <row r="464" spans="1:21" x14ac:dyDescent="0.25">
      <c r="A464">
        <v>2341</v>
      </c>
      <c r="B464" t="s">
        <v>309</v>
      </c>
      <c r="C464">
        <v>2022</v>
      </c>
      <c r="D464" t="s">
        <v>299</v>
      </c>
      <c r="E464">
        <v>1090</v>
      </c>
      <c r="F464" t="s">
        <v>22</v>
      </c>
      <c r="G464" t="s">
        <v>17</v>
      </c>
      <c r="H464" t="s">
        <v>18</v>
      </c>
      <c r="I464" s="1">
        <v>6649</v>
      </c>
      <c r="J464" s="1">
        <f>+Tabell1[[#This Row],[Regnskap]]</f>
        <v>6649</v>
      </c>
      <c r="L464" t="str">
        <f>_xlfn.XLOOKUP(Tabell1[[#This Row],[Ansvar]],Fleksi[Ansvar],Fleksi[Virksomhet])</f>
        <v>Trones</v>
      </c>
      <c r="M464" t="str">
        <f>_xlfn.XLOOKUP(Tabell1[[#This Row],[Ansvar]],Fleksi[Ansvar],Fleksi[1B])</f>
        <v>Ordinær grunnskoleopplæring inkludert fellesutgifter</v>
      </c>
      <c r="N464" t="str">
        <f>_xlfn.XLOOKUP(Tabell1[[#This Row],[Ansvar]],Fleksi[Ansvar],Fleksi[Tjenesteområde])</f>
        <v>Oppvekst skole</v>
      </c>
      <c r="O464" s="1">
        <f>+ROUND(Tabell1[[#This Row],[Justert beløp]],-3)</f>
        <v>7000</v>
      </c>
      <c r="P464">
        <f t="shared" si="51"/>
        <v>1090</v>
      </c>
      <c r="Q464">
        <f t="shared" si="52"/>
        <v>2341</v>
      </c>
      <c r="R464">
        <f t="shared" si="53"/>
        <v>2022</v>
      </c>
      <c r="S464" t="str">
        <f t="shared" si="54"/>
        <v>2255</v>
      </c>
      <c r="T464" s="1">
        <f>+Tabell1[[#This Row],[Avrundet beløp]]</f>
        <v>7000</v>
      </c>
      <c r="U464" s="5">
        <f t="shared" si="55"/>
        <v>7000</v>
      </c>
    </row>
    <row r="465" spans="1:21" x14ac:dyDescent="0.25">
      <c r="A465">
        <v>2341</v>
      </c>
      <c r="B465" t="s">
        <v>309</v>
      </c>
      <c r="C465">
        <v>2022</v>
      </c>
      <c r="D465" t="s">
        <v>299</v>
      </c>
      <c r="E465">
        <v>1099</v>
      </c>
      <c r="F465" t="s">
        <v>16</v>
      </c>
      <c r="G465" t="s">
        <v>17</v>
      </c>
      <c r="H465" t="s">
        <v>18</v>
      </c>
      <c r="I465" s="1">
        <v>14796</v>
      </c>
      <c r="J465" s="1">
        <f>+Tabell1[[#This Row],[Regnskap]]</f>
        <v>14796</v>
      </c>
      <c r="L465" t="str">
        <f>_xlfn.XLOOKUP(Tabell1[[#This Row],[Ansvar]],Fleksi[Ansvar],Fleksi[Virksomhet])</f>
        <v>Trones</v>
      </c>
      <c r="M465" t="str">
        <f>_xlfn.XLOOKUP(Tabell1[[#This Row],[Ansvar]],Fleksi[Ansvar],Fleksi[1B])</f>
        <v>Ordinær grunnskoleopplæring inkludert fellesutgifter</v>
      </c>
      <c r="N465" t="str">
        <f>_xlfn.XLOOKUP(Tabell1[[#This Row],[Ansvar]],Fleksi[Ansvar],Fleksi[Tjenesteområde])</f>
        <v>Oppvekst skole</v>
      </c>
      <c r="O465" s="1">
        <f>+ROUND(Tabell1[[#This Row],[Justert beløp]],-3)</f>
        <v>15000</v>
      </c>
      <c r="P465">
        <f t="shared" si="51"/>
        <v>1099</v>
      </c>
      <c r="Q465">
        <f t="shared" si="52"/>
        <v>2341</v>
      </c>
      <c r="R465">
        <f t="shared" si="53"/>
        <v>2022</v>
      </c>
      <c r="S465" t="str">
        <f t="shared" si="54"/>
        <v>2255</v>
      </c>
      <c r="T465" s="1">
        <f>+Tabell1[[#This Row],[Avrundet beløp]]</f>
        <v>15000</v>
      </c>
      <c r="U465" s="5">
        <f t="shared" si="55"/>
        <v>15000</v>
      </c>
    </row>
    <row r="466" spans="1:21" x14ac:dyDescent="0.25">
      <c r="A466">
        <v>2341</v>
      </c>
      <c r="B466" t="s">
        <v>309</v>
      </c>
      <c r="C466">
        <v>2022</v>
      </c>
      <c r="D466" t="s">
        <v>299</v>
      </c>
      <c r="E466">
        <v>1110</v>
      </c>
      <c r="F466" t="s">
        <v>221</v>
      </c>
      <c r="G466" t="s">
        <v>17</v>
      </c>
      <c r="H466" t="s">
        <v>18</v>
      </c>
      <c r="I466" s="1">
        <v>11517</v>
      </c>
      <c r="J466" s="1">
        <f>+Tabell1[[#This Row],[Regnskap]]</f>
        <v>11517</v>
      </c>
      <c r="L466" t="str">
        <f>_xlfn.XLOOKUP(Tabell1[[#This Row],[Ansvar]],Fleksi[Ansvar],Fleksi[Virksomhet])</f>
        <v>Trones</v>
      </c>
      <c r="M466" t="str">
        <f>_xlfn.XLOOKUP(Tabell1[[#This Row],[Ansvar]],Fleksi[Ansvar],Fleksi[1B])</f>
        <v>Ordinær grunnskoleopplæring inkludert fellesutgifter</v>
      </c>
      <c r="N466" t="str">
        <f>_xlfn.XLOOKUP(Tabell1[[#This Row],[Ansvar]],Fleksi[Ansvar],Fleksi[Tjenesteområde])</f>
        <v>Oppvekst skole</v>
      </c>
      <c r="O466" s="1">
        <f>+ROUND(Tabell1[[#This Row],[Justert beløp]],-3)</f>
        <v>12000</v>
      </c>
      <c r="P466">
        <f t="shared" si="51"/>
        <v>1110</v>
      </c>
      <c r="Q466">
        <f t="shared" si="52"/>
        <v>2341</v>
      </c>
      <c r="R466">
        <f t="shared" si="53"/>
        <v>2022</v>
      </c>
      <c r="S466" t="str">
        <f t="shared" si="54"/>
        <v>2255</v>
      </c>
      <c r="T466" s="1">
        <f>+Tabell1[[#This Row],[Avrundet beløp]]</f>
        <v>12000</v>
      </c>
      <c r="U466" s="5">
        <f t="shared" si="55"/>
        <v>12000</v>
      </c>
    </row>
    <row r="467" spans="1:21" x14ac:dyDescent="0.25">
      <c r="A467">
        <v>2341</v>
      </c>
      <c r="B467" t="s">
        <v>309</v>
      </c>
      <c r="C467">
        <v>2022</v>
      </c>
      <c r="D467" t="s">
        <v>299</v>
      </c>
      <c r="E467">
        <v>1120</v>
      </c>
      <c r="F467" t="s">
        <v>26</v>
      </c>
      <c r="G467" t="s">
        <v>17</v>
      </c>
      <c r="H467" t="s">
        <v>18</v>
      </c>
      <c r="I467" s="1">
        <v>2602</v>
      </c>
      <c r="J467" s="1">
        <f>+Tabell1[[#This Row],[Regnskap]]</f>
        <v>2602</v>
      </c>
      <c r="L467" t="str">
        <f>_xlfn.XLOOKUP(Tabell1[[#This Row],[Ansvar]],Fleksi[Ansvar],Fleksi[Virksomhet])</f>
        <v>Trones</v>
      </c>
      <c r="M467" t="str">
        <f>_xlfn.XLOOKUP(Tabell1[[#This Row],[Ansvar]],Fleksi[Ansvar],Fleksi[1B])</f>
        <v>Ordinær grunnskoleopplæring inkludert fellesutgifter</v>
      </c>
      <c r="N467" t="str">
        <f>_xlfn.XLOOKUP(Tabell1[[#This Row],[Ansvar]],Fleksi[Ansvar],Fleksi[Tjenesteområde])</f>
        <v>Oppvekst skole</v>
      </c>
      <c r="O467" s="1">
        <f>+ROUND(Tabell1[[#This Row],[Justert beløp]],-3)</f>
        <v>3000</v>
      </c>
      <c r="P467">
        <f t="shared" si="51"/>
        <v>1120</v>
      </c>
      <c r="Q467">
        <f t="shared" si="52"/>
        <v>2341</v>
      </c>
      <c r="R467">
        <f t="shared" si="53"/>
        <v>2022</v>
      </c>
      <c r="S467" t="str">
        <f t="shared" si="54"/>
        <v>2255</v>
      </c>
      <c r="T467" s="1">
        <f>+Tabell1[[#This Row],[Avrundet beløp]]</f>
        <v>3000</v>
      </c>
      <c r="U467" s="5">
        <f t="shared" si="55"/>
        <v>3000</v>
      </c>
    </row>
    <row r="468" spans="1:21" x14ac:dyDescent="0.25">
      <c r="A468">
        <v>2341</v>
      </c>
      <c r="B468" t="s">
        <v>309</v>
      </c>
      <c r="C468">
        <v>2022</v>
      </c>
      <c r="D468" t="s">
        <v>299</v>
      </c>
      <c r="E468">
        <v>1121</v>
      </c>
      <c r="F468" t="s">
        <v>66</v>
      </c>
      <c r="G468" t="s">
        <v>17</v>
      </c>
      <c r="H468" t="s">
        <v>18</v>
      </c>
      <c r="I468" s="1">
        <v>404</v>
      </c>
      <c r="J468" s="1">
        <f>+Tabell1[[#This Row],[Regnskap]]</f>
        <v>404</v>
      </c>
      <c r="L468" t="str">
        <f>_xlfn.XLOOKUP(Tabell1[[#This Row],[Ansvar]],Fleksi[Ansvar],Fleksi[Virksomhet])</f>
        <v>Trones</v>
      </c>
      <c r="M468" t="str">
        <f>_xlfn.XLOOKUP(Tabell1[[#This Row],[Ansvar]],Fleksi[Ansvar],Fleksi[1B])</f>
        <v>Ordinær grunnskoleopplæring inkludert fellesutgifter</v>
      </c>
      <c r="N468" t="str">
        <f>_xlfn.XLOOKUP(Tabell1[[#This Row],[Ansvar]],Fleksi[Ansvar],Fleksi[Tjenesteområde])</f>
        <v>Oppvekst skole</v>
      </c>
      <c r="O468" s="1">
        <f>+ROUND(Tabell1[[#This Row],[Justert beløp]],-3)</f>
        <v>0</v>
      </c>
      <c r="P468">
        <f t="shared" si="51"/>
        <v>1121</v>
      </c>
      <c r="Q468">
        <f t="shared" si="52"/>
        <v>2341</v>
      </c>
      <c r="R468">
        <f t="shared" si="53"/>
        <v>2022</v>
      </c>
      <c r="S468" t="str">
        <f t="shared" si="54"/>
        <v>2255</v>
      </c>
      <c r="T468" s="1">
        <f>+Tabell1[[#This Row],[Avrundet beløp]]</f>
        <v>0</v>
      </c>
      <c r="U468" s="5">
        <f t="shared" si="55"/>
        <v>0</v>
      </c>
    </row>
    <row r="469" spans="1:21" x14ac:dyDescent="0.25">
      <c r="A469">
        <v>2341</v>
      </c>
      <c r="B469" t="s">
        <v>309</v>
      </c>
      <c r="C469">
        <v>2022</v>
      </c>
      <c r="D469" t="s">
        <v>299</v>
      </c>
      <c r="E469">
        <v>1209</v>
      </c>
      <c r="F469" t="s">
        <v>310</v>
      </c>
      <c r="G469" t="s">
        <v>17</v>
      </c>
      <c r="H469" t="s">
        <v>18</v>
      </c>
      <c r="I469" s="1">
        <v>3192</v>
      </c>
      <c r="J469" s="1">
        <f>+Tabell1[[#This Row],[Regnskap]]</f>
        <v>3192</v>
      </c>
      <c r="L469" t="str">
        <f>_xlfn.XLOOKUP(Tabell1[[#This Row],[Ansvar]],Fleksi[Ansvar],Fleksi[Virksomhet])</f>
        <v>Trones</v>
      </c>
      <c r="M469" t="str">
        <f>_xlfn.XLOOKUP(Tabell1[[#This Row],[Ansvar]],Fleksi[Ansvar],Fleksi[1B])</f>
        <v>Ordinær grunnskoleopplæring inkludert fellesutgifter</v>
      </c>
      <c r="N469" t="str">
        <f>_xlfn.XLOOKUP(Tabell1[[#This Row],[Ansvar]],Fleksi[Ansvar],Fleksi[Tjenesteområde])</f>
        <v>Oppvekst skole</v>
      </c>
      <c r="O469" s="1">
        <f>+ROUND(Tabell1[[#This Row],[Justert beløp]],-3)</f>
        <v>3000</v>
      </c>
      <c r="P469">
        <f t="shared" si="51"/>
        <v>1209</v>
      </c>
      <c r="Q469">
        <f t="shared" si="52"/>
        <v>2341</v>
      </c>
      <c r="R469">
        <f t="shared" si="53"/>
        <v>2022</v>
      </c>
      <c r="S469" t="str">
        <f t="shared" si="54"/>
        <v>2255</v>
      </c>
      <c r="T469" s="1">
        <f>+Tabell1[[#This Row],[Avrundet beløp]]</f>
        <v>3000</v>
      </c>
      <c r="U469" s="5">
        <f t="shared" si="55"/>
        <v>3000</v>
      </c>
    </row>
    <row r="470" spans="1:21" x14ac:dyDescent="0.25">
      <c r="A470">
        <v>2341</v>
      </c>
      <c r="B470" t="s">
        <v>309</v>
      </c>
      <c r="C470">
        <v>2150</v>
      </c>
      <c r="D470" t="s">
        <v>280</v>
      </c>
      <c r="E470">
        <v>1020</v>
      </c>
      <c r="F470" t="s">
        <v>260</v>
      </c>
      <c r="G470" t="s">
        <v>17</v>
      </c>
      <c r="H470" t="s">
        <v>18</v>
      </c>
      <c r="I470" s="1">
        <v>85760</v>
      </c>
      <c r="J470" s="1">
        <f>+Tabell1[[#This Row],[Regnskap]]</f>
        <v>85760</v>
      </c>
      <c r="L470" t="str">
        <f>_xlfn.XLOOKUP(Tabell1[[#This Row],[Ansvar]],Fleksi[Ansvar],Fleksi[Virksomhet])</f>
        <v>Trones</v>
      </c>
      <c r="M470" t="str">
        <f>_xlfn.XLOOKUP(Tabell1[[#This Row],[Ansvar]],Fleksi[Ansvar],Fleksi[1B])</f>
        <v>Ordinær grunnskoleopplæring inkludert fellesutgifter</v>
      </c>
      <c r="N470" t="str">
        <f>_xlfn.XLOOKUP(Tabell1[[#This Row],[Ansvar]],Fleksi[Ansvar],Fleksi[Tjenesteområde])</f>
        <v>Oppvekst skole</v>
      </c>
      <c r="O470" s="1">
        <f>+ROUND(Tabell1[[#This Row],[Justert beløp]],-3)</f>
        <v>86000</v>
      </c>
      <c r="P470">
        <f t="shared" si="51"/>
        <v>1020</v>
      </c>
      <c r="Q470">
        <f t="shared" si="52"/>
        <v>2341</v>
      </c>
      <c r="R470">
        <f t="shared" si="53"/>
        <v>2150</v>
      </c>
      <c r="S470" t="str">
        <f t="shared" si="54"/>
        <v>2255</v>
      </c>
      <c r="T470" s="1">
        <f>+Tabell1[[#This Row],[Avrundet beløp]]</f>
        <v>86000</v>
      </c>
      <c r="U470" s="5">
        <f t="shared" si="55"/>
        <v>86000</v>
      </c>
    </row>
    <row r="471" spans="1:21" x14ac:dyDescent="0.25">
      <c r="A471">
        <v>2341</v>
      </c>
      <c r="B471" t="s">
        <v>309</v>
      </c>
      <c r="C471">
        <v>2150</v>
      </c>
      <c r="D471" t="s">
        <v>280</v>
      </c>
      <c r="E471">
        <v>1090</v>
      </c>
      <c r="F471" t="s">
        <v>22</v>
      </c>
      <c r="G471" t="s">
        <v>17</v>
      </c>
      <c r="H471" t="s">
        <v>18</v>
      </c>
      <c r="I471" s="1">
        <v>7103</v>
      </c>
      <c r="J471" s="1">
        <f>+Tabell1[[#This Row],[Regnskap]]</f>
        <v>7103</v>
      </c>
      <c r="L471" t="str">
        <f>_xlfn.XLOOKUP(Tabell1[[#This Row],[Ansvar]],Fleksi[Ansvar],Fleksi[Virksomhet])</f>
        <v>Trones</v>
      </c>
      <c r="M471" t="str">
        <f>_xlfn.XLOOKUP(Tabell1[[#This Row],[Ansvar]],Fleksi[Ansvar],Fleksi[1B])</f>
        <v>Ordinær grunnskoleopplæring inkludert fellesutgifter</v>
      </c>
      <c r="N471" t="str">
        <f>_xlfn.XLOOKUP(Tabell1[[#This Row],[Ansvar]],Fleksi[Ansvar],Fleksi[Tjenesteområde])</f>
        <v>Oppvekst skole</v>
      </c>
      <c r="O471" s="1">
        <f>+ROUND(Tabell1[[#This Row],[Justert beløp]],-3)</f>
        <v>7000</v>
      </c>
      <c r="P471">
        <f t="shared" si="51"/>
        <v>1090</v>
      </c>
      <c r="Q471">
        <f t="shared" si="52"/>
        <v>2341</v>
      </c>
      <c r="R471">
        <f t="shared" si="53"/>
        <v>2150</v>
      </c>
      <c r="S471" t="str">
        <f t="shared" si="54"/>
        <v>2255</v>
      </c>
      <c r="T471" s="1">
        <f>+Tabell1[[#This Row],[Avrundet beløp]]</f>
        <v>7000</v>
      </c>
      <c r="U471" s="5">
        <f t="shared" si="55"/>
        <v>7000</v>
      </c>
    </row>
    <row r="472" spans="1:21" x14ac:dyDescent="0.25">
      <c r="A472">
        <v>2341</v>
      </c>
      <c r="B472" t="s">
        <v>309</v>
      </c>
      <c r="C472">
        <v>2150</v>
      </c>
      <c r="D472" t="s">
        <v>280</v>
      </c>
      <c r="E472">
        <v>1099</v>
      </c>
      <c r="F472" t="s">
        <v>16</v>
      </c>
      <c r="G472" t="s">
        <v>17</v>
      </c>
      <c r="H472" t="s">
        <v>18</v>
      </c>
      <c r="I472" s="1">
        <v>13094</v>
      </c>
      <c r="J472" s="1">
        <f>+Tabell1[[#This Row],[Regnskap]]</f>
        <v>13094</v>
      </c>
      <c r="L472" t="str">
        <f>_xlfn.XLOOKUP(Tabell1[[#This Row],[Ansvar]],Fleksi[Ansvar],Fleksi[Virksomhet])</f>
        <v>Trones</v>
      </c>
      <c r="M472" t="str">
        <f>_xlfn.XLOOKUP(Tabell1[[#This Row],[Ansvar]],Fleksi[Ansvar],Fleksi[1B])</f>
        <v>Ordinær grunnskoleopplæring inkludert fellesutgifter</v>
      </c>
      <c r="N472" t="str">
        <f>_xlfn.XLOOKUP(Tabell1[[#This Row],[Ansvar]],Fleksi[Ansvar],Fleksi[Tjenesteområde])</f>
        <v>Oppvekst skole</v>
      </c>
      <c r="O472" s="1">
        <f>+ROUND(Tabell1[[#This Row],[Justert beløp]],-3)</f>
        <v>13000</v>
      </c>
      <c r="P472">
        <f t="shared" si="51"/>
        <v>1099</v>
      </c>
      <c r="Q472">
        <f t="shared" si="52"/>
        <v>2341</v>
      </c>
      <c r="R472">
        <f t="shared" si="53"/>
        <v>2150</v>
      </c>
      <c r="S472" t="str">
        <f t="shared" si="54"/>
        <v>2255</v>
      </c>
      <c r="T472" s="1">
        <f>+Tabell1[[#This Row],[Avrundet beløp]]</f>
        <v>13000</v>
      </c>
      <c r="U472" s="5">
        <f t="shared" si="55"/>
        <v>13000</v>
      </c>
    </row>
    <row r="473" spans="1:21" x14ac:dyDescent="0.25">
      <c r="A473">
        <v>2341</v>
      </c>
      <c r="B473" t="s">
        <v>309</v>
      </c>
      <c r="C473">
        <v>2150</v>
      </c>
      <c r="D473" t="s">
        <v>280</v>
      </c>
      <c r="E473">
        <v>1121</v>
      </c>
      <c r="F473" t="s">
        <v>66</v>
      </c>
      <c r="G473" t="s">
        <v>17</v>
      </c>
      <c r="H473" t="s">
        <v>18</v>
      </c>
      <c r="I473" s="1">
        <v>1464</v>
      </c>
      <c r="J473" s="1">
        <f>+Tabell1[[#This Row],[Regnskap]]</f>
        <v>1464</v>
      </c>
      <c r="L473" t="str">
        <f>_xlfn.XLOOKUP(Tabell1[[#This Row],[Ansvar]],Fleksi[Ansvar],Fleksi[Virksomhet])</f>
        <v>Trones</v>
      </c>
      <c r="M473" t="str">
        <f>_xlfn.XLOOKUP(Tabell1[[#This Row],[Ansvar]],Fleksi[Ansvar],Fleksi[1B])</f>
        <v>Ordinær grunnskoleopplæring inkludert fellesutgifter</v>
      </c>
      <c r="N473" t="str">
        <f>_xlfn.XLOOKUP(Tabell1[[#This Row],[Ansvar]],Fleksi[Ansvar],Fleksi[Tjenesteområde])</f>
        <v>Oppvekst skole</v>
      </c>
      <c r="O473" s="1">
        <f>+ROUND(Tabell1[[#This Row],[Justert beløp]],-3)</f>
        <v>1000</v>
      </c>
      <c r="P473">
        <f t="shared" si="51"/>
        <v>1121</v>
      </c>
      <c r="Q473">
        <f t="shared" si="52"/>
        <v>2341</v>
      </c>
      <c r="R473">
        <f t="shared" si="53"/>
        <v>2150</v>
      </c>
      <c r="S473" t="str">
        <f t="shared" si="54"/>
        <v>2255</v>
      </c>
      <c r="T473" s="1">
        <f>+Tabell1[[#This Row],[Avrundet beløp]]</f>
        <v>1000</v>
      </c>
      <c r="U473" s="5">
        <f t="shared" si="55"/>
        <v>1000</v>
      </c>
    </row>
    <row r="474" spans="1:21" x14ac:dyDescent="0.25">
      <c r="A474">
        <v>2341</v>
      </c>
      <c r="B474" t="s">
        <v>309</v>
      </c>
      <c r="C474">
        <v>2151</v>
      </c>
      <c r="D474" t="s">
        <v>311</v>
      </c>
      <c r="E474">
        <v>1020</v>
      </c>
      <c r="F474" t="s">
        <v>260</v>
      </c>
      <c r="G474" t="s">
        <v>17</v>
      </c>
      <c r="H474" t="s">
        <v>18</v>
      </c>
      <c r="I474" s="1">
        <v>44502</v>
      </c>
      <c r="J474" s="1">
        <f>+Tabell1[[#This Row],[Regnskap]]</f>
        <v>44502</v>
      </c>
      <c r="L474" t="str">
        <f>_xlfn.XLOOKUP(Tabell1[[#This Row],[Ansvar]],Fleksi[Ansvar],Fleksi[Virksomhet])</f>
        <v>Trones</v>
      </c>
      <c r="M474" t="str">
        <f>_xlfn.XLOOKUP(Tabell1[[#This Row],[Ansvar]],Fleksi[Ansvar],Fleksi[1B])</f>
        <v>Ordinær grunnskoleopplæring inkludert fellesutgifter</v>
      </c>
      <c r="N474" t="str">
        <f>_xlfn.XLOOKUP(Tabell1[[#This Row],[Ansvar]],Fleksi[Ansvar],Fleksi[Tjenesteområde])</f>
        <v>Oppvekst skole</v>
      </c>
      <c r="O474" s="1">
        <f>+ROUND(Tabell1[[#This Row],[Justert beløp]],-3)</f>
        <v>45000</v>
      </c>
      <c r="P474">
        <f t="shared" ref="P474:P499" si="56">+E474</f>
        <v>1020</v>
      </c>
      <c r="Q474">
        <f t="shared" ref="Q474:Q499" si="57">+A474</f>
        <v>2341</v>
      </c>
      <c r="R474">
        <f t="shared" ref="R474:R499" si="58">+C474</f>
        <v>2151</v>
      </c>
      <c r="S474" t="str">
        <f t="shared" ref="S474:S499" si="59">+G474</f>
        <v>2255</v>
      </c>
      <c r="T474" s="1">
        <f>+Tabell1[[#This Row],[Avrundet beløp]]</f>
        <v>45000</v>
      </c>
      <c r="U474" s="5">
        <f t="shared" si="55"/>
        <v>45000</v>
      </c>
    </row>
    <row r="475" spans="1:21" x14ac:dyDescent="0.25">
      <c r="A475">
        <v>2341</v>
      </c>
      <c r="B475" t="s">
        <v>309</v>
      </c>
      <c r="C475">
        <v>2151</v>
      </c>
      <c r="D475" t="s">
        <v>311</v>
      </c>
      <c r="E475">
        <v>1090</v>
      </c>
      <c r="F475" t="s">
        <v>22</v>
      </c>
      <c r="G475" t="s">
        <v>17</v>
      </c>
      <c r="H475" t="s">
        <v>18</v>
      </c>
      <c r="I475" s="1">
        <v>3633</v>
      </c>
      <c r="J475" s="1">
        <f>+Tabell1[[#This Row],[Regnskap]]</f>
        <v>3633</v>
      </c>
      <c r="L475" t="str">
        <f>_xlfn.XLOOKUP(Tabell1[[#This Row],[Ansvar]],Fleksi[Ansvar],Fleksi[Virksomhet])</f>
        <v>Trones</v>
      </c>
      <c r="M475" t="str">
        <f>_xlfn.XLOOKUP(Tabell1[[#This Row],[Ansvar]],Fleksi[Ansvar],Fleksi[1B])</f>
        <v>Ordinær grunnskoleopplæring inkludert fellesutgifter</v>
      </c>
      <c r="N475" t="str">
        <f>_xlfn.XLOOKUP(Tabell1[[#This Row],[Ansvar]],Fleksi[Ansvar],Fleksi[Tjenesteområde])</f>
        <v>Oppvekst skole</v>
      </c>
      <c r="O475" s="1">
        <f>+ROUND(Tabell1[[#This Row],[Justert beløp]],-3)</f>
        <v>4000</v>
      </c>
      <c r="P475">
        <f t="shared" si="56"/>
        <v>1090</v>
      </c>
      <c r="Q475">
        <f t="shared" si="57"/>
        <v>2341</v>
      </c>
      <c r="R475">
        <f t="shared" si="58"/>
        <v>2151</v>
      </c>
      <c r="S475" t="str">
        <f t="shared" si="59"/>
        <v>2255</v>
      </c>
      <c r="T475" s="1">
        <f>+Tabell1[[#This Row],[Avrundet beløp]]</f>
        <v>4000</v>
      </c>
      <c r="U475" s="5">
        <f t="shared" si="55"/>
        <v>4000</v>
      </c>
    </row>
    <row r="476" spans="1:21" x14ac:dyDescent="0.25">
      <c r="A476">
        <v>2341</v>
      </c>
      <c r="B476" t="s">
        <v>309</v>
      </c>
      <c r="C476">
        <v>2151</v>
      </c>
      <c r="D476" t="s">
        <v>311</v>
      </c>
      <c r="E476">
        <v>1099</v>
      </c>
      <c r="F476" t="s">
        <v>16</v>
      </c>
      <c r="G476" t="s">
        <v>17</v>
      </c>
      <c r="H476" t="s">
        <v>18</v>
      </c>
      <c r="I476" s="1">
        <v>6787</v>
      </c>
      <c r="J476" s="1">
        <f>+Tabell1[[#This Row],[Regnskap]]</f>
        <v>6787</v>
      </c>
      <c r="L476" t="str">
        <f>_xlfn.XLOOKUP(Tabell1[[#This Row],[Ansvar]],Fleksi[Ansvar],Fleksi[Virksomhet])</f>
        <v>Trones</v>
      </c>
      <c r="M476" t="str">
        <f>_xlfn.XLOOKUP(Tabell1[[#This Row],[Ansvar]],Fleksi[Ansvar],Fleksi[1B])</f>
        <v>Ordinær grunnskoleopplæring inkludert fellesutgifter</v>
      </c>
      <c r="N476" t="str">
        <f>_xlfn.XLOOKUP(Tabell1[[#This Row],[Ansvar]],Fleksi[Ansvar],Fleksi[Tjenesteområde])</f>
        <v>Oppvekst skole</v>
      </c>
      <c r="O476" s="1">
        <f>+ROUND(Tabell1[[#This Row],[Justert beløp]],-3)</f>
        <v>7000</v>
      </c>
      <c r="P476">
        <f t="shared" si="56"/>
        <v>1099</v>
      </c>
      <c r="Q476">
        <f t="shared" si="57"/>
        <v>2341</v>
      </c>
      <c r="R476">
        <f t="shared" si="58"/>
        <v>2151</v>
      </c>
      <c r="S476" t="str">
        <f t="shared" si="59"/>
        <v>2255</v>
      </c>
      <c r="T476" s="1">
        <f>+Tabell1[[#This Row],[Avrundet beløp]]</f>
        <v>7000</v>
      </c>
      <c r="U476" s="5">
        <f t="shared" si="55"/>
        <v>7000</v>
      </c>
    </row>
    <row r="477" spans="1:21" x14ac:dyDescent="0.25">
      <c r="A477">
        <v>2341</v>
      </c>
      <c r="B477" t="s">
        <v>309</v>
      </c>
      <c r="C477">
        <v>2151</v>
      </c>
      <c r="D477" t="s">
        <v>311</v>
      </c>
      <c r="E477">
        <v>1110</v>
      </c>
      <c r="F477" t="s">
        <v>221</v>
      </c>
      <c r="G477" t="s">
        <v>17</v>
      </c>
      <c r="H477" t="s">
        <v>18</v>
      </c>
      <c r="I477" s="1">
        <v>2022</v>
      </c>
      <c r="J477" s="1">
        <f>+Tabell1[[#This Row],[Regnskap]]</f>
        <v>2022</v>
      </c>
      <c r="L477" t="str">
        <f>_xlfn.XLOOKUP(Tabell1[[#This Row],[Ansvar]],Fleksi[Ansvar],Fleksi[Virksomhet])</f>
        <v>Trones</v>
      </c>
      <c r="M477" t="str">
        <f>_xlfn.XLOOKUP(Tabell1[[#This Row],[Ansvar]],Fleksi[Ansvar],Fleksi[1B])</f>
        <v>Ordinær grunnskoleopplæring inkludert fellesutgifter</v>
      </c>
      <c r="N477" t="str">
        <f>_xlfn.XLOOKUP(Tabell1[[#This Row],[Ansvar]],Fleksi[Ansvar],Fleksi[Tjenesteområde])</f>
        <v>Oppvekst skole</v>
      </c>
      <c r="O477" s="1">
        <f>+ROUND(Tabell1[[#This Row],[Justert beløp]],-3)</f>
        <v>2000</v>
      </c>
      <c r="P477">
        <f t="shared" si="56"/>
        <v>1110</v>
      </c>
      <c r="Q477">
        <f t="shared" si="57"/>
        <v>2341</v>
      </c>
      <c r="R477">
        <f t="shared" si="58"/>
        <v>2151</v>
      </c>
      <c r="S477" t="str">
        <f t="shared" si="59"/>
        <v>2255</v>
      </c>
      <c r="T477" s="1">
        <f>+Tabell1[[#This Row],[Avrundet beløp]]</f>
        <v>2000</v>
      </c>
      <c r="U477" s="5">
        <f t="shared" si="55"/>
        <v>2000</v>
      </c>
    </row>
    <row r="478" spans="1:21" x14ac:dyDescent="0.25">
      <c r="A478">
        <v>2341</v>
      </c>
      <c r="B478" t="s">
        <v>309</v>
      </c>
      <c r="C478">
        <v>2151</v>
      </c>
      <c r="D478" t="s">
        <v>311</v>
      </c>
      <c r="E478">
        <v>1120</v>
      </c>
      <c r="F478" t="s">
        <v>26</v>
      </c>
      <c r="G478" t="s">
        <v>17</v>
      </c>
      <c r="H478" t="s">
        <v>18</v>
      </c>
      <c r="I478" s="1">
        <v>2753</v>
      </c>
      <c r="J478" s="1">
        <f>+Tabell1[[#This Row],[Regnskap]]</f>
        <v>2753</v>
      </c>
      <c r="L478" t="str">
        <f>_xlfn.XLOOKUP(Tabell1[[#This Row],[Ansvar]],Fleksi[Ansvar],Fleksi[Virksomhet])</f>
        <v>Trones</v>
      </c>
      <c r="M478" t="str">
        <f>_xlfn.XLOOKUP(Tabell1[[#This Row],[Ansvar]],Fleksi[Ansvar],Fleksi[1B])</f>
        <v>Ordinær grunnskoleopplæring inkludert fellesutgifter</v>
      </c>
      <c r="N478" t="str">
        <f>_xlfn.XLOOKUP(Tabell1[[#This Row],[Ansvar]],Fleksi[Ansvar],Fleksi[Tjenesteområde])</f>
        <v>Oppvekst skole</v>
      </c>
      <c r="O478" s="1">
        <f>+ROUND(Tabell1[[#This Row],[Justert beløp]],-3)</f>
        <v>3000</v>
      </c>
      <c r="P478">
        <f t="shared" si="56"/>
        <v>1120</v>
      </c>
      <c r="Q478">
        <f t="shared" si="57"/>
        <v>2341</v>
      </c>
      <c r="R478">
        <f t="shared" si="58"/>
        <v>2151</v>
      </c>
      <c r="S478" t="str">
        <f t="shared" si="59"/>
        <v>2255</v>
      </c>
      <c r="T478" s="1">
        <f>+Tabell1[[#This Row],[Avrundet beløp]]</f>
        <v>3000</v>
      </c>
      <c r="U478" s="5">
        <f t="shared" si="55"/>
        <v>3000</v>
      </c>
    </row>
    <row r="479" spans="1:21" x14ac:dyDescent="0.25">
      <c r="A479">
        <v>2342</v>
      </c>
      <c r="B479" t="s">
        <v>181</v>
      </c>
      <c r="C479">
        <v>2130</v>
      </c>
      <c r="D479" t="s">
        <v>312</v>
      </c>
      <c r="E479">
        <v>1020</v>
      </c>
      <c r="F479" t="s">
        <v>260</v>
      </c>
      <c r="G479" t="s">
        <v>17</v>
      </c>
      <c r="H479" t="s">
        <v>18</v>
      </c>
      <c r="I479" s="1">
        <v>19560</v>
      </c>
      <c r="J479" s="1">
        <f>+Tabell1[[#This Row],[Regnskap]]</f>
        <v>19560</v>
      </c>
      <c r="L479" t="str">
        <f>_xlfn.XLOOKUP(Tabell1[[#This Row],[Ansvar]],Fleksi[Ansvar],Fleksi[Virksomhet])</f>
        <v>Sandnes læringssenter</v>
      </c>
      <c r="M479" t="str">
        <f>_xlfn.XLOOKUP(Tabell1[[#This Row],[Ansvar]],Fleksi[Ansvar],Fleksi[1B])</f>
        <v>Voksenopplæring</v>
      </c>
      <c r="N479" t="str">
        <f>_xlfn.XLOOKUP(Tabell1[[#This Row],[Ansvar]],Fleksi[Ansvar],Fleksi[Tjenesteområde])</f>
        <v>Oppvekst skole</v>
      </c>
      <c r="O479" s="1">
        <f>+ROUND(Tabell1[[#This Row],[Justert beløp]],-3)</f>
        <v>20000</v>
      </c>
      <c r="P479">
        <f t="shared" si="56"/>
        <v>1020</v>
      </c>
      <c r="Q479">
        <f t="shared" si="57"/>
        <v>2342</v>
      </c>
      <c r="R479">
        <f t="shared" si="58"/>
        <v>2130</v>
      </c>
      <c r="S479" t="str">
        <f t="shared" si="59"/>
        <v>2255</v>
      </c>
      <c r="T479" s="1">
        <f>+Tabell1[[#This Row],[Avrundet beløp]]</f>
        <v>20000</v>
      </c>
      <c r="U479" s="5">
        <f t="shared" si="55"/>
        <v>20000</v>
      </c>
    </row>
    <row r="480" spans="1:21" x14ac:dyDescent="0.25">
      <c r="A480">
        <v>2342</v>
      </c>
      <c r="B480" t="s">
        <v>181</v>
      </c>
      <c r="C480">
        <v>2130</v>
      </c>
      <c r="D480" t="s">
        <v>312</v>
      </c>
      <c r="E480">
        <v>1022</v>
      </c>
      <c r="F480" t="s">
        <v>278</v>
      </c>
      <c r="G480" t="s">
        <v>17</v>
      </c>
      <c r="H480" t="s">
        <v>18</v>
      </c>
      <c r="I480" s="1">
        <v>2682</v>
      </c>
      <c r="J480" s="1">
        <f>+Tabell1[[#This Row],[Regnskap]]</f>
        <v>2682</v>
      </c>
      <c r="L480" t="str">
        <f>_xlfn.XLOOKUP(Tabell1[[#This Row],[Ansvar]],Fleksi[Ansvar],Fleksi[Virksomhet])</f>
        <v>Sandnes læringssenter</v>
      </c>
      <c r="M480" t="str">
        <f>_xlfn.XLOOKUP(Tabell1[[#This Row],[Ansvar]],Fleksi[Ansvar],Fleksi[1B])</f>
        <v>Voksenopplæring</v>
      </c>
      <c r="N480" t="str">
        <f>_xlfn.XLOOKUP(Tabell1[[#This Row],[Ansvar]],Fleksi[Ansvar],Fleksi[Tjenesteområde])</f>
        <v>Oppvekst skole</v>
      </c>
      <c r="O480" s="1">
        <f>+ROUND(Tabell1[[#This Row],[Justert beløp]],-3)</f>
        <v>3000</v>
      </c>
      <c r="P480">
        <f t="shared" si="56"/>
        <v>1022</v>
      </c>
      <c r="Q480">
        <f t="shared" si="57"/>
        <v>2342</v>
      </c>
      <c r="R480">
        <f t="shared" si="58"/>
        <v>2130</v>
      </c>
      <c r="S480" t="str">
        <f t="shared" si="59"/>
        <v>2255</v>
      </c>
      <c r="T480" s="1">
        <f>+Tabell1[[#This Row],[Avrundet beløp]]</f>
        <v>3000</v>
      </c>
      <c r="U480" s="5">
        <f t="shared" si="55"/>
        <v>3000</v>
      </c>
    </row>
    <row r="481" spans="1:21" x14ac:dyDescent="0.25">
      <c r="A481">
        <v>2342</v>
      </c>
      <c r="B481" t="s">
        <v>181</v>
      </c>
      <c r="C481">
        <v>2130</v>
      </c>
      <c r="D481" t="s">
        <v>312</v>
      </c>
      <c r="E481">
        <v>1040</v>
      </c>
      <c r="F481" t="s">
        <v>27</v>
      </c>
      <c r="G481" t="s">
        <v>17</v>
      </c>
      <c r="H481" t="s">
        <v>18</v>
      </c>
      <c r="I481" s="1">
        <v>1197</v>
      </c>
      <c r="J481" s="1">
        <f>+Tabell1[[#This Row],[Regnskap]]</f>
        <v>1197</v>
      </c>
      <c r="L481" t="str">
        <f>_xlfn.XLOOKUP(Tabell1[[#This Row],[Ansvar]],Fleksi[Ansvar],Fleksi[Virksomhet])</f>
        <v>Sandnes læringssenter</v>
      </c>
      <c r="M481" t="str">
        <f>_xlfn.XLOOKUP(Tabell1[[#This Row],[Ansvar]],Fleksi[Ansvar],Fleksi[1B])</f>
        <v>Voksenopplæring</v>
      </c>
      <c r="N481" t="str">
        <f>_xlfn.XLOOKUP(Tabell1[[#This Row],[Ansvar]],Fleksi[Ansvar],Fleksi[Tjenesteområde])</f>
        <v>Oppvekst skole</v>
      </c>
      <c r="O481" s="1">
        <f>+ROUND(Tabell1[[#This Row],[Justert beløp]],-3)</f>
        <v>1000</v>
      </c>
      <c r="P481">
        <f t="shared" si="56"/>
        <v>1040</v>
      </c>
      <c r="Q481">
        <f t="shared" si="57"/>
        <v>2342</v>
      </c>
      <c r="R481">
        <f t="shared" si="58"/>
        <v>2130</v>
      </c>
      <c r="S481" t="str">
        <f t="shared" si="59"/>
        <v>2255</v>
      </c>
      <c r="T481" s="1">
        <f>+Tabell1[[#This Row],[Avrundet beløp]]</f>
        <v>1000</v>
      </c>
      <c r="U481" s="5">
        <f t="shared" si="55"/>
        <v>1000</v>
      </c>
    </row>
    <row r="482" spans="1:21" x14ac:dyDescent="0.25">
      <c r="A482">
        <v>2342</v>
      </c>
      <c r="B482" t="s">
        <v>181</v>
      </c>
      <c r="C482">
        <v>2130</v>
      </c>
      <c r="D482" t="s">
        <v>312</v>
      </c>
      <c r="E482">
        <v>1050</v>
      </c>
      <c r="F482" t="s">
        <v>223</v>
      </c>
      <c r="G482" t="s">
        <v>17</v>
      </c>
      <c r="H482" t="s">
        <v>18</v>
      </c>
      <c r="I482" s="1">
        <v>41827</v>
      </c>
      <c r="J482" s="1">
        <f>+Tabell1[[#This Row],[Regnskap]]</f>
        <v>41827</v>
      </c>
      <c r="L482" t="str">
        <f>_xlfn.XLOOKUP(Tabell1[[#This Row],[Ansvar]],Fleksi[Ansvar],Fleksi[Virksomhet])</f>
        <v>Sandnes læringssenter</v>
      </c>
      <c r="M482" t="str">
        <f>_xlfn.XLOOKUP(Tabell1[[#This Row],[Ansvar]],Fleksi[Ansvar],Fleksi[1B])</f>
        <v>Voksenopplæring</v>
      </c>
      <c r="N482" t="str">
        <f>_xlfn.XLOOKUP(Tabell1[[#This Row],[Ansvar]],Fleksi[Ansvar],Fleksi[Tjenesteområde])</f>
        <v>Oppvekst skole</v>
      </c>
      <c r="O482" s="1">
        <f>+ROUND(Tabell1[[#This Row],[Justert beløp]],-3)</f>
        <v>42000</v>
      </c>
      <c r="P482">
        <f t="shared" si="56"/>
        <v>1050</v>
      </c>
      <c r="Q482">
        <f t="shared" si="57"/>
        <v>2342</v>
      </c>
      <c r="R482">
        <f t="shared" si="58"/>
        <v>2130</v>
      </c>
      <c r="S482" t="str">
        <f t="shared" si="59"/>
        <v>2255</v>
      </c>
      <c r="T482" s="1">
        <f>+Tabell1[[#This Row],[Avrundet beløp]]</f>
        <v>42000</v>
      </c>
      <c r="U482" s="5">
        <f t="shared" si="55"/>
        <v>42000</v>
      </c>
    </row>
    <row r="483" spans="1:21" x14ac:dyDescent="0.25">
      <c r="A483">
        <v>2342</v>
      </c>
      <c r="B483" t="s">
        <v>181</v>
      </c>
      <c r="C483">
        <v>2130</v>
      </c>
      <c r="D483" t="s">
        <v>312</v>
      </c>
      <c r="E483">
        <v>1090</v>
      </c>
      <c r="F483" t="s">
        <v>22</v>
      </c>
      <c r="G483" t="s">
        <v>17</v>
      </c>
      <c r="H483" t="s">
        <v>18</v>
      </c>
      <c r="I483" s="1">
        <v>800</v>
      </c>
      <c r="J483" s="1">
        <f>+Tabell1[[#This Row],[Regnskap]]</f>
        <v>800</v>
      </c>
      <c r="L483" t="str">
        <f>_xlfn.XLOOKUP(Tabell1[[#This Row],[Ansvar]],Fleksi[Ansvar],Fleksi[Virksomhet])</f>
        <v>Sandnes læringssenter</v>
      </c>
      <c r="M483" t="str">
        <f>_xlfn.XLOOKUP(Tabell1[[#This Row],[Ansvar]],Fleksi[Ansvar],Fleksi[1B])</f>
        <v>Voksenopplæring</v>
      </c>
      <c r="N483" t="str">
        <f>_xlfn.XLOOKUP(Tabell1[[#This Row],[Ansvar]],Fleksi[Ansvar],Fleksi[Tjenesteområde])</f>
        <v>Oppvekst skole</v>
      </c>
      <c r="O483" s="1">
        <f>+ROUND(Tabell1[[#This Row],[Justert beløp]],-3)</f>
        <v>1000</v>
      </c>
      <c r="P483">
        <f t="shared" si="56"/>
        <v>1090</v>
      </c>
      <c r="Q483">
        <f t="shared" si="57"/>
        <v>2342</v>
      </c>
      <c r="R483">
        <f t="shared" si="58"/>
        <v>2130</v>
      </c>
      <c r="S483" t="str">
        <f t="shared" si="59"/>
        <v>2255</v>
      </c>
      <c r="T483" s="1">
        <f>+Tabell1[[#This Row],[Avrundet beløp]]</f>
        <v>1000</v>
      </c>
      <c r="U483" s="5">
        <f t="shared" si="55"/>
        <v>1000</v>
      </c>
    </row>
    <row r="484" spans="1:21" x14ac:dyDescent="0.25">
      <c r="A484">
        <v>2342</v>
      </c>
      <c r="B484" t="s">
        <v>181</v>
      </c>
      <c r="C484">
        <v>2130</v>
      </c>
      <c r="D484" t="s">
        <v>312</v>
      </c>
      <c r="E484">
        <v>1099</v>
      </c>
      <c r="F484" t="s">
        <v>16</v>
      </c>
      <c r="G484" t="s">
        <v>17</v>
      </c>
      <c r="H484" t="s">
        <v>18</v>
      </c>
      <c r="I484" s="1">
        <v>9315</v>
      </c>
      <c r="J484" s="1">
        <f>+Tabell1[[#This Row],[Regnskap]]</f>
        <v>9315</v>
      </c>
      <c r="L484" t="str">
        <f>_xlfn.XLOOKUP(Tabell1[[#This Row],[Ansvar]],Fleksi[Ansvar],Fleksi[Virksomhet])</f>
        <v>Sandnes læringssenter</v>
      </c>
      <c r="M484" t="str">
        <f>_xlfn.XLOOKUP(Tabell1[[#This Row],[Ansvar]],Fleksi[Ansvar],Fleksi[1B])</f>
        <v>Voksenopplæring</v>
      </c>
      <c r="N484" t="str">
        <f>_xlfn.XLOOKUP(Tabell1[[#This Row],[Ansvar]],Fleksi[Ansvar],Fleksi[Tjenesteområde])</f>
        <v>Oppvekst skole</v>
      </c>
      <c r="O484" s="1">
        <f>+ROUND(Tabell1[[#This Row],[Justert beløp]],-3)</f>
        <v>9000</v>
      </c>
      <c r="P484">
        <f t="shared" si="56"/>
        <v>1099</v>
      </c>
      <c r="Q484">
        <f t="shared" si="57"/>
        <v>2342</v>
      </c>
      <c r="R484">
        <f t="shared" si="58"/>
        <v>2130</v>
      </c>
      <c r="S484" t="str">
        <f t="shared" si="59"/>
        <v>2255</v>
      </c>
      <c r="T484" s="1">
        <f>+Tabell1[[#This Row],[Avrundet beløp]]</f>
        <v>9000</v>
      </c>
      <c r="U484" s="5">
        <f t="shared" si="55"/>
        <v>9000</v>
      </c>
    </row>
    <row r="485" spans="1:21" x14ac:dyDescent="0.25">
      <c r="A485">
        <v>2342</v>
      </c>
      <c r="B485" t="s">
        <v>181</v>
      </c>
      <c r="C485">
        <v>2130</v>
      </c>
      <c r="D485" t="s">
        <v>312</v>
      </c>
      <c r="E485">
        <v>1100</v>
      </c>
      <c r="F485" t="s">
        <v>48</v>
      </c>
      <c r="G485" t="s">
        <v>17</v>
      </c>
      <c r="H485" t="s">
        <v>18</v>
      </c>
      <c r="I485" s="1">
        <v>372</v>
      </c>
      <c r="J485" s="1">
        <f>+Tabell1[[#This Row],[Regnskap]]</f>
        <v>372</v>
      </c>
      <c r="L485" t="str">
        <f>_xlfn.XLOOKUP(Tabell1[[#This Row],[Ansvar]],Fleksi[Ansvar],Fleksi[Virksomhet])</f>
        <v>Sandnes læringssenter</v>
      </c>
      <c r="M485" t="str">
        <f>_xlfn.XLOOKUP(Tabell1[[#This Row],[Ansvar]],Fleksi[Ansvar],Fleksi[1B])</f>
        <v>Voksenopplæring</v>
      </c>
      <c r="N485" t="str">
        <f>_xlfn.XLOOKUP(Tabell1[[#This Row],[Ansvar]],Fleksi[Ansvar],Fleksi[Tjenesteområde])</f>
        <v>Oppvekst skole</v>
      </c>
      <c r="O485" s="1">
        <f>+ROUND(Tabell1[[#This Row],[Justert beløp]],-3)</f>
        <v>0</v>
      </c>
      <c r="P485">
        <f t="shared" si="56"/>
        <v>1100</v>
      </c>
      <c r="Q485">
        <f t="shared" si="57"/>
        <v>2342</v>
      </c>
      <c r="R485">
        <f t="shared" si="58"/>
        <v>2130</v>
      </c>
      <c r="S485" t="str">
        <f t="shared" si="59"/>
        <v>2255</v>
      </c>
      <c r="T485" s="1">
        <f>+Tabell1[[#This Row],[Avrundet beløp]]</f>
        <v>0</v>
      </c>
      <c r="U485" s="5">
        <f t="shared" si="55"/>
        <v>0</v>
      </c>
    </row>
    <row r="486" spans="1:21" x14ac:dyDescent="0.25">
      <c r="A486">
        <v>2342</v>
      </c>
      <c r="B486" t="s">
        <v>181</v>
      </c>
      <c r="C486">
        <v>2130</v>
      </c>
      <c r="D486" t="s">
        <v>312</v>
      </c>
      <c r="E486">
        <v>1105</v>
      </c>
      <c r="F486" t="s">
        <v>313</v>
      </c>
      <c r="G486" t="s">
        <v>17</v>
      </c>
      <c r="H486" t="s">
        <v>18</v>
      </c>
      <c r="I486" s="1">
        <v>168</v>
      </c>
      <c r="J486" s="1">
        <f>+Tabell1[[#This Row],[Regnskap]]</f>
        <v>168</v>
      </c>
      <c r="L486" t="str">
        <f>_xlfn.XLOOKUP(Tabell1[[#This Row],[Ansvar]],Fleksi[Ansvar],Fleksi[Virksomhet])</f>
        <v>Sandnes læringssenter</v>
      </c>
      <c r="M486" t="str">
        <f>_xlfn.XLOOKUP(Tabell1[[#This Row],[Ansvar]],Fleksi[Ansvar],Fleksi[1B])</f>
        <v>Voksenopplæring</v>
      </c>
      <c r="N486" t="str">
        <f>_xlfn.XLOOKUP(Tabell1[[#This Row],[Ansvar]],Fleksi[Ansvar],Fleksi[Tjenesteområde])</f>
        <v>Oppvekst skole</v>
      </c>
      <c r="O486" s="1">
        <f>+ROUND(Tabell1[[#This Row],[Justert beløp]],-3)</f>
        <v>0</v>
      </c>
      <c r="P486">
        <f t="shared" si="56"/>
        <v>1105</v>
      </c>
      <c r="Q486">
        <f t="shared" si="57"/>
        <v>2342</v>
      </c>
      <c r="R486">
        <f t="shared" si="58"/>
        <v>2130</v>
      </c>
      <c r="S486" t="str">
        <f t="shared" si="59"/>
        <v>2255</v>
      </c>
      <c r="T486" s="1">
        <f>+Tabell1[[#This Row],[Avrundet beløp]]</f>
        <v>0</v>
      </c>
      <c r="U486" s="5">
        <f t="shared" si="55"/>
        <v>0</v>
      </c>
    </row>
    <row r="487" spans="1:21" x14ac:dyDescent="0.25">
      <c r="A487">
        <v>2342</v>
      </c>
      <c r="B487" t="s">
        <v>181</v>
      </c>
      <c r="C487">
        <v>2130</v>
      </c>
      <c r="D487" t="s">
        <v>312</v>
      </c>
      <c r="E487">
        <v>1107</v>
      </c>
      <c r="F487" t="s">
        <v>279</v>
      </c>
      <c r="G487" t="s">
        <v>17</v>
      </c>
      <c r="H487" t="s">
        <v>18</v>
      </c>
      <c r="I487" s="1">
        <v>3985</v>
      </c>
      <c r="J487" s="1">
        <f>+Tabell1[[#This Row],[Regnskap]]</f>
        <v>3985</v>
      </c>
      <c r="L487" t="str">
        <f>_xlfn.XLOOKUP(Tabell1[[#This Row],[Ansvar]],Fleksi[Ansvar],Fleksi[Virksomhet])</f>
        <v>Sandnes læringssenter</v>
      </c>
      <c r="M487" t="str">
        <f>_xlfn.XLOOKUP(Tabell1[[#This Row],[Ansvar]],Fleksi[Ansvar],Fleksi[1B])</f>
        <v>Voksenopplæring</v>
      </c>
      <c r="N487" t="str">
        <f>_xlfn.XLOOKUP(Tabell1[[#This Row],[Ansvar]],Fleksi[Ansvar],Fleksi[Tjenesteområde])</f>
        <v>Oppvekst skole</v>
      </c>
      <c r="O487" s="1">
        <f>+ROUND(Tabell1[[#This Row],[Justert beløp]],-3)</f>
        <v>4000</v>
      </c>
      <c r="P487">
        <f t="shared" si="56"/>
        <v>1107</v>
      </c>
      <c r="Q487">
        <f t="shared" si="57"/>
        <v>2342</v>
      </c>
      <c r="R487">
        <f t="shared" si="58"/>
        <v>2130</v>
      </c>
      <c r="S487" t="str">
        <f t="shared" si="59"/>
        <v>2255</v>
      </c>
      <c r="T487" s="1">
        <f>+Tabell1[[#This Row],[Avrundet beløp]]</f>
        <v>4000</v>
      </c>
      <c r="U487" s="5">
        <f t="shared" si="55"/>
        <v>4000</v>
      </c>
    </row>
    <row r="488" spans="1:21" x14ac:dyDescent="0.25">
      <c r="A488">
        <v>2342</v>
      </c>
      <c r="B488" t="s">
        <v>181</v>
      </c>
      <c r="C488">
        <v>2130</v>
      </c>
      <c r="D488" t="s">
        <v>312</v>
      </c>
      <c r="E488">
        <v>1115</v>
      </c>
      <c r="F488" t="s">
        <v>44</v>
      </c>
      <c r="G488" t="s">
        <v>17</v>
      </c>
      <c r="H488" t="s">
        <v>18</v>
      </c>
      <c r="I488" s="1">
        <v>59</v>
      </c>
      <c r="J488" s="1">
        <f>+Tabell1[[#This Row],[Regnskap]]</f>
        <v>59</v>
      </c>
      <c r="L488" t="str">
        <f>_xlfn.XLOOKUP(Tabell1[[#This Row],[Ansvar]],Fleksi[Ansvar],Fleksi[Virksomhet])</f>
        <v>Sandnes læringssenter</v>
      </c>
      <c r="M488" t="str">
        <f>_xlfn.XLOOKUP(Tabell1[[#This Row],[Ansvar]],Fleksi[Ansvar],Fleksi[1B])</f>
        <v>Voksenopplæring</v>
      </c>
      <c r="N488" t="str">
        <f>_xlfn.XLOOKUP(Tabell1[[#This Row],[Ansvar]],Fleksi[Ansvar],Fleksi[Tjenesteområde])</f>
        <v>Oppvekst skole</v>
      </c>
      <c r="O488" s="1">
        <f>+ROUND(Tabell1[[#This Row],[Justert beløp]],-3)</f>
        <v>0</v>
      </c>
      <c r="P488">
        <f t="shared" si="56"/>
        <v>1115</v>
      </c>
      <c r="Q488">
        <f t="shared" si="57"/>
        <v>2342</v>
      </c>
      <c r="R488">
        <f t="shared" si="58"/>
        <v>2130</v>
      </c>
      <c r="S488" t="str">
        <f t="shared" si="59"/>
        <v>2255</v>
      </c>
      <c r="T488" s="1">
        <f>+Tabell1[[#This Row],[Avrundet beløp]]</f>
        <v>0</v>
      </c>
      <c r="U488" s="5">
        <f t="shared" si="55"/>
        <v>0</v>
      </c>
    </row>
    <row r="489" spans="1:21" x14ac:dyDescent="0.25">
      <c r="A489">
        <v>2342</v>
      </c>
      <c r="B489" t="s">
        <v>181</v>
      </c>
      <c r="C489">
        <v>2131</v>
      </c>
      <c r="D489" t="s">
        <v>314</v>
      </c>
      <c r="E489">
        <v>1020</v>
      </c>
      <c r="F489" t="s">
        <v>260</v>
      </c>
      <c r="G489" t="s">
        <v>17</v>
      </c>
      <c r="H489" t="s">
        <v>18</v>
      </c>
      <c r="I489" s="1">
        <v>22762</v>
      </c>
      <c r="J489" s="1">
        <f>+Tabell1[[#This Row],[Regnskap]]</f>
        <v>22762</v>
      </c>
      <c r="L489" t="str">
        <f>_xlfn.XLOOKUP(Tabell1[[#This Row],[Ansvar]],Fleksi[Ansvar],Fleksi[Virksomhet])</f>
        <v>Sandnes læringssenter</v>
      </c>
      <c r="M489" t="str">
        <f>_xlfn.XLOOKUP(Tabell1[[#This Row],[Ansvar]],Fleksi[Ansvar],Fleksi[1B])</f>
        <v>Voksenopplæring</v>
      </c>
      <c r="N489" t="str">
        <f>_xlfn.XLOOKUP(Tabell1[[#This Row],[Ansvar]],Fleksi[Ansvar],Fleksi[Tjenesteområde])</f>
        <v>Oppvekst skole</v>
      </c>
      <c r="O489" s="1">
        <f>+ROUND(Tabell1[[#This Row],[Justert beløp]],-3)</f>
        <v>23000</v>
      </c>
      <c r="P489">
        <f t="shared" si="56"/>
        <v>1020</v>
      </c>
      <c r="Q489">
        <f t="shared" si="57"/>
        <v>2342</v>
      </c>
      <c r="R489">
        <f t="shared" si="58"/>
        <v>2131</v>
      </c>
      <c r="S489" t="str">
        <f t="shared" si="59"/>
        <v>2255</v>
      </c>
      <c r="T489" s="1">
        <f>+Tabell1[[#This Row],[Avrundet beløp]]</f>
        <v>23000</v>
      </c>
      <c r="U489" s="5">
        <f t="shared" si="55"/>
        <v>23000</v>
      </c>
    </row>
    <row r="490" spans="1:21" x14ac:dyDescent="0.25">
      <c r="A490">
        <v>2342</v>
      </c>
      <c r="B490" t="s">
        <v>181</v>
      </c>
      <c r="C490">
        <v>2131</v>
      </c>
      <c r="D490" t="s">
        <v>314</v>
      </c>
      <c r="E490">
        <v>1040</v>
      </c>
      <c r="F490" t="s">
        <v>27</v>
      </c>
      <c r="G490" t="s">
        <v>17</v>
      </c>
      <c r="H490" t="s">
        <v>18</v>
      </c>
      <c r="I490" s="1">
        <v>9644</v>
      </c>
      <c r="J490" s="1">
        <f>+Tabell1[[#This Row],[Regnskap]]</f>
        <v>9644</v>
      </c>
      <c r="L490" t="str">
        <f>_xlfn.XLOOKUP(Tabell1[[#This Row],[Ansvar]],Fleksi[Ansvar],Fleksi[Virksomhet])</f>
        <v>Sandnes læringssenter</v>
      </c>
      <c r="M490" t="str">
        <f>_xlfn.XLOOKUP(Tabell1[[#This Row],[Ansvar]],Fleksi[Ansvar],Fleksi[1B])</f>
        <v>Voksenopplæring</v>
      </c>
      <c r="N490" t="str">
        <f>_xlfn.XLOOKUP(Tabell1[[#This Row],[Ansvar]],Fleksi[Ansvar],Fleksi[Tjenesteområde])</f>
        <v>Oppvekst skole</v>
      </c>
      <c r="O490" s="1">
        <f>+ROUND(Tabell1[[#This Row],[Justert beløp]],-3)</f>
        <v>10000</v>
      </c>
      <c r="P490">
        <f t="shared" si="56"/>
        <v>1040</v>
      </c>
      <c r="Q490">
        <f t="shared" si="57"/>
        <v>2342</v>
      </c>
      <c r="R490">
        <f t="shared" si="58"/>
        <v>2131</v>
      </c>
      <c r="S490" t="str">
        <f t="shared" si="59"/>
        <v>2255</v>
      </c>
      <c r="T490" s="1">
        <f>+Tabell1[[#This Row],[Avrundet beløp]]</f>
        <v>10000</v>
      </c>
      <c r="U490" s="5">
        <f t="shared" si="55"/>
        <v>10000</v>
      </c>
    </row>
    <row r="491" spans="1:21" x14ac:dyDescent="0.25">
      <c r="A491">
        <v>2342</v>
      </c>
      <c r="B491" t="s">
        <v>181</v>
      </c>
      <c r="C491">
        <v>2131</v>
      </c>
      <c r="D491" t="s">
        <v>314</v>
      </c>
      <c r="E491">
        <v>1090</v>
      </c>
      <c r="F491" t="s">
        <v>22</v>
      </c>
      <c r="G491" t="s">
        <v>17</v>
      </c>
      <c r="H491" t="s">
        <v>18</v>
      </c>
      <c r="I491" s="1">
        <v>1135</v>
      </c>
      <c r="J491" s="1">
        <f>+Tabell1[[#This Row],[Regnskap]]</f>
        <v>1135</v>
      </c>
      <c r="L491" t="str">
        <f>_xlfn.XLOOKUP(Tabell1[[#This Row],[Ansvar]],Fleksi[Ansvar],Fleksi[Virksomhet])</f>
        <v>Sandnes læringssenter</v>
      </c>
      <c r="M491" t="str">
        <f>_xlfn.XLOOKUP(Tabell1[[#This Row],[Ansvar]],Fleksi[Ansvar],Fleksi[1B])</f>
        <v>Voksenopplæring</v>
      </c>
      <c r="N491" t="str">
        <f>_xlfn.XLOOKUP(Tabell1[[#This Row],[Ansvar]],Fleksi[Ansvar],Fleksi[Tjenesteområde])</f>
        <v>Oppvekst skole</v>
      </c>
      <c r="O491" s="1">
        <f>+ROUND(Tabell1[[#This Row],[Justert beløp]],-3)</f>
        <v>1000</v>
      </c>
      <c r="P491">
        <f t="shared" si="56"/>
        <v>1090</v>
      </c>
      <c r="Q491">
        <f t="shared" si="57"/>
        <v>2342</v>
      </c>
      <c r="R491">
        <f t="shared" si="58"/>
        <v>2131</v>
      </c>
      <c r="S491" t="str">
        <f t="shared" si="59"/>
        <v>2255</v>
      </c>
      <c r="T491" s="1">
        <f>+Tabell1[[#This Row],[Avrundet beløp]]</f>
        <v>1000</v>
      </c>
      <c r="U491" s="5">
        <f t="shared" si="55"/>
        <v>1000</v>
      </c>
    </row>
    <row r="492" spans="1:21" x14ac:dyDescent="0.25">
      <c r="A492">
        <v>2342</v>
      </c>
      <c r="B492" t="s">
        <v>181</v>
      </c>
      <c r="C492">
        <v>2131</v>
      </c>
      <c r="D492" t="s">
        <v>314</v>
      </c>
      <c r="E492">
        <v>1099</v>
      </c>
      <c r="F492" t="s">
        <v>16</v>
      </c>
      <c r="G492" t="s">
        <v>17</v>
      </c>
      <c r="H492" t="s">
        <v>18</v>
      </c>
      <c r="I492" s="1">
        <v>4729</v>
      </c>
      <c r="J492" s="1">
        <f>+Tabell1[[#This Row],[Regnskap]]</f>
        <v>4729</v>
      </c>
      <c r="L492" t="str">
        <f>_xlfn.XLOOKUP(Tabell1[[#This Row],[Ansvar]],Fleksi[Ansvar],Fleksi[Virksomhet])</f>
        <v>Sandnes læringssenter</v>
      </c>
      <c r="M492" t="str">
        <f>_xlfn.XLOOKUP(Tabell1[[#This Row],[Ansvar]],Fleksi[Ansvar],Fleksi[1B])</f>
        <v>Voksenopplæring</v>
      </c>
      <c r="N492" t="str">
        <f>_xlfn.XLOOKUP(Tabell1[[#This Row],[Ansvar]],Fleksi[Ansvar],Fleksi[Tjenesteområde])</f>
        <v>Oppvekst skole</v>
      </c>
      <c r="O492" s="1">
        <f>+ROUND(Tabell1[[#This Row],[Justert beløp]],-3)</f>
        <v>5000</v>
      </c>
      <c r="P492">
        <f t="shared" si="56"/>
        <v>1099</v>
      </c>
      <c r="Q492">
        <f t="shared" si="57"/>
        <v>2342</v>
      </c>
      <c r="R492">
        <f t="shared" si="58"/>
        <v>2131</v>
      </c>
      <c r="S492" t="str">
        <f t="shared" si="59"/>
        <v>2255</v>
      </c>
      <c r="T492" s="1">
        <f>+Tabell1[[#This Row],[Avrundet beløp]]</f>
        <v>5000</v>
      </c>
      <c r="U492" s="5">
        <f t="shared" si="55"/>
        <v>5000</v>
      </c>
    </row>
    <row r="493" spans="1:21" x14ac:dyDescent="0.25">
      <c r="A493">
        <v>2342</v>
      </c>
      <c r="B493" t="s">
        <v>181</v>
      </c>
      <c r="C493">
        <v>2131</v>
      </c>
      <c r="D493" t="s">
        <v>314</v>
      </c>
      <c r="E493">
        <v>1105</v>
      </c>
      <c r="F493" t="s">
        <v>313</v>
      </c>
      <c r="G493" t="s">
        <v>17</v>
      </c>
      <c r="H493" t="s">
        <v>18</v>
      </c>
      <c r="I493" s="1">
        <v>101</v>
      </c>
      <c r="J493" s="1">
        <f>+Tabell1[[#This Row],[Regnskap]]</f>
        <v>101</v>
      </c>
      <c r="L493" t="str">
        <f>_xlfn.XLOOKUP(Tabell1[[#This Row],[Ansvar]],Fleksi[Ansvar],Fleksi[Virksomhet])</f>
        <v>Sandnes læringssenter</v>
      </c>
      <c r="M493" t="str">
        <f>_xlfn.XLOOKUP(Tabell1[[#This Row],[Ansvar]],Fleksi[Ansvar],Fleksi[1B])</f>
        <v>Voksenopplæring</v>
      </c>
      <c r="N493" t="str">
        <f>_xlfn.XLOOKUP(Tabell1[[#This Row],[Ansvar]],Fleksi[Ansvar],Fleksi[Tjenesteområde])</f>
        <v>Oppvekst skole</v>
      </c>
      <c r="O493" s="1">
        <f>+ROUND(Tabell1[[#This Row],[Justert beløp]],-3)</f>
        <v>0</v>
      </c>
      <c r="P493">
        <f t="shared" si="56"/>
        <v>1105</v>
      </c>
      <c r="Q493">
        <f t="shared" si="57"/>
        <v>2342</v>
      </c>
      <c r="R493">
        <f t="shared" si="58"/>
        <v>2131</v>
      </c>
      <c r="S493" t="str">
        <f t="shared" si="59"/>
        <v>2255</v>
      </c>
      <c r="T493" s="1">
        <f>+Tabell1[[#This Row],[Avrundet beløp]]</f>
        <v>0</v>
      </c>
      <c r="U493" s="5">
        <f t="shared" si="55"/>
        <v>0</v>
      </c>
    </row>
    <row r="494" spans="1:21" x14ac:dyDescent="0.25">
      <c r="A494">
        <v>2342</v>
      </c>
      <c r="B494" t="s">
        <v>181</v>
      </c>
      <c r="C494">
        <v>2131</v>
      </c>
      <c r="D494" t="s">
        <v>314</v>
      </c>
      <c r="E494">
        <v>1107</v>
      </c>
      <c r="F494" t="s">
        <v>279</v>
      </c>
      <c r="G494" t="s">
        <v>17</v>
      </c>
      <c r="H494" t="s">
        <v>18</v>
      </c>
      <c r="I494" s="1">
        <v>1834</v>
      </c>
      <c r="J494" s="1">
        <f>+Tabell1[[#This Row],[Regnskap]]</f>
        <v>1834</v>
      </c>
      <c r="L494" t="str">
        <f>_xlfn.XLOOKUP(Tabell1[[#This Row],[Ansvar]],Fleksi[Ansvar],Fleksi[Virksomhet])</f>
        <v>Sandnes læringssenter</v>
      </c>
      <c r="M494" t="str">
        <f>_xlfn.XLOOKUP(Tabell1[[#This Row],[Ansvar]],Fleksi[Ansvar],Fleksi[1B])</f>
        <v>Voksenopplæring</v>
      </c>
      <c r="N494" t="str">
        <f>_xlfn.XLOOKUP(Tabell1[[#This Row],[Ansvar]],Fleksi[Ansvar],Fleksi[Tjenesteområde])</f>
        <v>Oppvekst skole</v>
      </c>
      <c r="O494" s="1">
        <f>+ROUND(Tabell1[[#This Row],[Justert beløp]],-3)</f>
        <v>2000</v>
      </c>
      <c r="P494">
        <f t="shared" si="56"/>
        <v>1107</v>
      </c>
      <c r="Q494">
        <f t="shared" si="57"/>
        <v>2342</v>
      </c>
      <c r="R494">
        <f t="shared" si="58"/>
        <v>2131</v>
      </c>
      <c r="S494" t="str">
        <f t="shared" si="59"/>
        <v>2255</v>
      </c>
      <c r="T494" s="1">
        <f>+Tabell1[[#This Row],[Avrundet beløp]]</f>
        <v>2000</v>
      </c>
      <c r="U494" s="5">
        <f t="shared" si="55"/>
        <v>2000</v>
      </c>
    </row>
    <row r="495" spans="1:21" x14ac:dyDescent="0.25">
      <c r="A495">
        <v>2342</v>
      </c>
      <c r="B495" t="s">
        <v>181</v>
      </c>
      <c r="C495">
        <v>2132</v>
      </c>
      <c r="D495" t="s">
        <v>315</v>
      </c>
      <c r="E495">
        <v>1107</v>
      </c>
      <c r="F495" t="s">
        <v>279</v>
      </c>
      <c r="G495" t="s">
        <v>17</v>
      </c>
      <c r="H495" t="s">
        <v>18</v>
      </c>
      <c r="I495" s="1">
        <v>90</v>
      </c>
      <c r="J495" s="1">
        <f>+Tabell1[[#This Row],[Regnskap]]</f>
        <v>90</v>
      </c>
      <c r="L495" t="str">
        <f>_xlfn.XLOOKUP(Tabell1[[#This Row],[Ansvar]],Fleksi[Ansvar],Fleksi[Virksomhet])</f>
        <v>Sandnes læringssenter</v>
      </c>
      <c r="M495" t="str">
        <f>_xlfn.XLOOKUP(Tabell1[[#This Row],[Ansvar]],Fleksi[Ansvar],Fleksi[1B])</f>
        <v>Voksenopplæring</v>
      </c>
      <c r="N495" t="str">
        <f>_xlfn.XLOOKUP(Tabell1[[#This Row],[Ansvar]],Fleksi[Ansvar],Fleksi[Tjenesteområde])</f>
        <v>Oppvekst skole</v>
      </c>
      <c r="O495" s="1">
        <f>+ROUND(Tabell1[[#This Row],[Justert beløp]],-3)</f>
        <v>0</v>
      </c>
      <c r="P495">
        <f t="shared" si="56"/>
        <v>1107</v>
      </c>
      <c r="Q495">
        <f t="shared" si="57"/>
        <v>2342</v>
      </c>
      <c r="R495">
        <f t="shared" si="58"/>
        <v>2132</v>
      </c>
      <c r="S495" t="str">
        <f t="shared" si="59"/>
        <v>2255</v>
      </c>
      <c r="T495" s="1">
        <f>+Tabell1[[#This Row],[Avrundet beløp]]</f>
        <v>0</v>
      </c>
      <c r="U495" s="5">
        <f t="shared" si="55"/>
        <v>0</v>
      </c>
    </row>
    <row r="496" spans="1:21" x14ac:dyDescent="0.25">
      <c r="A496">
        <v>2342</v>
      </c>
      <c r="B496" t="s">
        <v>181</v>
      </c>
      <c r="C496">
        <v>2133</v>
      </c>
      <c r="D496" t="s">
        <v>316</v>
      </c>
      <c r="E496">
        <v>1020</v>
      </c>
      <c r="F496" t="s">
        <v>260</v>
      </c>
      <c r="G496" t="s">
        <v>17</v>
      </c>
      <c r="H496" t="s">
        <v>18</v>
      </c>
      <c r="I496" s="1">
        <v>9780</v>
      </c>
      <c r="J496" s="1">
        <f>+Tabell1[[#This Row],[Regnskap]]</f>
        <v>9780</v>
      </c>
      <c r="L496" t="str">
        <f>_xlfn.XLOOKUP(Tabell1[[#This Row],[Ansvar]],Fleksi[Ansvar],Fleksi[Virksomhet])</f>
        <v>Sandnes læringssenter</v>
      </c>
      <c r="M496" t="str">
        <f>_xlfn.XLOOKUP(Tabell1[[#This Row],[Ansvar]],Fleksi[Ansvar],Fleksi[1B])</f>
        <v>Voksenopplæring</v>
      </c>
      <c r="N496" t="str">
        <f>_xlfn.XLOOKUP(Tabell1[[#This Row],[Ansvar]],Fleksi[Ansvar],Fleksi[Tjenesteområde])</f>
        <v>Oppvekst skole</v>
      </c>
      <c r="O496" s="1">
        <f>+ROUND(Tabell1[[#This Row],[Justert beløp]],-3)</f>
        <v>10000</v>
      </c>
      <c r="P496">
        <f t="shared" si="56"/>
        <v>1020</v>
      </c>
      <c r="Q496">
        <f t="shared" si="57"/>
        <v>2342</v>
      </c>
      <c r="R496">
        <f t="shared" si="58"/>
        <v>2133</v>
      </c>
      <c r="S496" t="str">
        <f t="shared" si="59"/>
        <v>2255</v>
      </c>
      <c r="T496" s="1">
        <f>+Tabell1[[#This Row],[Avrundet beløp]]</f>
        <v>10000</v>
      </c>
      <c r="U496" s="5">
        <f t="shared" si="55"/>
        <v>10000</v>
      </c>
    </row>
    <row r="497" spans="1:21" x14ac:dyDescent="0.25">
      <c r="A497">
        <v>2342</v>
      </c>
      <c r="B497" t="s">
        <v>181</v>
      </c>
      <c r="C497">
        <v>2133</v>
      </c>
      <c r="D497" t="s">
        <v>316</v>
      </c>
      <c r="E497">
        <v>1090</v>
      </c>
      <c r="F497" t="s">
        <v>22</v>
      </c>
      <c r="G497" t="s">
        <v>17</v>
      </c>
      <c r="H497" t="s">
        <v>18</v>
      </c>
      <c r="I497" s="1">
        <v>695</v>
      </c>
      <c r="J497" s="1">
        <f>+Tabell1[[#This Row],[Regnskap]]</f>
        <v>695</v>
      </c>
      <c r="L497" t="str">
        <f>_xlfn.XLOOKUP(Tabell1[[#This Row],[Ansvar]],Fleksi[Ansvar],Fleksi[Virksomhet])</f>
        <v>Sandnes læringssenter</v>
      </c>
      <c r="M497" t="str">
        <f>_xlfn.XLOOKUP(Tabell1[[#This Row],[Ansvar]],Fleksi[Ansvar],Fleksi[1B])</f>
        <v>Voksenopplæring</v>
      </c>
      <c r="N497" t="str">
        <f>_xlfn.XLOOKUP(Tabell1[[#This Row],[Ansvar]],Fleksi[Ansvar],Fleksi[Tjenesteområde])</f>
        <v>Oppvekst skole</v>
      </c>
      <c r="O497" s="1">
        <f>+ROUND(Tabell1[[#This Row],[Justert beløp]],-3)</f>
        <v>1000</v>
      </c>
      <c r="P497">
        <f t="shared" si="56"/>
        <v>1090</v>
      </c>
      <c r="Q497">
        <f t="shared" si="57"/>
        <v>2342</v>
      </c>
      <c r="R497">
        <f t="shared" si="58"/>
        <v>2133</v>
      </c>
      <c r="S497" t="str">
        <f t="shared" si="59"/>
        <v>2255</v>
      </c>
      <c r="T497" s="1">
        <f>+Tabell1[[#This Row],[Avrundet beløp]]</f>
        <v>1000</v>
      </c>
      <c r="U497" s="5">
        <f t="shared" si="55"/>
        <v>1000</v>
      </c>
    </row>
    <row r="498" spans="1:21" x14ac:dyDescent="0.25">
      <c r="A498">
        <v>2342</v>
      </c>
      <c r="B498" t="s">
        <v>181</v>
      </c>
      <c r="C498">
        <v>2133</v>
      </c>
      <c r="D498" t="s">
        <v>316</v>
      </c>
      <c r="E498">
        <v>1099</v>
      </c>
      <c r="F498" t="s">
        <v>16</v>
      </c>
      <c r="G498" t="s">
        <v>17</v>
      </c>
      <c r="H498" t="s">
        <v>18</v>
      </c>
      <c r="I498" s="1">
        <v>1477</v>
      </c>
      <c r="J498" s="1">
        <f>+Tabell1[[#This Row],[Regnskap]]</f>
        <v>1477</v>
      </c>
      <c r="L498" t="str">
        <f>_xlfn.XLOOKUP(Tabell1[[#This Row],[Ansvar]],Fleksi[Ansvar],Fleksi[Virksomhet])</f>
        <v>Sandnes læringssenter</v>
      </c>
      <c r="M498" t="str">
        <f>_xlfn.XLOOKUP(Tabell1[[#This Row],[Ansvar]],Fleksi[Ansvar],Fleksi[1B])</f>
        <v>Voksenopplæring</v>
      </c>
      <c r="N498" t="str">
        <f>_xlfn.XLOOKUP(Tabell1[[#This Row],[Ansvar]],Fleksi[Ansvar],Fleksi[Tjenesteområde])</f>
        <v>Oppvekst skole</v>
      </c>
      <c r="O498" s="1">
        <f>+ROUND(Tabell1[[#This Row],[Justert beløp]],-3)</f>
        <v>1000</v>
      </c>
      <c r="P498">
        <f t="shared" si="56"/>
        <v>1099</v>
      </c>
      <c r="Q498">
        <f t="shared" si="57"/>
        <v>2342</v>
      </c>
      <c r="R498">
        <f t="shared" si="58"/>
        <v>2133</v>
      </c>
      <c r="S498" t="str">
        <f t="shared" si="59"/>
        <v>2255</v>
      </c>
      <c r="T498" s="1">
        <f>+Tabell1[[#This Row],[Avrundet beløp]]</f>
        <v>1000</v>
      </c>
      <c r="U498" s="5">
        <f t="shared" si="55"/>
        <v>1000</v>
      </c>
    </row>
    <row r="499" spans="1:21" x14ac:dyDescent="0.25">
      <c r="A499">
        <v>2342</v>
      </c>
      <c r="B499" t="s">
        <v>181</v>
      </c>
      <c r="C499">
        <v>2133</v>
      </c>
      <c r="D499" t="s">
        <v>316</v>
      </c>
      <c r="E499">
        <v>1100</v>
      </c>
      <c r="F499" t="s">
        <v>48</v>
      </c>
      <c r="G499" t="s">
        <v>17</v>
      </c>
      <c r="H499" t="s">
        <v>18</v>
      </c>
      <c r="I499" s="1">
        <v>584</v>
      </c>
      <c r="J499" s="1">
        <f>+Tabell1[[#This Row],[Regnskap]]</f>
        <v>584</v>
      </c>
      <c r="L499" t="str">
        <f>_xlfn.XLOOKUP(Tabell1[[#This Row],[Ansvar]],Fleksi[Ansvar],Fleksi[Virksomhet])</f>
        <v>Sandnes læringssenter</v>
      </c>
      <c r="M499" t="str">
        <f>_xlfn.XLOOKUP(Tabell1[[#This Row],[Ansvar]],Fleksi[Ansvar],Fleksi[1B])</f>
        <v>Voksenopplæring</v>
      </c>
      <c r="N499" t="str">
        <f>_xlfn.XLOOKUP(Tabell1[[#This Row],[Ansvar]],Fleksi[Ansvar],Fleksi[Tjenesteområde])</f>
        <v>Oppvekst skole</v>
      </c>
      <c r="O499" s="1">
        <f>+ROUND(Tabell1[[#This Row],[Justert beløp]],-3)</f>
        <v>1000</v>
      </c>
      <c r="P499">
        <f t="shared" si="56"/>
        <v>1100</v>
      </c>
      <c r="Q499">
        <f t="shared" si="57"/>
        <v>2342</v>
      </c>
      <c r="R499">
        <f t="shared" si="58"/>
        <v>2133</v>
      </c>
      <c r="S499" t="str">
        <f t="shared" si="59"/>
        <v>2255</v>
      </c>
      <c r="T499" s="1">
        <f>+Tabell1[[#This Row],[Avrundet beløp]]</f>
        <v>1000</v>
      </c>
      <c r="U499" s="5">
        <f t="shared" si="55"/>
        <v>1000</v>
      </c>
    </row>
    <row r="500" spans="1:21" x14ac:dyDescent="0.25">
      <c r="A500">
        <v>2344</v>
      </c>
      <c r="B500" t="s">
        <v>317</v>
      </c>
      <c r="C500">
        <v>2020</v>
      </c>
      <c r="D500" t="s">
        <v>276</v>
      </c>
      <c r="E500">
        <v>1011</v>
      </c>
      <c r="F500" t="s">
        <v>60</v>
      </c>
      <c r="G500" t="s">
        <v>17</v>
      </c>
      <c r="H500" t="s">
        <v>18</v>
      </c>
      <c r="I500" s="1">
        <v>48162</v>
      </c>
      <c r="J500" s="1">
        <f>+Tabell1[[#This Row],[Regnskap]]</f>
        <v>48162</v>
      </c>
      <c r="L500" t="str">
        <f>_xlfn.XLOOKUP(Tabell1[[#This Row],[Ansvar]],Fleksi[Ansvar],Fleksi[Virksomhet])</f>
        <v>Smeaheia</v>
      </c>
      <c r="M500" t="str">
        <f>_xlfn.XLOOKUP(Tabell1[[#This Row],[Ansvar]],Fleksi[Ansvar],Fleksi[1B])</f>
        <v>Ordinær grunnskoleopplæring inkludert fellesutgifter</v>
      </c>
      <c r="N500" t="str">
        <f>_xlfn.XLOOKUP(Tabell1[[#This Row],[Ansvar]],Fleksi[Ansvar],Fleksi[Tjenesteområde])</f>
        <v>Oppvekst skole</v>
      </c>
      <c r="O500" s="1">
        <f>+ROUND(Tabell1[[#This Row],[Justert beløp]],-3)</f>
        <v>48000</v>
      </c>
      <c r="P500">
        <f t="shared" ref="P500:P534" si="60">+E500</f>
        <v>1011</v>
      </c>
      <c r="Q500">
        <f t="shared" ref="Q500:Q534" si="61">+A500</f>
        <v>2344</v>
      </c>
      <c r="R500">
        <f t="shared" ref="R500:R534" si="62">+C500</f>
        <v>2020</v>
      </c>
      <c r="S500" t="str">
        <f t="shared" ref="S500:S534" si="63">+G500</f>
        <v>2255</v>
      </c>
      <c r="T500" s="1">
        <f>+Tabell1[[#This Row],[Avrundet beløp]]</f>
        <v>48000</v>
      </c>
      <c r="U500" s="5">
        <f t="shared" si="55"/>
        <v>48000</v>
      </c>
    </row>
    <row r="501" spans="1:21" x14ac:dyDescent="0.25">
      <c r="A501">
        <v>2344</v>
      </c>
      <c r="B501" t="s">
        <v>317</v>
      </c>
      <c r="C501">
        <v>2020</v>
      </c>
      <c r="D501" t="s">
        <v>276</v>
      </c>
      <c r="E501">
        <v>1020</v>
      </c>
      <c r="F501" t="s">
        <v>260</v>
      </c>
      <c r="G501" t="s">
        <v>17</v>
      </c>
      <c r="H501" t="s">
        <v>18</v>
      </c>
      <c r="I501" s="1">
        <v>19835</v>
      </c>
      <c r="J501" s="1">
        <f>+Tabell1[[#This Row],[Regnskap]]</f>
        <v>19835</v>
      </c>
      <c r="L501" t="str">
        <f>_xlfn.XLOOKUP(Tabell1[[#This Row],[Ansvar]],Fleksi[Ansvar],Fleksi[Virksomhet])</f>
        <v>Smeaheia</v>
      </c>
      <c r="M501" t="str">
        <f>_xlfn.XLOOKUP(Tabell1[[#This Row],[Ansvar]],Fleksi[Ansvar],Fleksi[1B])</f>
        <v>Ordinær grunnskoleopplæring inkludert fellesutgifter</v>
      </c>
      <c r="N501" t="str">
        <f>_xlfn.XLOOKUP(Tabell1[[#This Row],[Ansvar]],Fleksi[Ansvar],Fleksi[Tjenesteområde])</f>
        <v>Oppvekst skole</v>
      </c>
      <c r="O501" s="1">
        <f>+ROUND(Tabell1[[#This Row],[Justert beløp]],-3)</f>
        <v>20000</v>
      </c>
      <c r="P501">
        <f t="shared" si="60"/>
        <v>1020</v>
      </c>
      <c r="Q501">
        <f t="shared" si="61"/>
        <v>2344</v>
      </c>
      <c r="R501">
        <f t="shared" si="62"/>
        <v>2020</v>
      </c>
      <c r="S501" t="str">
        <f t="shared" si="63"/>
        <v>2255</v>
      </c>
      <c r="T501" s="1">
        <f>+Tabell1[[#This Row],[Avrundet beløp]]</f>
        <v>20000</v>
      </c>
      <c r="U501" s="5">
        <f t="shared" si="55"/>
        <v>20000</v>
      </c>
    </row>
    <row r="502" spans="1:21" x14ac:dyDescent="0.25">
      <c r="A502">
        <v>2344</v>
      </c>
      <c r="B502" t="s">
        <v>317</v>
      </c>
      <c r="C502">
        <v>2020</v>
      </c>
      <c r="D502" t="s">
        <v>276</v>
      </c>
      <c r="E502">
        <v>1022</v>
      </c>
      <c r="F502" t="s">
        <v>278</v>
      </c>
      <c r="G502" t="s">
        <v>17</v>
      </c>
      <c r="H502" t="s">
        <v>18</v>
      </c>
      <c r="I502" s="1">
        <v>4176</v>
      </c>
      <c r="J502" s="1">
        <f>+Tabell1[[#This Row],[Regnskap]]</f>
        <v>4176</v>
      </c>
      <c r="L502" t="str">
        <f>_xlfn.XLOOKUP(Tabell1[[#This Row],[Ansvar]],Fleksi[Ansvar],Fleksi[Virksomhet])</f>
        <v>Smeaheia</v>
      </c>
      <c r="M502" t="str">
        <f>_xlfn.XLOOKUP(Tabell1[[#This Row],[Ansvar]],Fleksi[Ansvar],Fleksi[1B])</f>
        <v>Ordinær grunnskoleopplæring inkludert fellesutgifter</v>
      </c>
      <c r="N502" t="str">
        <f>_xlfn.XLOOKUP(Tabell1[[#This Row],[Ansvar]],Fleksi[Ansvar],Fleksi[Tjenesteområde])</f>
        <v>Oppvekst skole</v>
      </c>
      <c r="O502" s="1">
        <f>+ROUND(Tabell1[[#This Row],[Justert beløp]],-3)</f>
        <v>4000</v>
      </c>
      <c r="P502">
        <f t="shared" si="60"/>
        <v>1022</v>
      </c>
      <c r="Q502">
        <f t="shared" si="61"/>
        <v>2344</v>
      </c>
      <c r="R502">
        <f t="shared" si="62"/>
        <v>2020</v>
      </c>
      <c r="S502" t="str">
        <f t="shared" si="63"/>
        <v>2255</v>
      </c>
      <c r="T502" s="1">
        <f>+Tabell1[[#This Row],[Avrundet beløp]]</f>
        <v>4000</v>
      </c>
      <c r="U502" s="5">
        <f t="shared" si="55"/>
        <v>4000</v>
      </c>
    </row>
    <row r="503" spans="1:21" x14ac:dyDescent="0.25">
      <c r="A503">
        <v>2344</v>
      </c>
      <c r="B503" t="s">
        <v>317</v>
      </c>
      <c r="C503">
        <v>2020</v>
      </c>
      <c r="D503" t="s">
        <v>276</v>
      </c>
      <c r="E503">
        <v>1040</v>
      </c>
      <c r="F503" t="s">
        <v>27</v>
      </c>
      <c r="G503" t="s">
        <v>17</v>
      </c>
      <c r="H503" t="s">
        <v>18</v>
      </c>
      <c r="I503" s="1">
        <v>3591</v>
      </c>
      <c r="J503" s="1">
        <f>+Tabell1[[#This Row],[Regnskap]]</f>
        <v>3591</v>
      </c>
      <c r="L503" t="str">
        <f>_xlfn.XLOOKUP(Tabell1[[#This Row],[Ansvar]],Fleksi[Ansvar],Fleksi[Virksomhet])</f>
        <v>Smeaheia</v>
      </c>
      <c r="M503" t="str">
        <f>_xlfn.XLOOKUP(Tabell1[[#This Row],[Ansvar]],Fleksi[Ansvar],Fleksi[1B])</f>
        <v>Ordinær grunnskoleopplæring inkludert fellesutgifter</v>
      </c>
      <c r="N503" t="str">
        <f>_xlfn.XLOOKUP(Tabell1[[#This Row],[Ansvar]],Fleksi[Ansvar],Fleksi[Tjenesteområde])</f>
        <v>Oppvekst skole</v>
      </c>
      <c r="O503" s="1">
        <f>+ROUND(Tabell1[[#This Row],[Justert beløp]],-3)</f>
        <v>4000</v>
      </c>
      <c r="P503">
        <f t="shared" si="60"/>
        <v>1040</v>
      </c>
      <c r="Q503">
        <f t="shared" si="61"/>
        <v>2344</v>
      </c>
      <c r="R503">
        <f t="shared" si="62"/>
        <v>2020</v>
      </c>
      <c r="S503" t="str">
        <f t="shared" si="63"/>
        <v>2255</v>
      </c>
      <c r="T503" s="1">
        <f>+Tabell1[[#This Row],[Avrundet beløp]]</f>
        <v>4000</v>
      </c>
      <c r="U503" s="5">
        <f t="shared" si="55"/>
        <v>4000</v>
      </c>
    </row>
    <row r="504" spans="1:21" x14ac:dyDescent="0.25">
      <c r="A504">
        <v>2344</v>
      </c>
      <c r="B504" t="s">
        <v>317</v>
      </c>
      <c r="C504">
        <v>2020</v>
      </c>
      <c r="D504" t="s">
        <v>276</v>
      </c>
      <c r="E504">
        <v>1090</v>
      </c>
      <c r="F504" t="s">
        <v>22</v>
      </c>
      <c r="G504" t="s">
        <v>17</v>
      </c>
      <c r="H504" t="s">
        <v>18</v>
      </c>
      <c r="I504" s="1">
        <v>4542</v>
      </c>
      <c r="J504" s="1">
        <f>+Tabell1[[#This Row],[Regnskap]]</f>
        <v>4542</v>
      </c>
      <c r="L504" t="str">
        <f>_xlfn.XLOOKUP(Tabell1[[#This Row],[Ansvar]],Fleksi[Ansvar],Fleksi[Virksomhet])</f>
        <v>Smeaheia</v>
      </c>
      <c r="M504" t="str">
        <f>_xlfn.XLOOKUP(Tabell1[[#This Row],[Ansvar]],Fleksi[Ansvar],Fleksi[1B])</f>
        <v>Ordinær grunnskoleopplæring inkludert fellesutgifter</v>
      </c>
      <c r="N504" t="str">
        <f>_xlfn.XLOOKUP(Tabell1[[#This Row],[Ansvar]],Fleksi[Ansvar],Fleksi[Tjenesteområde])</f>
        <v>Oppvekst skole</v>
      </c>
      <c r="O504" s="1">
        <f>+ROUND(Tabell1[[#This Row],[Justert beløp]],-3)</f>
        <v>5000</v>
      </c>
      <c r="P504">
        <f t="shared" si="60"/>
        <v>1090</v>
      </c>
      <c r="Q504">
        <f t="shared" si="61"/>
        <v>2344</v>
      </c>
      <c r="R504">
        <f t="shared" si="62"/>
        <v>2020</v>
      </c>
      <c r="S504" t="str">
        <f t="shared" si="63"/>
        <v>2255</v>
      </c>
      <c r="T504" s="1">
        <f>+Tabell1[[#This Row],[Avrundet beløp]]</f>
        <v>5000</v>
      </c>
      <c r="U504" s="5">
        <f t="shared" si="55"/>
        <v>5000</v>
      </c>
    </row>
    <row r="505" spans="1:21" x14ac:dyDescent="0.25">
      <c r="A505">
        <v>2344</v>
      </c>
      <c r="B505" t="s">
        <v>317</v>
      </c>
      <c r="C505">
        <v>2020</v>
      </c>
      <c r="D505" t="s">
        <v>276</v>
      </c>
      <c r="E505">
        <v>1099</v>
      </c>
      <c r="F505" t="s">
        <v>16</v>
      </c>
      <c r="G505" t="s">
        <v>17</v>
      </c>
      <c r="H505" t="s">
        <v>18</v>
      </c>
      <c r="I505" s="1">
        <v>11335</v>
      </c>
      <c r="J505" s="1">
        <f>+Tabell1[[#This Row],[Regnskap]]</f>
        <v>11335</v>
      </c>
      <c r="L505" t="str">
        <f>_xlfn.XLOOKUP(Tabell1[[#This Row],[Ansvar]],Fleksi[Ansvar],Fleksi[Virksomhet])</f>
        <v>Smeaheia</v>
      </c>
      <c r="M505" t="str">
        <f>_xlfn.XLOOKUP(Tabell1[[#This Row],[Ansvar]],Fleksi[Ansvar],Fleksi[1B])</f>
        <v>Ordinær grunnskoleopplæring inkludert fellesutgifter</v>
      </c>
      <c r="N505" t="str">
        <f>_xlfn.XLOOKUP(Tabell1[[#This Row],[Ansvar]],Fleksi[Ansvar],Fleksi[Tjenesteområde])</f>
        <v>Oppvekst skole</v>
      </c>
      <c r="O505" s="1">
        <f>+ROUND(Tabell1[[#This Row],[Justert beløp]],-3)</f>
        <v>11000</v>
      </c>
      <c r="P505">
        <f t="shared" si="60"/>
        <v>1099</v>
      </c>
      <c r="Q505">
        <f t="shared" si="61"/>
        <v>2344</v>
      </c>
      <c r="R505">
        <f t="shared" si="62"/>
        <v>2020</v>
      </c>
      <c r="S505" t="str">
        <f t="shared" si="63"/>
        <v>2255</v>
      </c>
      <c r="T505" s="1">
        <f>+Tabell1[[#This Row],[Avrundet beløp]]</f>
        <v>11000</v>
      </c>
      <c r="U505" s="5">
        <f t="shared" si="55"/>
        <v>11000</v>
      </c>
    </row>
    <row r="506" spans="1:21" x14ac:dyDescent="0.25">
      <c r="A506">
        <v>2344</v>
      </c>
      <c r="B506" t="s">
        <v>317</v>
      </c>
      <c r="C506">
        <v>2020</v>
      </c>
      <c r="D506" t="s">
        <v>276</v>
      </c>
      <c r="E506">
        <v>1121</v>
      </c>
      <c r="F506" t="s">
        <v>66</v>
      </c>
      <c r="G506" t="s">
        <v>17</v>
      </c>
      <c r="H506" t="s">
        <v>18</v>
      </c>
      <c r="I506" s="1">
        <v>6091</v>
      </c>
      <c r="J506" s="1">
        <f>+Tabell1[[#This Row],[Regnskap]]</f>
        <v>6091</v>
      </c>
      <c r="L506" t="str">
        <f>_xlfn.XLOOKUP(Tabell1[[#This Row],[Ansvar]],Fleksi[Ansvar],Fleksi[Virksomhet])</f>
        <v>Smeaheia</v>
      </c>
      <c r="M506" t="str">
        <f>_xlfn.XLOOKUP(Tabell1[[#This Row],[Ansvar]],Fleksi[Ansvar],Fleksi[1B])</f>
        <v>Ordinær grunnskoleopplæring inkludert fellesutgifter</v>
      </c>
      <c r="N506" t="str">
        <f>_xlfn.XLOOKUP(Tabell1[[#This Row],[Ansvar]],Fleksi[Ansvar],Fleksi[Tjenesteområde])</f>
        <v>Oppvekst skole</v>
      </c>
      <c r="O506" s="1">
        <f>+ROUND(Tabell1[[#This Row],[Justert beløp]],-3)</f>
        <v>6000</v>
      </c>
      <c r="P506">
        <f t="shared" si="60"/>
        <v>1121</v>
      </c>
      <c r="Q506">
        <f t="shared" si="61"/>
        <v>2344</v>
      </c>
      <c r="R506">
        <f t="shared" si="62"/>
        <v>2020</v>
      </c>
      <c r="S506" t="str">
        <f t="shared" si="63"/>
        <v>2255</v>
      </c>
      <c r="T506" s="1">
        <f>+Tabell1[[#This Row],[Avrundet beløp]]</f>
        <v>6000</v>
      </c>
      <c r="U506" s="5">
        <f t="shared" si="55"/>
        <v>6000</v>
      </c>
    </row>
    <row r="507" spans="1:21" x14ac:dyDescent="0.25">
      <c r="A507">
        <v>2344</v>
      </c>
      <c r="B507" t="s">
        <v>317</v>
      </c>
      <c r="C507">
        <v>2020</v>
      </c>
      <c r="D507" t="s">
        <v>276</v>
      </c>
      <c r="E507">
        <v>1710</v>
      </c>
      <c r="F507" t="s">
        <v>291</v>
      </c>
      <c r="G507" t="s">
        <v>17</v>
      </c>
      <c r="H507" t="s">
        <v>18</v>
      </c>
      <c r="I507" s="1">
        <v>-332</v>
      </c>
      <c r="J507" s="1">
        <f>+Tabell1[[#This Row],[Regnskap]]</f>
        <v>-332</v>
      </c>
      <c r="L507" t="str">
        <f>_xlfn.XLOOKUP(Tabell1[[#This Row],[Ansvar]],Fleksi[Ansvar],Fleksi[Virksomhet])</f>
        <v>Smeaheia</v>
      </c>
      <c r="M507" t="str">
        <f>_xlfn.XLOOKUP(Tabell1[[#This Row],[Ansvar]],Fleksi[Ansvar],Fleksi[1B])</f>
        <v>Ordinær grunnskoleopplæring inkludert fellesutgifter</v>
      </c>
      <c r="N507" t="str">
        <f>_xlfn.XLOOKUP(Tabell1[[#This Row],[Ansvar]],Fleksi[Ansvar],Fleksi[Tjenesteområde])</f>
        <v>Oppvekst skole</v>
      </c>
      <c r="O507" s="1">
        <f>+ROUND(Tabell1[[#This Row],[Justert beløp]],-3)</f>
        <v>0</v>
      </c>
      <c r="P507">
        <f t="shared" si="60"/>
        <v>1710</v>
      </c>
      <c r="Q507">
        <f t="shared" si="61"/>
        <v>2344</v>
      </c>
      <c r="R507">
        <f t="shared" si="62"/>
        <v>2020</v>
      </c>
      <c r="S507" t="str">
        <f t="shared" si="63"/>
        <v>2255</v>
      </c>
      <c r="T507" s="1">
        <f>+Tabell1[[#This Row],[Avrundet beløp]]</f>
        <v>0</v>
      </c>
      <c r="U507" s="5">
        <f t="shared" si="55"/>
        <v>0</v>
      </c>
    </row>
    <row r="508" spans="1:21" x14ac:dyDescent="0.25">
      <c r="A508">
        <v>2344</v>
      </c>
      <c r="B508" t="s">
        <v>317</v>
      </c>
      <c r="C508">
        <v>2150</v>
      </c>
      <c r="D508" t="s">
        <v>280</v>
      </c>
      <c r="E508">
        <v>1020</v>
      </c>
      <c r="F508" t="s">
        <v>260</v>
      </c>
      <c r="G508" t="s">
        <v>17</v>
      </c>
      <c r="H508" t="s">
        <v>18</v>
      </c>
      <c r="I508" s="1">
        <v>4077</v>
      </c>
      <c r="J508" s="1">
        <f>+Tabell1[[#This Row],[Regnskap]]</f>
        <v>4077</v>
      </c>
      <c r="L508" t="str">
        <f>_xlfn.XLOOKUP(Tabell1[[#This Row],[Ansvar]],Fleksi[Ansvar],Fleksi[Virksomhet])</f>
        <v>Smeaheia</v>
      </c>
      <c r="M508" t="str">
        <f>_xlfn.XLOOKUP(Tabell1[[#This Row],[Ansvar]],Fleksi[Ansvar],Fleksi[1B])</f>
        <v>Ordinær grunnskoleopplæring inkludert fellesutgifter</v>
      </c>
      <c r="N508" t="str">
        <f>_xlfn.XLOOKUP(Tabell1[[#This Row],[Ansvar]],Fleksi[Ansvar],Fleksi[Tjenesteområde])</f>
        <v>Oppvekst skole</v>
      </c>
      <c r="O508" s="1">
        <f>+ROUND(Tabell1[[#This Row],[Justert beløp]],-3)</f>
        <v>4000</v>
      </c>
      <c r="P508">
        <f t="shared" si="60"/>
        <v>1020</v>
      </c>
      <c r="Q508">
        <f t="shared" si="61"/>
        <v>2344</v>
      </c>
      <c r="R508">
        <f t="shared" si="62"/>
        <v>2150</v>
      </c>
      <c r="S508" t="str">
        <f t="shared" si="63"/>
        <v>2255</v>
      </c>
      <c r="T508" s="1">
        <f>+Tabell1[[#This Row],[Avrundet beløp]]</f>
        <v>4000</v>
      </c>
      <c r="U508" s="5">
        <f t="shared" si="55"/>
        <v>4000</v>
      </c>
    </row>
    <row r="509" spans="1:21" x14ac:dyDescent="0.25">
      <c r="A509">
        <v>2344</v>
      </c>
      <c r="B509" t="s">
        <v>317</v>
      </c>
      <c r="C509">
        <v>2150</v>
      </c>
      <c r="D509" t="s">
        <v>280</v>
      </c>
      <c r="E509">
        <v>1090</v>
      </c>
      <c r="F509" t="s">
        <v>22</v>
      </c>
      <c r="G509" t="s">
        <v>17</v>
      </c>
      <c r="H509" t="s">
        <v>18</v>
      </c>
      <c r="I509" s="1">
        <v>315</v>
      </c>
      <c r="J509" s="1">
        <f>+Tabell1[[#This Row],[Regnskap]]</f>
        <v>315</v>
      </c>
      <c r="L509" t="str">
        <f>_xlfn.XLOOKUP(Tabell1[[#This Row],[Ansvar]],Fleksi[Ansvar],Fleksi[Virksomhet])</f>
        <v>Smeaheia</v>
      </c>
      <c r="M509" t="str">
        <f>_xlfn.XLOOKUP(Tabell1[[#This Row],[Ansvar]],Fleksi[Ansvar],Fleksi[1B])</f>
        <v>Ordinær grunnskoleopplæring inkludert fellesutgifter</v>
      </c>
      <c r="N509" t="str">
        <f>_xlfn.XLOOKUP(Tabell1[[#This Row],[Ansvar]],Fleksi[Ansvar],Fleksi[Tjenesteområde])</f>
        <v>Oppvekst skole</v>
      </c>
      <c r="O509" s="1">
        <f>+ROUND(Tabell1[[#This Row],[Justert beløp]],-3)</f>
        <v>0</v>
      </c>
      <c r="P509">
        <f t="shared" si="60"/>
        <v>1090</v>
      </c>
      <c r="Q509">
        <f t="shared" si="61"/>
        <v>2344</v>
      </c>
      <c r="R509">
        <f t="shared" si="62"/>
        <v>2150</v>
      </c>
      <c r="S509" t="str">
        <f t="shared" si="63"/>
        <v>2255</v>
      </c>
      <c r="T509" s="1">
        <f>+Tabell1[[#This Row],[Avrundet beløp]]</f>
        <v>0</v>
      </c>
      <c r="U509" s="5">
        <f t="shared" si="55"/>
        <v>0</v>
      </c>
    </row>
    <row r="510" spans="1:21" x14ac:dyDescent="0.25">
      <c r="A510">
        <v>2344</v>
      </c>
      <c r="B510" t="s">
        <v>317</v>
      </c>
      <c r="C510">
        <v>2150</v>
      </c>
      <c r="D510" t="s">
        <v>280</v>
      </c>
      <c r="E510">
        <v>1099</v>
      </c>
      <c r="F510" t="s">
        <v>16</v>
      </c>
      <c r="G510" t="s">
        <v>17</v>
      </c>
      <c r="H510" t="s">
        <v>18</v>
      </c>
      <c r="I510" s="1">
        <v>619</v>
      </c>
      <c r="J510" s="1">
        <f>+Tabell1[[#This Row],[Regnskap]]</f>
        <v>619</v>
      </c>
      <c r="L510" t="str">
        <f>_xlfn.XLOOKUP(Tabell1[[#This Row],[Ansvar]],Fleksi[Ansvar],Fleksi[Virksomhet])</f>
        <v>Smeaheia</v>
      </c>
      <c r="M510" t="str">
        <f>_xlfn.XLOOKUP(Tabell1[[#This Row],[Ansvar]],Fleksi[Ansvar],Fleksi[1B])</f>
        <v>Ordinær grunnskoleopplæring inkludert fellesutgifter</v>
      </c>
      <c r="N510" t="str">
        <f>_xlfn.XLOOKUP(Tabell1[[#This Row],[Ansvar]],Fleksi[Ansvar],Fleksi[Tjenesteområde])</f>
        <v>Oppvekst skole</v>
      </c>
      <c r="O510" s="1">
        <f>+ROUND(Tabell1[[#This Row],[Justert beløp]],-3)</f>
        <v>1000</v>
      </c>
      <c r="P510">
        <f t="shared" si="60"/>
        <v>1099</v>
      </c>
      <c r="Q510">
        <f t="shared" si="61"/>
        <v>2344</v>
      </c>
      <c r="R510">
        <f t="shared" si="62"/>
        <v>2150</v>
      </c>
      <c r="S510" t="str">
        <f t="shared" si="63"/>
        <v>2255</v>
      </c>
      <c r="T510" s="1">
        <f>+Tabell1[[#This Row],[Avrundet beløp]]</f>
        <v>1000</v>
      </c>
      <c r="U510" s="5">
        <f t="shared" si="55"/>
        <v>1000</v>
      </c>
    </row>
    <row r="511" spans="1:21" x14ac:dyDescent="0.25">
      <c r="A511">
        <v>2345</v>
      </c>
      <c r="B511" t="s">
        <v>318</v>
      </c>
      <c r="C511">
        <v>2020</v>
      </c>
      <c r="D511" t="s">
        <v>276</v>
      </c>
      <c r="E511">
        <v>1011</v>
      </c>
      <c r="F511" t="s">
        <v>60</v>
      </c>
      <c r="G511" t="s">
        <v>17</v>
      </c>
      <c r="H511" t="s">
        <v>18</v>
      </c>
      <c r="I511" s="1">
        <v>6191</v>
      </c>
      <c r="J511" s="1">
        <f>+Tabell1[[#This Row],[Regnskap]]</f>
        <v>6191</v>
      </c>
      <c r="L511" t="str">
        <f>_xlfn.XLOOKUP(Tabell1[[#This Row],[Ansvar]],Fleksi[Ansvar],Fleksi[Virksomhet])</f>
        <v>Buggeland</v>
      </c>
      <c r="M511" t="str">
        <f>_xlfn.XLOOKUP(Tabell1[[#This Row],[Ansvar]],Fleksi[Ansvar],Fleksi[1B])</f>
        <v>Ordinær grunnskoleopplæring inkludert fellesutgifter</v>
      </c>
      <c r="N511" t="str">
        <f>_xlfn.XLOOKUP(Tabell1[[#This Row],[Ansvar]],Fleksi[Ansvar],Fleksi[Tjenesteområde])</f>
        <v>Oppvekst skole</v>
      </c>
      <c r="O511" s="1">
        <f>+ROUND(Tabell1[[#This Row],[Justert beløp]],-3)</f>
        <v>6000</v>
      </c>
      <c r="P511">
        <f t="shared" si="60"/>
        <v>1011</v>
      </c>
      <c r="Q511">
        <f t="shared" si="61"/>
        <v>2345</v>
      </c>
      <c r="R511">
        <f t="shared" si="62"/>
        <v>2020</v>
      </c>
      <c r="S511" t="str">
        <f t="shared" si="63"/>
        <v>2255</v>
      </c>
      <c r="T511" s="1">
        <f>+Tabell1[[#This Row],[Avrundet beløp]]</f>
        <v>6000</v>
      </c>
      <c r="U511" s="5">
        <f t="shared" si="55"/>
        <v>6000</v>
      </c>
    </row>
    <row r="512" spans="1:21" x14ac:dyDescent="0.25">
      <c r="A512">
        <v>2345</v>
      </c>
      <c r="B512" t="s">
        <v>318</v>
      </c>
      <c r="C512">
        <v>2020</v>
      </c>
      <c r="D512" t="s">
        <v>276</v>
      </c>
      <c r="E512">
        <v>1020</v>
      </c>
      <c r="F512" t="s">
        <v>260</v>
      </c>
      <c r="G512" t="s">
        <v>17</v>
      </c>
      <c r="H512" t="s">
        <v>18</v>
      </c>
      <c r="I512" s="1">
        <v>23210</v>
      </c>
      <c r="J512" s="1">
        <f>+Tabell1[[#This Row],[Regnskap]]</f>
        <v>23210</v>
      </c>
      <c r="L512" t="str">
        <f>_xlfn.XLOOKUP(Tabell1[[#This Row],[Ansvar]],Fleksi[Ansvar],Fleksi[Virksomhet])</f>
        <v>Buggeland</v>
      </c>
      <c r="M512" t="str">
        <f>_xlfn.XLOOKUP(Tabell1[[#This Row],[Ansvar]],Fleksi[Ansvar],Fleksi[1B])</f>
        <v>Ordinær grunnskoleopplæring inkludert fellesutgifter</v>
      </c>
      <c r="N512" t="str">
        <f>_xlfn.XLOOKUP(Tabell1[[#This Row],[Ansvar]],Fleksi[Ansvar],Fleksi[Tjenesteområde])</f>
        <v>Oppvekst skole</v>
      </c>
      <c r="O512" s="1">
        <f>+ROUND(Tabell1[[#This Row],[Justert beløp]],-3)</f>
        <v>23000</v>
      </c>
      <c r="P512">
        <f t="shared" si="60"/>
        <v>1020</v>
      </c>
      <c r="Q512">
        <f t="shared" si="61"/>
        <v>2345</v>
      </c>
      <c r="R512">
        <f t="shared" si="62"/>
        <v>2020</v>
      </c>
      <c r="S512" t="str">
        <f t="shared" si="63"/>
        <v>2255</v>
      </c>
      <c r="T512" s="1">
        <f>+Tabell1[[#This Row],[Avrundet beløp]]</f>
        <v>23000</v>
      </c>
      <c r="U512" s="5">
        <f t="shared" si="55"/>
        <v>23000</v>
      </c>
    </row>
    <row r="513" spans="1:21" x14ac:dyDescent="0.25">
      <c r="A513">
        <v>2345</v>
      </c>
      <c r="B513" t="s">
        <v>318</v>
      </c>
      <c r="C513">
        <v>2020</v>
      </c>
      <c r="D513" t="s">
        <v>276</v>
      </c>
      <c r="E513">
        <v>1030</v>
      </c>
      <c r="F513" t="s">
        <v>248</v>
      </c>
      <c r="G513" t="s">
        <v>17</v>
      </c>
      <c r="H513" t="s">
        <v>18</v>
      </c>
      <c r="I513" s="1">
        <v>3578</v>
      </c>
      <c r="J513" s="1">
        <f>+Tabell1[[#This Row],[Regnskap]]</f>
        <v>3578</v>
      </c>
      <c r="L513" t="str">
        <f>_xlfn.XLOOKUP(Tabell1[[#This Row],[Ansvar]],Fleksi[Ansvar],Fleksi[Virksomhet])</f>
        <v>Buggeland</v>
      </c>
      <c r="M513" t="str">
        <f>_xlfn.XLOOKUP(Tabell1[[#This Row],[Ansvar]],Fleksi[Ansvar],Fleksi[1B])</f>
        <v>Ordinær grunnskoleopplæring inkludert fellesutgifter</v>
      </c>
      <c r="N513" t="str">
        <f>_xlfn.XLOOKUP(Tabell1[[#This Row],[Ansvar]],Fleksi[Ansvar],Fleksi[Tjenesteområde])</f>
        <v>Oppvekst skole</v>
      </c>
      <c r="O513" s="1">
        <f>+ROUND(Tabell1[[#This Row],[Justert beløp]],-3)</f>
        <v>4000</v>
      </c>
      <c r="P513">
        <f t="shared" si="60"/>
        <v>1030</v>
      </c>
      <c r="Q513">
        <f t="shared" si="61"/>
        <v>2345</v>
      </c>
      <c r="R513">
        <f t="shared" si="62"/>
        <v>2020</v>
      </c>
      <c r="S513" t="str">
        <f t="shared" si="63"/>
        <v>2255</v>
      </c>
      <c r="T513" s="1">
        <f>+Tabell1[[#This Row],[Avrundet beløp]]</f>
        <v>4000</v>
      </c>
      <c r="U513" s="5">
        <f t="shared" si="55"/>
        <v>4000</v>
      </c>
    </row>
    <row r="514" spans="1:21" x14ac:dyDescent="0.25">
      <c r="A514">
        <v>2345</v>
      </c>
      <c r="B514" t="s">
        <v>318</v>
      </c>
      <c r="C514">
        <v>2020</v>
      </c>
      <c r="D514" t="s">
        <v>276</v>
      </c>
      <c r="E514">
        <v>1090</v>
      </c>
      <c r="F514" t="s">
        <v>22</v>
      </c>
      <c r="G514" t="s">
        <v>17</v>
      </c>
      <c r="H514" t="s">
        <v>18</v>
      </c>
      <c r="I514" s="1">
        <v>2705</v>
      </c>
      <c r="J514" s="1">
        <f>+Tabell1[[#This Row],[Regnskap]]</f>
        <v>2705</v>
      </c>
      <c r="L514" t="str">
        <f>_xlfn.XLOOKUP(Tabell1[[#This Row],[Ansvar]],Fleksi[Ansvar],Fleksi[Virksomhet])</f>
        <v>Buggeland</v>
      </c>
      <c r="M514" t="str">
        <f>_xlfn.XLOOKUP(Tabell1[[#This Row],[Ansvar]],Fleksi[Ansvar],Fleksi[1B])</f>
        <v>Ordinær grunnskoleopplæring inkludert fellesutgifter</v>
      </c>
      <c r="N514" t="str">
        <f>_xlfn.XLOOKUP(Tabell1[[#This Row],[Ansvar]],Fleksi[Ansvar],Fleksi[Tjenesteområde])</f>
        <v>Oppvekst skole</v>
      </c>
      <c r="O514" s="1">
        <f>+ROUND(Tabell1[[#This Row],[Justert beløp]],-3)</f>
        <v>3000</v>
      </c>
      <c r="P514">
        <f t="shared" si="60"/>
        <v>1090</v>
      </c>
      <c r="Q514">
        <f t="shared" si="61"/>
        <v>2345</v>
      </c>
      <c r="R514">
        <f t="shared" si="62"/>
        <v>2020</v>
      </c>
      <c r="S514" t="str">
        <f t="shared" si="63"/>
        <v>2255</v>
      </c>
      <c r="T514" s="1">
        <f>+Tabell1[[#This Row],[Avrundet beløp]]</f>
        <v>3000</v>
      </c>
      <c r="U514" s="5">
        <f t="shared" si="55"/>
        <v>3000</v>
      </c>
    </row>
    <row r="515" spans="1:21" x14ac:dyDescent="0.25">
      <c r="A515">
        <v>2345</v>
      </c>
      <c r="B515" t="s">
        <v>318</v>
      </c>
      <c r="C515">
        <v>2020</v>
      </c>
      <c r="D515" t="s">
        <v>276</v>
      </c>
      <c r="E515">
        <v>1099</v>
      </c>
      <c r="F515" t="s">
        <v>16</v>
      </c>
      <c r="G515" t="s">
        <v>17</v>
      </c>
      <c r="H515" t="s">
        <v>18</v>
      </c>
      <c r="I515" s="1">
        <v>5031</v>
      </c>
      <c r="J515" s="1">
        <f>+Tabell1[[#This Row],[Regnskap]]</f>
        <v>5031</v>
      </c>
      <c r="L515" t="str">
        <f>_xlfn.XLOOKUP(Tabell1[[#This Row],[Ansvar]],Fleksi[Ansvar],Fleksi[Virksomhet])</f>
        <v>Buggeland</v>
      </c>
      <c r="M515" t="str">
        <f>_xlfn.XLOOKUP(Tabell1[[#This Row],[Ansvar]],Fleksi[Ansvar],Fleksi[1B])</f>
        <v>Ordinær grunnskoleopplæring inkludert fellesutgifter</v>
      </c>
      <c r="N515" t="str">
        <f>_xlfn.XLOOKUP(Tabell1[[#This Row],[Ansvar]],Fleksi[Ansvar],Fleksi[Tjenesteområde])</f>
        <v>Oppvekst skole</v>
      </c>
      <c r="O515" s="1">
        <f>+ROUND(Tabell1[[#This Row],[Justert beløp]],-3)</f>
        <v>5000</v>
      </c>
      <c r="P515">
        <f t="shared" si="60"/>
        <v>1099</v>
      </c>
      <c r="Q515">
        <f t="shared" si="61"/>
        <v>2345</v>
      </c>
      <c r="R515">
        <f t="shared" si="62"/>
        <v>2020</v>
      </c>
      <c r="S515" t="str">
        <f t="shared" si="63"/>
        <v>2255</v>
      </c>
      <c r="T515" s="1">
        <f>+Tabell1[[#This Row],[Avrundet beløp]]</f>
        <v>5000</v>
      </c>
      <c r="U515" s="5">
        <f t="shared" si="55"/>
        <v>5000</v>
      </c>
    </row>
    <row r="516" spans="1:21" x14ac:dyDescent="0.25">
      <c r="A516">
        <v>2345</v>
      </c>
      <c r="B516" t="s">
        <v>318</v>
      </c>
      <c r="C516">
        <v>2020</v>
      </c>
      <c r="D516" t="s">
        <v>276</v>
      </c>
      <c r="E516">
        <v>1110</v>
      </c>
      <c r="F516" t="s">
        <v>221</v>
      </c>
      <c r="G516" t="s">
        <v>17</v>
      </c>
      <c r="H516" t="s">
        <v>18</v>
      </c>
      <c r="I516" s="1">
        <v>407</v>
      </c>
      <c r="J516" s="1">
        <f>+Tabell1[[#This Row],[Regnskap]]</f>
        <v>407</v>
      </c>
      <c r="L516" t="str">
        <f>_xlfn.XLOOKUP(Tabell1[[#This Row],[Ansvar]],Fleksi[Ansvar],Fleksi[Virksomhet])</f>
        <v>Buggeland</v>
      </c>
      <c r="M516" t="str">
        <f>_xlfn.XLOOKUP(Tabell1[[#This Row],[Ansvar]],Fleksi[Ansvar],Fleksi[1B])</f>
        <v>Ordinær grunnskoleopplæring inkludert fellesutgifter</v>
      </c>
      <c r="N516" t="str">
        <f>_xlfn.XLOOKUP(Tabell1[[#This Row],[Ansvar]],Fleksi[Ansvar],Fleksi[Tjenesteområde])</f>
        <v>Oppvekst skole</v>
      </c>
      <c r="O516" s="1">
        <f>+ROUND(Tabell1[[#This Row],[Justert beløp]],-3)</f>
        <v>0</v>
      </c>
      <c r="P516">
        <f t="shared" si="60"/>
        <v>1110</v>
      </c>
      <c r="Q516">
        <f t="shared" si="61"/>
        <v>2345</v>
      </c>
      <c r="R516">
        <f t="shared" si="62"/>
        <v>2020</v>
      </c>
      <c r="S516" t="str">
        <f t="shared" si="63"/>
        <v>2255</v>
      </c>
      <c r="T516" s="1">
        <f>+Tabell1[[#This Row],[Avrundet beløp]]</f>
        <v>0</v>
      </c>
      <c r="U516" s="5">
        <f t="shared" si="55"/>
        <v>0</v>
      </c>
    </row>
    <row r="517" spans="1:21" x14ac:dyDescent="0.25">
      <c r="A517">
        <v>2345</v>
      </c>
      <c r="B517" t="s">
        <v>318</v>
      </c>
      <c r="C517">
        <v>2150</v>
      </c>
      <c r="D517" t="s">
        <v>280</v>
      </c>
      <c r="E517">
        <v>1011</v>
      </c>
      <c r="F517" t="s">
        <v>60</v>
      </c>
      <c r="G517" t="s">
        <v>17</v>
      </c>
      <c r="H517" t="s">
        <v>18</v>
      </c>
      <c r="I517" s="1">
        <v>991</v>
      </c>
      <c r="J517" s="1">
        <f>+Tabell1[[#This Row],[Regnskap]]</f>
        <v>991</v>
      </c>
      <c r="L517" t="str">
        <f>_xlfn.XLOOKUP(Tabell1[[#This Row],[Ansvar]],Fleksi[Ansvar],Fleksi[Virksomhet])</f>
        <v>Buggeland</v>
      </c>
      <c r="M517" t="str">
        <f>_xlfn.XLOOKUP(Tabell1[[#This Row],[Ansvar]],Fleksi[Ansvar],Fleksi[1B])</f>
        <v>Ordinær grunnskoleopplæring inkludert fellesutgifter</v>
      </c>
      <c r="N517" t="str">
        <f>_xlfn.XLOOKUP(Tabell1[[#This Row],[Ansvar]],Fleksi[Ansvar],Fleksi[Tjenesteområde])</f>
        <v>Oppvekst skole</v>
      </c>
      <c r="O517" s="1">
        <f>+ROUND(Tabell1[[#This Row],[Justert beløp]],-3)</f>
        <v>1000</v>
      </c>
      <c r="P517">
        <f t="shared" si="60"/>
        <v>1011</v>
      </c>
      <c r="Q517">
        <f t="shared" si="61"/>
        <v>2345</v>
      </c>
      <c r="R517">
        <f t="shared" si="62"/>
        <v>2150</v>
      </c>
      <c r="S517" t="str">
        <f t="shared" si="63"/>
        <v>2255</v>
      </c>
      <c r="T517" s="1">
        <f>+Tabell1[[#This Row],[Avrundet beløp]]</f>
        <v>1000</v>
      </c>
      <c r="U517" s="5">
        <f t="shared" ref="U517:U580" si="64">ROUND(T517,-3)</f>
        <v>1000</v>
      </c>
    </row>
    <row r="518" spans="1:21" x14ac:dyDescent="0.25">
      <c r="A518">
        <v>2345</v>
      </c>
      <c r="B518" t="s">
        <v>318</v>
      </c>
      <c r="C518">
        <v>2150</v>
      </c>
      <c r="D518" t="s">
        <v>280</v>
      </c>
      <c r="E518">
        <v>1020</v>
      </c>
      <c r="F518" t="s">
        <v>260</v>
      </c>
      <c r="G518" t="s">
        <v>17</v>
      </c>
      <c r="H518" t="s">
        <v>18</v>
      </c>
      <c r="I518" s="1">
        <v>1025</v>
      </c>
      <c r="J518" s="1">
        <f>+Tabell1[[#This Row],[Regnskap]]</f>
        <v>1025</v>
      </c>
      <c r="L518" t="str">
        <f>_xlfn.XLOOKUP(Tabell1[[#This Row],[Ansvar]],Fleksi[Ansvar],Fleksi[Virksomhet])</f>
        <v>Buggeland</v>
      </c>
      <c r="M518" t="str">
        <f>_xlfn.XLOOKUP(Tabell1[[#This Row],[Ansvar]],Fleksi[Ansvar],Fleksi[1B])</f>
        <v>Ordinær grunnskoleopplæring inkludert fellesutgifter</v>
      </c>
      <c r="N518" t="str">
        <f>_xlfn.XLOOKUP(Tabell1[[#This Row],[Ansvar]],Fleksi[Ansvar],Fleksi[Tjenesteområde])</f>
        <v>Oppvekst skole</v>
      </c>
      <c r="O518" s="1">
        <f>+ROUND(Tabell1[[#This Row],[Justert beløp]],-3)</f>
        <v>1000</v>
      </c>
      <c r="P518">
        <f t="shared" si="60"/>
        <v>1020</v>
      </c>
      <c r="Q518">
        <f t="shared" si="61"/>
        <v>2345</v>
      </c>
      <c r="R518">
        <f t="shared" si="62"/>
        <v>2150</v>
      </c>
      <c r="S518" t="str">
        <f t="shared" si="63"/>
        <v>2255</v>
      </c>
      <c r="T518" s="1">
        <f>+Tabell1[[#This Row],[Avrundet beløp]]</f>
        <v>1000</v>
      </c>
      <c r="U518" s="5">
        <f t="shared" si="64"/>
        <v>1000</v>
      </c>
    </row>
    <row r="519" spans="1:21" x14ac:dyDescent="0.25">
      <c r="A519">
        <v>2345</v>
      </c>
      <c r="B519" t="s">
        <v>318</v>
      </c>
      <c r="C519">
        <v>2150</v>
      </c>
      <c r="D519" t="s">
        <v>280</v>
      </c>
      <c r="E519">
        <v>1090</v>
      </c>
      <c r="F519" t="s">
        <v>22</v>
      </c>
      <c r="G519" t="s">
        <v>17</v>
      </c>
      <c r="H519" t="s">
        <v>18</v>
      </c>
      <c r="I519" s="1">
        <v>167</v>
      </c>
      <c r="J519" s="1">
        <f>+Tabell1[[#This Row],[Regnskap]]</f>
        <v>167</v>
      </c>
      <c r="L519" t="str">
        <f>_xlfn.XLOOKUP(Tabell1[[#This Row],[Ansvar]],Fleksi[Ansvar],Fleksi[Virksomhet])</f>
        <v>Buggeland</v>
      </c>
      <c r="M519" t="str">
        <f>_xlfn.XLOOKUP(Tabell1[[#This Row],[Ansvar]],Fleksi[Ansvar],Fleksi[1B])</f>
        <v>Ordinær grunnskoleopplæring inkludert fellesutgifter</v>
      </c>
      <c r="N519" t="str">
        <f>_xlfn.XLOOKUP(Tabell1[[#This Row],[Ansvar]],Fleksi[Ansvar],Fleksi[Tjenesteområde])</f>
        <v>Oppvekst skole</v>
      </c>
      <c r="O519" s="1">
        <f>+ROUND(Tabell1[[#This Row],[Justert beløp]],-3)</f>
        <v>0</v>
      </c>
      <c r="P519">
        <f t="shared" si="60"/>
        <v>1090</v>
      </c>
      <c r="Q519">
        <f t="shared" si="61"/>
        <v>2345</v>
      </c>
      <c r="R519">
        <f t="shared" si="62"/>
        <v>2150</v>
      </c>
      <c r="S519" t="str">
        <f t="shared" si="63"/>
        <v>2255</v>
      </c>
      <c r="T519" s="1">
        <f>+Tabell1[[#This Row],[Avrundet beløp]]</f>
        <v>0</v>
      </c>
      <c r="U519" s="5">
        <f t="shared" si="64"/>
        <v>0</v>
      </c>
    </row>
    <row r="520" spans="1:21" x14ac:dyDescent="0.25">
      <c r="A520">
        <v>2345</v>
      </c>
      <c r="B520" t="s">
        <v>318</v>
      </c>
      <c r="C520">
        <v>2150</v>
      </c>
      <c r="D520" t="s">
        <v>280</v>
      </c>
      <c r="E520">
        <v>1099</v>
      </c>
      <c r="F520" t="s">
        <v>16</v>
      </c>
      <c r="G520" t="s">
        <v>17</v>
      </c>
      <c r="H520" t="s">
        <v>18</v>
      </c>
      <c r="I520" s="1">
        <v>308</v>
      </c>
      <c r="J520" s="1">
        <f>+Tabell1[[#This Row],[Regnskap]]</f>
        <v>308</v>
      </c>
      <c r="L520" t="str">
        <f>_xlfn.XLOOKUP(Tabell1[[#This Row],[Ansvar]],Fleksi[Ansvar],Fleksi[Virksomhet])</f>
        <v>Buggeland</v>
      </c>
      <c r="M520" t="str">
        <f>_xlfn.XLOOKUP(Tabell1[[#This Row],[Ansvar]],Fleksi[Ansvar],Fleksi[1B])</f>
        <v>Ordinær grunnskoleopplæring inkludert fellesutgifter</v>
      </c>
      <c r="N520" t="str">
        <f>_xlfn.XLOOKUP(Tabell1[[#This Row],[Ansvar]],Fleksi[Ansvar],Fleksi[Tjenesteområde])</f>
        <v>Oppvekst skole</v>
      </c>
      <c r="O520" s="1">
        <f>+ROUND(Tabell1[[#This Row],[Justert beløp]],-3)</f>
        <v>0</v>
      </c>
      <c r="P520">
        <f t="shared" si="60"/>
        <v>1099</v>
      </c>
      <c r="Q520">
        <f t="shared" si="61"/>
        <v>2345</v>
      </c>
      <c r="R520">
        <f t="shared" si="62"/>
        <v>2150</v>
      </c>
      <c r="S520" t="str">
        <f t="shared" si="63"/>
        <v>2255</v>
      </c>
      <c r="T520" s="1">
        <f>+Tabell1[[#This Row],[Avrundet beløp]]</f>
        <v>0</v>
      </c>
      <c r="U520" s="5">
        <f t="shared" si="64"/>
        <v>0</v>
      </c>
    </row>
    <row r="521" spans="1:21" x14ac:dyDescent="0.25">
      <c r="A521">
        <v>2346</v>
      </c>
      <c r="B521" t="s">
        <v>319</v>
      </c>
      <c r="C521">
        <v>2020</v>
      </c>
      <c r="D521" t="s">
        <v>276</v>
      </c>
      <c r="E521">
        <v>1020</v>
      </c>
      <c r="F521" t="s">
        <v>260</v>
      </c>
      <c r="G521" t="s">
        <v>17</v>
      </c>
      <c r="H521" t="s">
        <v>18</v>
      </c>
      <c r="I521" s="1">
        <v>28564</v>
      </c>
      <c r="J521" s="1">
        <f>+Tabell1[[#This Row],[Regnskap]]</f>
        <v>28564</v>
      </c>
      <c r="L521" t="str">
        <f>_xlfn.XLOOKUP(Tabell1[[#This Row],[Ansvar]],Fleksi[Ansvar],Fleksi[Virksomhet])</f>
        <v>Lundehaugen</v>
      </c>
      <c r="M521" t="str">
        <f>_xlfn.XLOOKUP(Tabell1[[#This Row],[Ansvar]],Fleksi[Ansvar],Fleksi[1B])</f>
        <v>Ordinær grunnskoleopplæring inkludert fellesutgifter</v>
      </c>
      <c r="N521" t="str">
        <f>_xlfn.XLOOKUP(Tabell1[[#This Row],[Ansvar]],Fleksi[Ansvar],Fleksi[Tjenesteområde])</f>
        <v>Oppvekst skole</v>
      </c>
      <c r="O521" s="1">
        <f>+ROUND(Tabell1[[#This Row],[Justert beløp]],-3)</f>
        <v>29000</v>
      </c>
      <c r="P521">
        <f t="shared" si="60"/>
        <v>1020</v>
      </c>
      <c r="Q521">
        <f t="shared" si="61"/>
        <v>2346</v>
      </c>
      <c r="R521">
        <f t="shared" si="62"/>
        <v>2020</v>
      </c>
      <c r="S521" t="str">
        <f t="shared" si="63"/>
        <v>2255</v>
      </c>
      <c r="T521" s="1">
        <f>+Tabell1[[#This Row],[Avrundet beløp]]</f>
        <v>29000</v>
      </c>
      <c r="U521" s="5">
        <f t="shared" si="64"/>
        <v>29000</v>
      </c>
    </row>
    <row r="522" spans="1:21" x14ac:dyDescent="0.25">
      <c r="A522">
        <v>2346</v>
      </c>
      <c r="B522" t="s">
        <v>319</v>
      </c>
      <c r="C522">
        <v>2020</v>
      </c>
      <c r="D522" t="s">
        <v>276</v>
      </c>
      <c r="E522">
        <v>1022</v>
      </c>
      <c r="F522" t="s">
        <v>278</v>
      </c>
      <c r="G522" t="s">
        <v>17</v>
      </c>
      <c r="H522" t="s">
        <v>18</v>
      </c>
      <c r="I522" s="1">
        <v>2738</v>
      </c>
      <c r="J522" s="1">
        <f>+Tabell1[[#This Row],[Regnskap]]</f>
        <v>2738</v>
      </c>
      <c r="L522" t="str">
        <f>_xlfn.XLOOKUP(Tabell1[[#This Row],[Ansvar]],Fleksi[Ansvar],Fleksi[Virksomhet])</f>
        <v>Lundehaugen</v>
      </c>
      <c r="M522" t="str">
        <f>_xlfn.XLOOKUP(Tabell1[[#This Row],[Ansvar]],Fleksi[Ansvar],Fleksi[1B])</f>
        <v>Ordinær grunnskoleopplæring inkludert fellesutgifter</v>
      </c>
      <c r="N522" t="str">
        <f>_xlfn.XLOOKUP(Tabell1[[#This Row],[Ansvar]],Fleksi[Ansvar],Fleksi[Tjenesteområde])</f>
        <v>Oppvekst skole</v>
      </c>
      <c r="O522" s="1">
        <f>+ROUND(Tabell1[[#This Row],[Justert beløp]],-3)</f>
        <v>3000</v>
      </c>
      <c r="P522">
        <f t="shared" si="60"/>
        <v>1022</v>
      </c>
      <c r="Q522">
        <f t="shared" si="61"/>
        <v>2346</v>
      </c>
      <c r="R522">
        <f t="shared" si="62"/>
        <v>2020</v>
      </c>
      <c r="S522" t="str">
        <f t="shared" si="63"/>
        <v>2255</v>
      </c>
      <c r="T522" s="1">
        <f>+Tabell1[[#This Row],[Avrundet beløp]]</f>
        <v>3000</v>
      </c>
      <c r="U522" s="5">
        <f t="shared" si="64"/>
        <v>3000</v>
      </c>
    </row>
    <row r="523" spans="1:21" x14ac:dyDescent="0.25">
      <c r="A523">
        <v>2346</v>
      </c>
      <c r="B523" t="s">
        <v>319</v>
      </c>
      <c r="C523">
        <v>2020</v>
      </c>
      <c r="D523" t="s">
        <v>276</v>
      </c>
      <c r="E523">
        <v>1040</v>
      </c>
      <c r="F523" t="s">
        <v>27</v>
      </c>
      <c r="G523" t="s">
        <v>17</v>
      </c>
      <c r="H523" t="s">
        <v>18</v>
      </c>
      <c r="I523" s="1">
        <v>72604</v>
      </c>
      <c r="J523" s="1">
        <f>+Tabell1[[#This Row],[Regnskap]]</f>
        <v>72604</v>
      </c>
      <c r="L523" t="str">
        <f>_xlfn.XLOOKUP(Tabell1[[#This Row],[Ansvar]],Fleksi[Ansvar],Fleksi[Virksomhet])</f>
        <v>Lundehaugen</v>
      </c>
      <c r="M523" t="str">
        <f>_xlfn.XLOOKUP(Tabell1[[#This Row],[Ansvar]],Fleksi[Ansvar],Fleksi[1B])</f>
        <v>Ordinær grunnskoleopplæring inkludert fellesutgifter</v>
      </c>
      <c r="N523" t="str">
        <f>_xlfn.XLOOKUP(Tabell1[[#This Row],[Ansvar]],Fleksi[Ansvar],Fleksi[Tjenesteområde])</f>
        <v>Oppvekst skole</v>
      </c>
      <c r="O523" s="1">
        <f>+ROUND(Tabell1[[#This Row],[Justert beløp]],-3)</f>
        <v>73000</v>
      </c>
      <c r="P523">
        <f t="shared" si="60"/>
        <v>1040</v>
      </c>
      <c r="Q523">
        <f t="shared" si="61"/>
        <v>2346</v>
      </c>
      <c r="R523">
        <f t="shared" si="62"/>
        <v>2020</v>
      </c>
      <c r="S523" t="str">
        <f t="shared" si="63"/>
        <v>2255</v>
      </c>
      <c r="T523" s="1">
        <f>+Tabell1[[#This Row],[Avrundet beløp]]</f>
        <v>73000</v>
      </c>
      <c r="U523" s="5">
        <f t="shared" si="64"/>
        <v>73000</v>
      </c>
    </row>
    <row r="524" spans="1:21" x14ac:dyDescent="0.25">
      <c r="A524">
        <v>2346</v>
      </c>
      <c r="B524" t="s">
        <v>319</v>
      </c>
      <c r="C524">
        <v>2020</v>
      </c>
      <c r="D524" t="s">
        <v>276</v>
      </c>
      <c r="E524">
        <v>1090</v>
      </c>
      <c r="F524" t="s">
        <v>22</v>
      </c>
      <c r="G524" t="s">
        <v>17</v>
      </c>
      <c r="H524" t="s">
        <v>18</v>
      </c>
      <c r="I524" s="1">
        <v>1851</v>
      </c>
      <c r="J524" s="1">
        <f>+Tabell1[[#This Row],[Regnskap]]</f>
        <v>1851</v>
      </c>
      <c r="L524" t="str">
        <f>_xlfn.XLOOKUP(Tabell1[[#This Row],[Ansvar]],Fleksi[Ansvar],Fleksi[Virksomhet])</f>
        <v>Lundehaugen</v>
      </c>
      <c r="M524" t="str">
        <f>_xlfn.XLOOKUP(Tabell1[[#This Row],[Ansvar]],Fleksi[Ansvar],Fleksi[1B])</f>
        <v>Ordinær grunnskoleopplæring inkludert fellesutgifter</v>
      </c>
      <c r="N524" t="str">
        <f>_xlfn.XLOOKUP(Tabell1[[#This Row],[Ansvar]],Fleksi[Ansvar],Fleksi[Tjenesteområde])</f>
        <v>Oppvekst skole</v>
      </c>
      <c r="O524" s="1">
        <f>+ROUND(Tabell1[[#This Row],[Justert beløp]],-3)</f>
        <v>2000</v>
      </c>
      <c r="P524">
        <f t="shared" si="60"/>
        <v>1090</v>
      </c>
      <c r="Q524">
        <f t="shared" si="61"/>
        <v>2346</v>
      </c>
      <c r="R524">
        <f t="shared" si="62"/>
        <v>2020</v>
      </c>
      <c r="S524" t="str">
        <f t="shared" si="63"/>
        <v>2255</v>
      </c>
      <c r="T524" s="1">
        <f>+Tabell1[[#This Row],[Avrundet beløp]]</f>
        <v>2000</v>
      </c>
      <c r="U524" s="5">
        <f t="shared" si="64"/>
        <v>2000</v>
      </c>
    </row>
    <row r="525" spans="1:21" x14ac:dyDescent="0.25">
      <c r="A525">
        <v>2346</v>
      </c>
      <c r="B525" t="s">
        <v>319</v>
      </c>
      <c r="C525">
        <v>2020</v>
      </c>
      <c r="D525" t="s">
        <v>276</v>
      </c>
      <c r="E525">
        <v>1099</v>
      </c>
      <c r="F525" t="s">
        <v>16</v>
      </c>
      <c r="G525" t="s">
        <v>17</v>
      </c>
      <c r="H525" t="s">
        <v>18</v>
      </c>
      <c r="I525" s="1">
        <v>14912</v>
      </c>
      <c r="J525" s="1">
        <f>+Tabell1[[#This Row],[Regnskap]]</f>
        <v>14912</v>
      </c>
      <c r="L525" t="str">
        <f>_xlfn.XLOOKUP(Tabell1[[#This Row],[Ansvar]],Fleksi[Ansvar],Fleksi[Virksomhet])</f>
        <v>Lundehaugen</v>
      </c>
      <c r="M525" t="str">
        <f>_xlfn.XLOOKUP(Tabell1[[#This Row],[Ansvar]],Fleksi[Ansvar],Fleksi[1B])</f>
        <v>Ordinær grunnskoleopplæring inkludert fellesutgifter</v>
      </c>
      <c r="N525" t="str">
        <f>_xlfn.XLOOKUP(Tabell1[[#This Row],[Ansvar]],Fleksi[Ansvar],Fleksi[Tjenesteområde])</f>
        <v>Oppvekst skole</v>
      </c>
      <c r="O525" s="1">
        <f>+ROUND(Tabell1[[#This Row],[Justert beløp]],-3)</f>
        <v>15000</v>
      </c>
      <c r="P525">
        <f t="shared" si="60"/>
        <v>1099</v>
      </c>
      <c r="Q525">
        <f t="shared" si="61"/>
        <v>2346</v>
      </c>
      <c r="R525">
        <f t="shared" si="62"/>
        <v>2020</v>
      </c>
      <c r="S525" t="str">
        <f t="shared" si="63"/>
        <v>2255</v>
      </c>
      <c r="T525" s="1">
        <f>+Tabell1[[#This Row],[Avrundet beløp]]</f>
        <v>15000</v>
      </c>
      <c r="U525" s="5">
        <f t="shared" si="64"/>
        <v>15000</v>
      </c>
    </row>
    <row r="526" spans="1:21" x14ac:dyDescent="0.25">
      <c r="A526">
        <v>2346</v>
      </c>
      <c r="B526" t="s">
        <v>319</v>
      </c>
      <c r="C526">
        <v>2020</v>
      </c>
      <c r="D526" t="s">
        <v>276</v>
      </c>
      <c r="E526">
        <v>1110</v>
      </c>
      <c r="F526" t="s">
        <v>221</v>
      </c>
      <c r="G526" t="s">
        <v>17</v>
      </c>
      <c r="H526" t="s">
        <v>18</v>
      </c>
      <c r="I526" s="1">
        <v>27192</v>
      </c>
      <c r="J526" s="1">
        <f>+Tabell1[[#This Row],[Regnskap]]</f>
        <v>27192</v>
      </c>
      <c r="L526" t="str">
        <f>_xlfn.XLOOKUP(Tabell1[[#This Row],[Ansvar]],Fleksi[Ansvar],Fleksi[Virksomhet])</f>
        <v>Lundehaugen</v>
      </c>
      <c r="M526" t="str">
        <f>_xlfn.XLOOKUP(Tabell1[[#This Row],[Ansvar]],Fleksi[Ansvar],Fleksi[1B])</f>
        <v>Ordinær grunnskoleopplæring inkludert fellesutgifter</v>
      </c>
      <c r="N526" t="str">
        <f>_xlfn.XLOOKUP(Tabell1[[#This Row],[Ansvar]],Fleksi[Ansvar],Fleksi[Tjenesteområde])</f>
        <v>Oppvekst skole</v>
      </c>
      <c r="O526" s="1">
        <f>+ROUND(Tabell1[[#This Row],[Justert beløp]],-3)</f>
        <v>27000</v>
      </c>
      <c r="P526">
        <f t="shared" si="60"/>
        <v>1110</v>
      </c>
      <c r="Q526">
        <f t="shared" si="61"/>
        <v>2346</v>
      </c>
      <c r="R526">
        <f t="shared" si="62"/>
        <v>2020</v>
      </c>
      <c r="S526" t="str">
        <f t="shared" si="63"/>
        <v>2255</v>
      </c>
      <c r="T526" s="1">
        <f>+Tabell1[[#This Row],[Avrundet beløp]]</f>
        <v>27000</v>
      </c>
      <c r="U526" s="5">
        <f t="shared" si="64"/>
        <v>27000</v>
      </c>
    </row>
    <row r="527" spans="1:21" x14ac:dyDescent="0.25">
      <c r="A527">
        <v>2346</v>
      </c>
      <c r="B527" t="s">
        <v>319</v>
      </c>
      <c r="C527">
        <v>2022</v>
      </c>
      <c r="D527" t="s">
        <v>299</v>
      </c>
      <c r="E527">
        <v>1020</v>
      </c>
      <c r="F527" t="s">
        <v>260</v>
      </c>
      <c r="G527" t="s">
        <v>17</v>
      </c>
      <c r="H527" t="s">
        <v>18</v>
      </c>
      <c r="I527" s="1">
        <v>25522</v>
      </c>
      <c r="J527" s="1">
        <f>+Tabell1[[#This Row],[Regnskap]]</f>
        <v>25522</v>
      </c>
      <c r="L527" t="str">
        <f>_xlfn.XLOOKUP(Tabell1[[#This Row],[Ansvar]],Fleksi[Ansvar],Fleksi[Virksomhet])</f>
        <v>Lundehaugen</v>
      </c>
      <c r="M527" t="str">
        <f>_xlfn.XLOOKUP(Tabell1[[#This Row],[Ansvar]],Fleksi[Ansvar],Fleksi[1B])</f>
        <v>Ordinær grunnskoleopplæring inkludert fellesutgifter</v>
      </c>
      <c r="N527" t="str">
        <f>_xlfn.XLOOKUP(Tabell1[[#This Row],[Ansvar]],Fleksi[Ansvar],Fleksi[Tjenesteområde])</f>
        <v>Oppvekst skole</v>
      </c>
      <c r="O527" s="1">
        <f>+ROUND(Tabell1[[#This Row],[Justert beløp]],-3)</f>
        <v>26000</v>
      </c>
      <c r="P527">
        <f t="shared" si="60"/>
        <v>1020</v>
      </c>
      <c r="Q527">
        <f t="shared" si="61"/>
        <v>2346</v>
      </c>
      <c r="R527">
        <f t="shared" si="62"/>
        <v>2022</v>
      </c>
      <c r="S527" t="str">
        <f t="shared" si="63"/>
        <v>2255</v>
      </c>
      <c r="T527" s="1">
        <f>+Tabell1[[#This Row],[Avrundet beløp]]</f>
        <v>26000</v>
      </c>
      <c r="U527" s="5">
        <f t="shared" si="64"/>
        <v>26000</v>
      </c>
    </row>
    <row r="528" spans="1:21" x14ac:dyDescent="0.25">
      <c r="A528">
        <v>2346</v>
      </c>
      <c r="B528" t="s">
        <v>319</v>
      </c>
      <c r="C528">
        <v>2022</v>
      </c>
      <c r="D528" t="s">
        <v>299</v>
      </c>
      <c r="E528">
        <v>1022</v>
      </c>
      <c r="F528" t="s">
        <v>278</v>
      </c>
      <c r="G528" t="s">
        <v>17</v>
      </c>
      <c r="H528" t="s">
        <v>18</v>
      </c>
      <c r="I528" s="1">
        <v>696</v>
      </c>
      <c r="J528" s="1">
        <f>+Tabell1[[#This Row],[Regnskap]]</f>
        <v>696</v>
      </c>
      <c r="L528" t="str">
        <f>_xlfn.XLOOKUP(Tabell1[[#This Row],[Ansvar]],Fleksi[Ansvar],Fleksi[Virksomhet])</f>
        <v>Lundehaugen</v>
      </c>
      <c r="M528" t="str">
        <f>_xlfn.XLOOKUP(Tabell1[[#This Row],[Ansvar]],Fleksi[Ansvar],Fleksi[1B])</f>
        <v>Ordinær grunnskoleopplæring inkludert fellesutgifter</v>
      </c>
      <c r="N528" t="str">
        <f>_xlfn.XLOOKUP(Tabell1[[#This Row],[Ansvar]],Fleksi[Ansvar],Fleksi[Tjenesteområde])</f>
        <v>Oppvekst skole</v>
      </c>
      <c r="O528" s="1">
        <f>+ROUND(Tabell1[[#This Row],[Justert beløp]],-3)</f>
        <v>1000</v>
      </c>
      <c r="P528">
        <f t="shared" si="60"/>
        <v>1022</v>
      </c>
      <c r="Q528">
        <f t="shared" si="61"/>
        <v>2346</v>
      </c>
      <c r="R528">
        <f t="shared" si="62"/>
        <v>2022</v>
      </c>
      <c r="S528" t="str">
        <f t="shared" si="63"/>
        <v>2255</v>
      </c>
      <c r="T528" s="1">
        <f>+Tabell1[[#This Row],[Avrundet beløp]]</f>
        <v>1000</v>
      </c>
      <c r="U528" s="5">
        <f t="shared" si="64"/>
        <v>1000</v>
      </c>
    </row>
    <row r="529" spans="1:21" x14ac:dyDescent="0.25">
      <c r="A529">
        <v>2346</v>
      </c>
      <c r="B529" t="s">
        <v>319</v>
      </c>
      <c r="C529">
        <v>2022</v>
      </c>
      <c r="D529" t="s">
        <v>299</v>
      </c>
      <c r="E529">
        <v>1030</v>
      </c>
      <c r="F529" t="s">
        <v>248</v>
      </c>
      <c r="G529" t="s">
        <v>17</v>
      </c>
      <c r="H529" t="s">
        <v>18</v>
      </c>
      <c r="I529" s="1">
        <v>1028</v>
      </c>
      <c r="J529" s="1">
        <f>+Tabell1[[#This Row],[Regnskap]]</f>
        <v>1028</v>
      </c>
      <c r="L529" t="str">
        <f>_xlfn.XLOOKUP(Tabell1[[#This Row],[Ansvar]],Fleksi[Ansvar],Fleksi[Virksomhet])</f>
        <v>Lundehaugen</v>
      </c>
      <c r="M529" t="str">
        <f>_xlfn.XLOOKUP(Tabell1[[#This Row],[Ansvar]],Fleksi[Ansvar],Fleksi[1B])</f>
        <v>Ordinær grunnskoleopplæring inkludert fellesutgifter</v>
      </c>
      <c r="N529" t="str">
        <f>_xlfn.XLOOKUP(Tabell1[[#This Row],[Ansvar]],Fleksi[Ansvar],Fleksi[Tjenesteområde])</f>
        <v>Oppvekst skole</v>
      </c>
      <c r="O529" s="1">
        <f>+ROUND(Tabell1[[#This Row],[Justert beløp]],-3)</f>
        <v>1000</v>
      </c>
      <c r="P529">
        <f t="shared" si="60"/>
        <v>1030</v>
      </c>
      <c r="Q529">
        <f t="shared" si="61"/>
        <v>2346</v>
      </c>
      <c r="R529">
        <f t="shared" si="62"/>
        <v>2022</v>
      </c>
      <c r="S529" t="str">
        <f t="shared" si="63"/>
        <v>2255</v>
      </c>
      <c r="T529" s="1">
        <f>+Tabell1[[#This Row],[Avrundet beløp]]</f>
        <v>1000</v>
      </c>
      <c r="U529" s="5">
        <f t="shared" si="64"/>
        <v>1000</v>
      </c>
    </row>
    <row r="530" spans="1:21" x14ac:dyDescent="0.25">
      <c r="A530">
        <v>2346</v>
      </c>
      <c r="B530" t="s">
        <v>319</v>
      </c>
      <c r="C530">
        <v>2022</v>
      </c>
      <c r="D530" t="s">
        <v>299</v>
      </c>
      <c r="E530">
        <v>1040</v>
      </c>
      <c r="F530" t="s">
        <v>27</v>
      </c>
      <c r="G530" t="s">
        <v>17</v>
      </c>
      <c r="H530" t="s">
        <v>18</v>
      </c>
      <c r="I530" s="1">
        <v>5309</v>
      </c>
      <c r="J530" s="1">
        <f>+Tabell1[[#This Row],[Regnskap]]</f>
        <v>5309</v>
      </c>
      <c r="L530" t="str">
        <f>_xlfn.XLOOKUP(Tabell1[[#This Row],[Ansvar]],Fleksi[Ansvar],Fleksi[Virksomhet])</f>
        <v>Lundehaugen</v>
      </c>
      <c r="M530" t="str">
        <f>_xlfn.XLOOKUP(Tabell1[[#This Row],[Ansvar]],Fleksi[Ansvar],Fleksi[1B])</f>
        <v>Ordinær grunnskoleopplæring inkludert fellesutgifter</v>
      </c>
      <c r="N530" t="str">
        <f>_xlfn.XLOOKUP(Tabell1[[#This Row],[Ansvar]],Fleksi[Ansvar],Fleksi[Tjenesteområde])</f>
        <v>Oppvekst skole</v>
      </c>
      <c r="O530" s="1">
        <f>+ROUND(Tabell1[[#This Row],[Justert beløp]],-3)</f>
        <v>5000</v>
      </c>
      <c r="P530">
        <f t="shared" si="60"/>
        <v>1040</v>
      </c>
      <c r="Q530">
        <f t="shared" si="61"/>
        <v>2346</v>
      </c>
      <c r="R530">
        <f t="shared" si="62"/>
        <v>2022</v>
      </c>
      <c r="S530" t="str">
        <f t="shared" si="63"/>
        <v>2255</v>
      </c>
      <c r="T530" s="1">
        <f>+Tabell1[[#This Row],[Avrundet beløp]]</f>
        <v>5000</v>
      </c>
      <c r="U530" s="5">
        <f t="shared" si="64"/>
        <v>5000</v>
      </c>
    </row>
    <row r="531" spans="1:21" x14ac:dyDescent="0.25">
      <c r="A531">
        <v>2346</v>
      </c>
      <c r="B531" t="s">
        <v>319</v>
      </c>
      <c r="C531">
        <v>2022</v>
      </c>
      <c r="D531" t="s">
        <v>299</v>
      </c>
      <c r="E531">
        <v>1090</v>
      </c>
      <c r="F531" t="s">
        <v>22</v>
      </c>
      <c r="G531" t="s">
        <v>17</v>
      </c>
      <c r="H531" t="s">
        <v>18</v>
      </c>
      <c r="I531" s="1">
        <v>1306</v>
      </c>
      <c r="J531" s="1">
        <f>+Tabell1[[#This Row],[Regnskap]]</f>
        <v>1306</v>
      </c>
      <c r="L531" t="str">
        <f>_xlfn.XLOOKUP(Tabell1[[#This Row],[Ansvar]],Fleksi[Ansvar],Fleksi[Virksomhet])</f>
        <v>Lundehaugen</v>
      </c>
      <c r="M531" t="str">
        <f>_xlfn.XLOOKUP(Tabell1[[#This Row],[Ansvar]],Fleksi[Ansvar],Fleksi[1B])</f>
        <v>Ordinær grunnskoleopplæring inkludert fellesutgifter</v>
      </c>
      <c r="N531" t="str">
        <f>_xlfn.XLOOKUP(Tabell1[[#This Row],[Ansvar]],Fleksi[Ansvar],Fleksi[Tjenesteområde])</f>
        <v>Oppvekst skole</v>
      </c>
      <c r="O531" s="1">
        <f>+ROUND(Tabell1[[#This Row],[Justert beløp]],-3)</f>
        <v>1000</v>
      </c>
      <c r="P531">
        <f t="shared" si="60"/>
        <v>1090</v>
      </c>
      <c r="Q531">
        <f t="shared" si="61"/>
        <v>2346</v>
      </c>
      <c r="R531">
        <f t="shared" si="62"/>
        <v>2022</v>
      </c>
      <c r="S531" t="str">
        <f t="shared" si="63"/>
        <v>2255</v>
      </c>
      <c r="T531" s="1">
        <f>+Tabell1[[#This Row],[Avrundet beløp]]</f>
        <v>1000</v>
      </c>
      <c r="U531" s="5">
        <f t="shared" si="64"/>
        <v>1000</v>
      </c>
    </row>
    <row r="532" spans="1:21" x14ac:dyDescent="0.25">
      <c r="A532">
        <v>2346</v>
      </c>
      <c r="B532" t="s">
        <v>319</v>
      </c>
      <c r="C532">
        <v>2022</v>
      </c>
      <c r="D532" t="s">
        <v>299</v>
      </c>
      <c r="E532">
        <v>1099</v>
      </c>
      <c r="F532" t="s">
        <v>16</v>
      </c>
      <c r="G532" t="s">
        <v>17</v>
      </c>
      <c r="H532" t="s">
        <v>18</v>
      </c>
      <c r="I532" s="1">
        <v>4774</v>
      </c>
      <c r="J532" s="1">
        <f>+Tabell1[[#This Row],[Regnskap]]</f>
        <v>4774</v>
      </c>
      <c r="L532" t="str">
        <f>_xlfn.XLOOKUP(Tabell1[[#This Row],[Ansvar]],Fleksi[Ansvar],Fleksi[Virksomhet])</f>
        <v>Lundehaugen</v>
      </c>
      <c r="M532" t="str">
        <f>_xlfn.XLOOKUP(Tabell1[[#This Row],[Ansvar]],Fleksi[Ansvar],Fleksi[1B])</f>
        <v>Ordinær grunnskoleopplæring inkludert fellesutgifter</v>
      </c>
      <c r="N532" t="str">
        <f>_xlfn.XLOOKUP(Tabell1[[#This Row],[Ansvar]],Fleksi[Ansvar],Fleksi[Tjenesteområde])</f>
        <v>Oppvekst skole</v>
      </c>
      <c r="O532" s="1">
        <f>+ROUND(Tabell1[[#This Row],[Justert beløp]],-3)</f>
        <v>5000</v>
      </c>
      <c r="P532">
        <f t="shared" si="60"/>
        <v>1099</v>
      </c>
      <c r="Q532">
        <f t="shared" si="61"/>
        <v>2346</v>
      </c>
      <c r="R532">
        <f t="shared" si="62"/>
        <v>2022</v>
      </c>
      <c r="S532" t="str">
        <f t="shared" si="63"/>
        <v>2255</v>
      </c>
      <c r="T532" s="1">
        <f>+Tabell1[[#This Row],[Avrundet beløp]]</f>
        <v>5000</v>
      </c>
      <c r="U532" s="5">
        <f t="shared" si="64"/>
        <v>5000</v>
      </c>
    </row>
    <row r="533" spans="1:21" x14ac:dyDescent="0.25">
      <c r="A533">
        <v>2347</v>
      </c>
      <c r="B533" t="s">
        <v>320</v>
      </c>
      <c r="C533">
        <v>2020</v>
      </c>
      <c r="D533" t="s">
        <v>276</v>
      </c>
      <c r="E533">
        <v>1020</v>
      </c>
      <c r="F533" t="s">
        <v>260</v>
      </c>
      <c r="G533" t="s">
        <v>17</v>
      </c>
      <c r="H533" t="s">
        <v>18</v>
      </c>
      <c r="I533" s="1">
        <v>12195</v>
      </c>
      <c r="J533" s="1">
        <f>+Tabell1[[#This Row],[Regnskap]]</f>
        <v>12195</v>
      </c>
      <c r="L533" t="str">
        <f>_xlfn.XLOOKUP(Tabell1[[#This Row],[Ansvar]],Fleksi[Ansvar],Fleksi[Virksomhet])</f>
        <v>Forsand skule</v>
      </c>
      <c r="M533" t="str">
        <f>_xlfn.XLOOKUP(Tabell1[[#This Row],[Ansvar]],Fleksi[Ansvar],Fleksi[1B])</f>
        <v>Ordinær grunnskoleopplæring inkludert fellesutgifter</v>
      </c>
      <c r="N533" t="str">
        <f>_xlfn.XLOOKUP(Tabell1[[#This Row],[Ansvar]],Fleksi[Ansvar],Fleksi[Tjenesteområde])</f>
        <v>Oppvekst skole</v>
      </c>
      <c r="O533" s="1">
        <f>+ROUND(Tabell1[[#This Row],[Justert beløp]],-3)</f>
        <v>12000</v>
      </c>
      <c r="P533">
        <f t="shared" si="60"/>
        <v>1020</v>
      </c>
      <c r="Q533">
        <f t="shared" si="61"/>
        <v>2347</v>
      </c>
      <c r="R533">
        <f t="shared" si="62"/>
        <v>2020</v>
      </c>
      <c r="S533" t="str">
        <f t="shared" si="63"/>
        <v>2255</v>
      </c>
      <c r="T533" s="1">
        <f>+Tabell1[[#This Row],[Avrundet beløp]]</f>
        <v>12000</v>
      </c>
      <c r="U533" s="5">
        <f t="shared" si="64"/>
        <v>12000</v>
      </c>
    </row>
    <row r="534" spans="1:21" x14ac:dyDescent="0.25">
      <c r="A534">
        <v>2347</v>
      </c>
      <c r="B534" t="s">
        <v>320</v>
      </c>
      <c r="C534">
        <v>2020</v>
      </c>
      <c r="D534" t="s">
        <v>276</v>
      </c>
      <c r="E534">
        <v>1022</v>
      </c>
      <c r="F534" t="s">
        <v>278</v>
      </c>
      <c r="G534" t="s">
        <v>17</v>
      </c>
      <c r="H534" t="s">
        <v>18</v>
      </c>
      <c r="I534" s="1">
        <v>117</v>
      </c>
      <c r="J534" s="1">
        <f>+Tabell1[[#This Row],[Regnskap]]</f>
        <v>117</v>
      </c>
      <c r="L534" t="str">
        <f>_xlfn.XLOOKUP(Tabell1[[#This Row],[Ansvar]],Fleksi[Ansvar],Fleksi[Virksomhet])</f>
        <v>Forsand skule</v>
      </c>
      <c r="M534" t="str">
        <f>_xlfn.XLOOKUP(Tabell1[[#This Row],[Ansvar]],Fleksi[Ansvar],Fleksi[1B])</f>
        <v>Ordinær grunnskoleopplæring inkludert fellesutgifter</v>
      </c>
      <c r="N534" t="str">
        <f>_xlfn.XLOOKUP(Tabell1[[#This Row],[Ansvar]],Fleksi[Ansvar],Fleksi[Tjenesteområde])</f>
        <v>Oppvekst skole</v>
      </c>
      <c r="O534" s="1">
        <f>+ROUND(Tabell1[[#This Row],[Justert beløp]],-3)</f>
        <v>0</v>
      </c>
      <c r="P534">
        <f t="shared" si="60"/>
        <v>1022</v>
      </c>
      <c r="Q534">
        <f t="shared" si="61"/>
        <v>2347</v>
      </c>
      <c r="R534">
        <f t="shared" si="62"/>
        <v>2020</v>
      </c>
      <c r="S534" t="str">
        <f t="shared" si="63"/>
        <v>2255</v>
      </c>
      <c r="T534" s="1">
        <f>+Tabell1[[#This Row],[Avrundet beløp]]</f>
        <v>0</v>
      </c>
      <c r="U534" s="5">
        <f t="shared" si="64"/>
        <v>0</v>
      </c>
    </row>
    <row r="535" spans="1:21" x14ac:dyDescent="0.25">
      <c r="A535">
        <v>2347</v>
      </c>
      <c r="B535" t="s">
        <v>320</v>
      </c>
      <c r="C535">
        <v>2020</v>
      </c>
      <c r="D535" t="s">
        <v>276</v>
      </c>
      <c r="E535">
        <v>1090</v>
      </c>
      <c r="F535" t="s">
        <v>22</v>
      </c>
      <c r="G535" t="s">
        <v>17</v>
      </c>
      <c r="H535" t="s">
        <v>18</v>
      </c>
      <c r="I535" s="1">
        <v>1228</v>
      </c>
      <c r="J535" s="1">
        <f>+Tabell1[[#This Row],[Regnskap]]</f>
        <v>1228</v>
      </c>
      <c r="L535" t="str">
        <f>_xlfn.XLOOKUP(Tabell1[[#This Row],[Ansvar]],Fleksi[Ansvar],Fleksi[Virksomhet])</f>
        <v>Forsand skule</v>
      </c>
      <c r="M535" t="str">
        <f>_xlfn.XLOOKUP(Tabell1[[#This Row],[Ansvar]],Fleksi[Ansvar],Fleksi[1B])</f>
        <v>Ordinær grunnskoleopplæring inkludert fellesutgifter</v>
      </c>
      <c r="N535" t="str">
        <f>_xlfn.XLOOKUP(Tabell1[[#This Row],[Ansvar]],Fleksi[Ansvar],Fleksi[Tjenesteområde])</f>
        <v>Oppvekst skole</v>
      </c>
      <c r="O535" s="1">
        <f>+ROUND(Tabell1[[#This Row],[Justert beløp]],-3)</f>
        <v>1000</v>
      </c>
      <c r="P535">
        <f t="shared" ref="P535:P579" si="65">+E535</f>
        <v>1090</v>
      </c>
      <c r="Q535">
        <f t="shared" ref="Q535:Q579" si="66">+A535</f>
        <v>2347</v>
      </c>
      <c r="R535">
        <f t="shared" ref="R535:R579" si="67">+C535</f>
        <v>2020</v>
      </c>
      <c r="S535" t="str">
        <f t="shared" ref="S535:S579" si="68">+G535</f>
        <v>2255</v>
      </c>
      <c r="T535" s="1">
        <f>+Tabell1[[#This Row],[Avrundet beløp]]</f>
        <v>1000</v>
      </c>
      <c r="U535" s="5">
        <f t="shared" si="64"/>
        <v>1000</v>
      </c>
    </row>
    <row r="536" spans="1:21" x14ac:dyDescent="0.25">
      <c r="A536">
        <v>2347</v>
      </c>
      <c r="B536" t="s">
        <v>320</v>
      </c>
      <c r="C536">
        <v>2020</v>
      </c>
      <c r="D536" t="s">
        <v>276</v>
      </c>
      <c r="E536">
        <v>1099</v>
      </c>
      <c r="F536" t="s">
        <v>16</v>
      </c>
      <c r="G536" t="s">
        <v>17</v>
      </c>
      <c r="H536" t="s">
        <v>18</v>
      </c>
      <c r="I536" s="1">
        <v>1909</v>
      </c>
      <c r="J536" s="1">
        <f>+Tabell1[[#This Row],[Regnskap]]</f>
        <v>1909</v>
      </c>
      <c r="L536" t="str">
        <f>_xlfn.XLOOKUP(Tabell1[[#This Row],[Ansvar]],Fleksi[Ansvar],Fleksi[Virksomhet])</f>
        <v>Forsand skule</v>
      </c>
      <c r="M536" t="str">
        <f>_xlfn.XLOOKUP(Tabell1[[#This Row],[Ansvar]],Fleksi[Ansvar],Fleksi[1B])</f>
        <v>Ordinær grunnskoleopplæring inkludert fellesutgifter</v>
      </c>
      <c r="N536" t="str">
        <f>_xlfn.XLOOKUP(Tabell1[[#This Row],[Ansvar]],Fleksi[Ansvar],Fleksi[Tjenesteområde])</f>
        <v>Oppvekst skole</v>
      </c>
      <c r="O536" s="1">
        <f>+ROUND(Tabell1[[#This Row],[Justert beløp]],-3)</f>
        <v>2000</v>
      </c>
      <c r="P536">
        <f t="shared" si="65"/>
        <v>1099</v>
      </c>
      <c r="Q536">
        <f t="shared" si="66"/>
        <v>2347</v>
      </c>
      <c r="R536">
        <f t="shared" si="67"/>
        <v>2020</v>
      </c>
      <c r="S536" t="str">
        <f t="shared" si="68"/>
        <v>2255</v>
      </c>
      <c r="T536" s="1">
        <f>+Tabell1[[#This Row],[Avrundet beløp]]</f>
        <v>2000</v>
      </c>
      <c r="U536" s="5">
        <f t="shared" si="64"/>
        <v>2000</v>
      </c>
    </row>
    <row r="537" spans="1:21" x14ac:dyDescent="0.25">
      <c r="A537">
        <v>2347</v>
      </c>
      <c r="B537" t="s">
        <v>320</v>
      </c>
      <c r="C537">
        <v>2020</v>
      </c>
      <c r="D537" t="s">
        <v>276</v>
      </c>
      <c r="E537">
        <v>1100</v>
      </c>
      <c r="F537" t="s">
        <v>48</v>
      </c>
      <c r="G537" t="s">
        <v>17</v>
      </c>
      <c r="H537" t="s">
        <v>18</v>
      </c>
      <c r="I537" s="1">
        <v>1511</v>
      </c>
      <c r="J537" s="1">
        <f>+Tabell1[[#This Row],[Regnskap]]</f>
        <v>1511</v>
      </c>
      <c r="L537" t="str">
        <f>_xlfn.XLOOKUP(Tabell1[[#This Row],[Ansvar]],Fleksi[Ansvar],Fleksi[Virksomhet])</f>
        <v>Forsand skule</v>
      </c>
      <c r="M537" t="str">
        <f>_xlfn.XLOOKUP(Tabell1[[#This Row],[Ansvar]],Fleksi[Ansvar],Fleksi[1B])</f>
        <v>Ordinær grunnskoleopplæring inkludert fellesutgifter</v>
      </c>
      <c r="N537" t="str">
        <f>_xlfn.XLOOKUP(Tabell1[[#This Row],[Ansvar]],Fleksi[Ansvar],Fleksi[Tjenesteområde])</f>
        <v>Oppvekst skole</v>
      </c>
      <c r="O537" s="1">
        <f>+ROUND(Tabell1[[#This Row],[Justert beløp]],-3)</f>
        <v>2000</v>
      </c>
      <c r="P537">
        <f t="shared" si="65"/>
        <v>1100</v>
      </c>
      <c r="Q537">
        <f t="shared" si="66"/>
        <v>2347</v>
      </c>
      <c r="R537">
        <f t="shared" si="67"/>
        <v>2020</v>
      </c>
      <c r="S537" t="str">
        <f t="shared" si="68"/>
        <v>2255</v>
      </c>
      <c r="T537" s="1">
        <f>+Tabell1[[#This Row],[Avrundet beløp]]</f>
        <v>2000</v>
      </c>
      <c r="U537" s="5">
        <f t="shared" si="64"/>
        <v>2000</v>
      </c>
    </row>
    <row r="538" spans="1:21" x14ac:dyDescent="0.25">
      <c r="A538">
        <v>2347</v>
      </c>
      <c r="B538" t="s">
        <v>320</v>
      </c>
      <c r="C538">
        <v>2020</v>
      </c>
      <c r="D538" t="s">
        <v>276</v>
      </c>
      <c r="E538">
        <v>1114</v>
      </c>
      <c r="F538" t="s">
        <v>321</v>
      </c>
      <c r="G538" t="s">
        <v>17</v>
      </c>
      <c r="H538" t="s">
        <v>18</v>
      </c>
      <c r="I538" s="1">
        <v>199</v>
      </c>
      <c r="J538" s="1">
        <f>+Tabell1[[#This Row],[Regnskap]]</f>
        <v>199</v>
      </c>
      <c r="L538" t="str">
        <f>_xlfn.XLOOKUP(Tabell1[[#This Row],[Ansvar]],Fleksi[Ansvar],Fleksi[Virksomhet])</f>
        <v>Forsand skule</v>
      </c>
      <c r="M538" t="str">
        <f>_xlfn.XLOOKUP(Tabell1[[#This Row],[Ansvar]],Fleksi[Ansvar],Fleksi[1B])</f>
        <v>Ordinær grunnskoleopplæring inkludert fellesutgifter</v>
      </c>
      <c r="N538" t="str">
        <f>_xlfn.XLOOKUP(Tabell1[[#This Row],[Ansvar]],Fleksi[Ansvar],Fleksi[Tjenesteområde])</f>
        <v>Oppvekst skole</v>
      </c>
      <c r="O538" s="1">
        <f>+ROUND(Tabell1[[#This Row],[Justert beløp]],-3)</f>
        <v>0</v>
      </c>
      <c r="P538">
        <f t="shared" si="65"/>
        <v>1114</v>
      </c>
      <c r="Q538">
        <f t="shared" si="66"/>
        <v>2347</v>
      </c>
      <c r="R538">
        <f t="shared" si="67"/>
        <v>2020</v>
      </c>
      <c r="S538" t="str">
        <f t="shared" si="68"/>
        <v>2255</v>
      </c>
      <c r="T538" s="1">
        <f>+Tabell1[[#This Row],[Avrundet beløp]]</f>
        <v>0</v>
      </c>
      <c r="U538" s="5">
        <f t="shared" si="64"/>
        <v>0</v>
      </c>
    </row>
    <row r="539" spans="1:21" x14ac:dyDescent="0.25">
      <c r="A539">
        <v>2347</v>
      </c>
      <c r="B539" t="s">
        <v>320</v>
      </c>
      <c r="C539">
        <v>2020</v>
      </c>
      <c r="D539" t="s">
        <v>276</v>
      </c>
      <c r="E539">
        <v>1118</v>
      </c>
      <c r="F539" t="s">
        <v>305</v>
      </c>
      <c r="G539" t="s">
        <v>17</v>
      </c>
      <c r="H539" t="s">
        <v>18</v>
      </c>
      <c r="I539" s="1">
        <v>232</v>
      </c>
      <c r="J539" s="1">
        <f>+Tabell1[[#This Row],[Regnskap]]</f>
        <v>232</v>
      </c>
      <c r="L539" t="str">
        <f>_xlfn.XLOOKUP(Tabell1[[#This Row],[Ansvar]],Fleksi[Ansvar],Fleksi[Virksomhet])</f>
        <v>Forsand skule</v>
      </c>
      <c r="M539" t="str">
        <f>_xlfn.XLOOKUP(Tabell1[[#This Row],[Ansvar]],Fleksi[Ansvar],Fleksi[1B])</f>
        <v>Ordinær grunnskoleopplæring inkludert fellesutgifter</v>
      </c>
      <c r="N539" t="str">
        <f>_xlfn.XLOOKUP(Tabell1[[#This Row],[Ansvar]],Fleksi[Ansvar],Fleksi[Tjenesteområde])</f>
        <v>Oppvekst skole</v>
      </c>
      <c r="O539" s="1">
        <f>+ROUND(Tabell1[[#This Row],[Justert beløp]],-3)</f>
        <v>0</v>
      </c>
      <c r="P539">
        <f t="shared" si="65"/>
        <v>1118</v>
      </c>
      <c r="Q539">
        <f t="shared" si="66"/>
        <v>2347</v>
      </c>
      <c r="R539">
        <f t="shared" si="67"/>
        <v>2020</v>
      </c>
      <c r="S539" t="str">
        <f t="shared" si="68"/>
        <v>2255</v>
      </c>
      <c r="T539" s="1">
        <f>+Tabell1[[#This Row],[Avrundet beløp]]</f>
        <v>0</v>
      </c>
      <c r="U539" s="5">
        <f t="shared" si="64"/>
        <v>0</v>
      </c>
    </row>
    <row r="540" spans="1:21" x14ac:dyDescent="0.25">
      <c r="A540">
        <v>2347</v>
      </c>
      <c r="B540" t="s">
        <v>320</v>
      </c>
      <c r="C540">
        <v>2020</v>
      </c>
      <c r="D540" t="s">
        <v>276</v>
      </c>
      <c r="E540">
        <v>1120</v>
      </c>
      <c r="F540" t="s">
        <v>26</v>
      </c>
      <c r="G540" t="s">
        <v>17</v>
      </c>
      <c r="H540" t="s">
        <v>18</v>
      </c>
      <c r="I540" s="1">
        <v>2346</v>
      </c>
      <c r="J540" s="1">
        <f>+Tabell1[[#This Row],[Regnskap]]</f>
        <v>2346</v>
      </c>
      <c r="L540" t="str">
        <f>_xlfn.XLOOKUP(Tabell1[[#This Row],[Ansvar]],Fleksi[Ansvar],Fleksi[Virksomhet])</f>
        <v>Forsand skule</v>
      </c>
      <c r="M540" t="str">
        <f>_xlfn.XLOOKUP(Tabell1[[#This Row],[Ansvar]],Fleksi[Ansvar],Fleksi[1B])</f>
        <v>Ordinær grunnskoleopplæring inkludert fellesutgifter</v>
      </c>
      <c r="N540" t="str">
        <f>_xlfn.XLOOKUP(Tabell1[[#This Row],[Ansvar]],Fleksi[Ansvar],Fleksi[Tjenesteområde])</f>
        <v>Oppvekst skole</v>
      </c>
      <c r="O540" s="1">
        <f>+ROUND(Tabell1[[#This Row],[Justert beløp]],-3)</f>
        <v>2000</v>
      </c>
      <c r="P540">
        <f t="shared" si="65"/>
        <v>1120</v>
      </c>
      <c r="Q540">
        <f t="shared" si="66"/>
        <v>2347</v>
      </c>
      <c r="R540">
        <f t="shared" si="67"/>
        <v>2020</v>
      </c>
      <c r="S540" t="str">
        <f t="shared" si="68"/>
        <v>2255</v>
      </c>
      <c r="T540" s="1">
        <f>+Tabell1[[#This Row],[Avrundet beløp]]</f>
        <v>2000</v>
      </c>
      <c r="U540" s="5">
        <f t="shared" si="64"/>
        <v>2000</v>
      </c>
    </row>
    <row r="541" spans="1:21" x14ac:dyDescent="0.25">
      <c r="A541">
        <v>2347</v>
      </c>
      <c r="B541" t="s">
        <v>320</v>
      </c>
      <c r="C541">
        <v>2020</v>
      </c>
      <c r="D541" t="s">
        <v>276</v>
      </c>
      <c r="E541">
        <v>1122</v>
      </c>
      <c r="F541" t="s">
        <v>216</v>
      </c>
      <c r="G541" t="s">
        <v>17</v>
      </c>
      <c r="H541" t="s">
        <v>18</v>
      </c>
      <c r="I541" s="1">
        <v>4559</v>
      </c>
      <c r="J541" s="1">
        <f>+Tabell1[[#This Row],[Regnskap]]</f>
        <v>4559</v>
      </c>
      <c r="L541" t="str">
        <f>_xlfn.XLOOKUP(Tabell1[[#This Row],[Ansvar]],Fleksi[Ansvar],Fleksi[Virksomhet])</f>
        <v>Forsand skule</v>
      </c>
      <c r="M541" t="str">
        <f>_xlfn.XLOOKUP(Tabell1[[#This Row],[Ansvar]],Fleksi[Ansvar],Fleksi[1B])</f>
        <v>Ordinær grunnskoleopplæring inkludert fellesutgifter</v>
      </c>
      <c r="N541" t="str">
        <f>_xlfn.XLOOKUP(Tabell1[[#This Row],[Ansvar]],Fleksi[Ansvar],Fleksi[Tjenesteområde])</f>
        <v>Oppvekst skole</v>
      </c>
      <c r="O541" s="1">
        <f>+ROUND(Tabell1[[#This Row],[Justert beløp]],-3)</f>
        <v>5000</v>
      </c>
      <c r="P541">
        <f t="shared" si="65"/>
        <v>1122</v>
      </c>
      <c r="Q541">
        <f t="shared" si="66"/>
        <v>2347</v>
      </c>
      <c r="R541">
        <f t="shared" si="67"/>
        <v>2020</v>
      </c>
      <c r="S541" t="str">
        <f t="shared" si="68"/>
        <v>2255</v>
      </c>
      <c r="T541" s="1">
        <f>+Tabell1[[#This Row],[Avrundet beløp]]</f>
        <v>5000</v>
      </c>
      <c r="U541" s="5">
        <f t="shared" si="64"/>
        <v>5000</v>
      </c>
    </row>
    <row r="542" spans="1:21" x14ac:dyDescent="0.25">
      <c r="A542">
        <v>2347</v>
      </c>
      <c r="B542" t="s">
        <v>320</v>
      </c>
      <c r="C542">
        <v>2020</v>
      </c>
      <c r="D542" t="s">
        <v>276</v>
      </c>
      <c r="E542">
        <v>1350</v>
      </c>
      <c r="F542" t="s">
        <v>247</v>
      </c>
      <c r="G542" t="s">
        <v>17</v>
      </c>
      <c r="H542" t="s">
        <v>18</v>
      </c>
      <c r="I542" s="1">
        <v>33020</v>
      </c>
      <c r="J542" s="1">
        <f>+Tabell1[[#This Row],[Regnskap]]</f>
        <v>33020</v>
      </c>
      <c r="L542" t="str">
        <f>_xlfn.XLOOKUP(Tabell1[[#This Row],[Ansvar]],Fleksi[Ansvar],Fleksi[Virksomhet])</f>
        <v>Forsand skule</v>
      </c>
      <c r="M542" t="str">
        <f>_xlfn.XLOOKUP(Tabell1[[#This Row],[Ansvar]],Fleksi[Ansvar],Fleksi[1B])</f>
        <v>Ordinær grunnskoleopplæring inkludert fellesutgifter</v>
      </c>
      <c r="N542" t="str">
        <f>_xlfn.XLOOKUP(Tabell1[[#This Row],[Ansvar]],Fleksi[Ansvar],Fleksi[Tjenesteområde])</f>
        <v>Oppvekst skole</v>
      </c>
      <c r="O542" s="1">
        <f>+ROUND(Tabell1[[#This Row],[Justert beløp]],-3)</f>
        <v>33000</v>
      </c>
      <c r="P542">
        <f t="shared" si="65"/>
        <v>1350</v>
      </c>
      <c r="Q542">
        <f t="shared" si="66"/>
        <v>2347</v>
      </c>
      <c r="R542">
        <f t="shared" si="67"/>
        <v>2020</v>
      </c>
      <c r="S542" t="str">
        <f t="shared" si="68"/>
        <v>2255</v>
      </c>
      <c r="T542" s="1">
        <f>+Tabell1[[#This Row],[Avrundet beløp]]</f>
        <v>33000</v>
      </c>
      <c r="U542" s="5">
        <f t="shared" si="64"/>
        <v>33000</v>
      </c>
    </row>
    <row r="543" spans="1:21" x14ac:dyDescent="0.25">
      <c r="A543">
        <v>2347</v>
      </c>
      <c r="B543" t="s">
        <v>320</v>
      </c>
      <c r="C543">
        <v>2020</v>
      </c>
      <c r="D543" t="s">
        <v>276</v>
      </c>
      <c r="E543">
        <v>1370</v>
      </c>
      <c r="F543" t="s">
        <v>239</v>
      </c>
      <c r="G543" t="s">
        <v>17</v>
      </c>
      <c r="H543" t="s">
        <v>18</v>
      </c>
      <c r="I543" s="1">
        <v>54600</v>
      </c>
      <c r="J543" s="1">
        <f>+Tabell1[[#This Row],[Regnskap]]</f>
        <v>54600</v>
      </c>
      <c r="L543" t="str">
        <f>_xlfn.XLOOKUP(Tabell1[[#This Row],[Ansvar]],Fleksi[Ansvar],Fleksi[Virksomhet])</f>
        <v>Forsand skule</v>
      </c>
      <c r="M543" t="str">
        <f>_xlfn.XLOOKUP(Tabell1[[#This Row],[Ansvar]],Fleksi[Ansvar],Fleksi[1B])</f>
        <v>Ordinær grunnskoleopplæring inkludert fellesutgifter</v>
      </c>
      <c r="N543" t="str">
        <f>_xlfn.XLOOKUP(Tabell1[[#This Row],[Ansvar]],Fleksi[Ansvar],Fleksi[Tjenesteområde])</f>
        <v>Oppvekst skole</v>
      </c>
      <c r="O543" s="1">
        <f>+ROUND(Tabell1[[#This Row],[Justert beløp]],-3)</f>
        <v>55000</v>
      </c>
      <c r="P543">
        <f t="shared" si="65"/>
        <v>1370</v>
      </c>
      <c r="Q543">
        <f t="shared" si="66"/>
        <v>2347</v>
      </c>
      <c r="R543">
        <f t="shared" si="67"/>
        <v>2020</v>
      </c>
      <c r="S543" t="str">
        <f t="shared" si="68"/>
        <v>2255</v>
      </c>
      <c r="T543" s="1">
        <f>+Tabell1[[#This Row],[Avrundet beløp]]</f>
        <v>55000</v>
      </c>
      <c r="U543" s="5">
        <f t="shared" si="64"/>
        <v>55000</v>
      </c>
    </row>
    <row r="544" spans="1:21" x14ac:dyDescent="0.25">
      <c r="A544">
        <v>2347</v>
      </c>
      <c r="B544" t="s">
        <v>320</v>
      </c>
      <c r="C544">
        <v>2022</v>
      </c>
      <c r="D544" t="s">
        <v>299</v>
      </c>
      <c r="E544">
        <v>1020</v>
      </c>
      <c r="F544" t="s">
        <v>260</v>
      </c>
      <c r="G544" t="s">
        <v>17</v>
      </c>
      <c r="H544" t="s">
        <v>18</v>
      </c>
      <c r="I544" s="1">
        <v>10371</v>
      </c>
      <c r="J544" s="1">
        <f>+Tabell1[[#This Row],[Regnskap]]</f>
        <v>10371</v>
      </c>
      <c r="L544" t="str">
        <f>_xlfn.XLOOKUP(Tabell1[[#This Row],[Ansvar]],Fleksi[Ansvar],Fleksi[Virksomhet])</f>
        <v>Forsand skule</v>
      </c>
      <c r="M544" t="str">
        <f>_xlfn.XLOOKUP(Tabell1[[#This Row],[Ansvar]],Fleksi[Ansvar],Fleksi[1B])</f>
        <v>Ordinær grunnskoleopplæring inkludert fellesutgifter</v>
      </c>
      <c r="N544" t="str">
        <f>_xlfn.XLOOKUP(Tabell1[[#This Row],[Ansvar]],Fleksi[Ansvar],Fleksi[Tjenesteområde])</f>
        <v>Oppvekst skole</v>
      </c>
      <c r="O544" s="1">
        <f>+ROUND(Tabell1[[#This Row],[Justert beløp]],-3)</f>
        <v>10000</v>
      </c>
      <c r="P544">
        <f t="shared" si="65"/>
        <v>1020</v>
      </c>
      <c r="Q544">
        <f t="shared" si="66"/>
        <v>2347</v>
      </c>
      <c r="R544">
        <f t="shared" si="67"/>
        <v>2022</v>
      </c>
      <c r="S544" t="str">
        <f t="shared" si="68"/>
        <v>2255</v>
      </c>
      <c r="T544" s="1">
        <f>+Tabell1[[#This Row],[Avrundet beløp]]</f>
        <v>10000</v>
      </c>
      <c r="U544" s="5">
        <f t="shared" si="64"/>
        <v>10000</v>
      </c>
    </row>
    <row r="545" spans="1:21" x14ac:dyDescent="0.25">
      <c r="A545">
        <v>2347</v>
      </c>
      <c r="B545" t="s">
        <v>320</v>
      </c>
      <c r="C545">
        <v>2022</v>
      </c>
      <c r="D545" t="s">
        <v>299</v>
      </c>
      <c r="E545">
        <v>1090</v>
      </c>
      <c r="F545" t="s">
        <v>22</v>
      </c>
      <c r="G545" t="s">
        <v>17</v>
      </c>
      <c r="H545" t="s">
        <v>18</v>
      </c>
      <c r="I545" s="1">
        <v>859</v>
      </c>
      <c r="J545" s="1">
        <f>+Tabell1[[#This Row],[Regnskap]]</f>
        <v>859</v>
      </c>
      <c r="L545" t="str">
        <f>_xlfn.XLOOKUP(Tabell1[[#This Row],[Ansvar]],Fleksi[Ansvar],Fleksi[Virksomhet])</f>
        <v>Forsand skule</v>
      </c>
      <c r="M545" t="str">
        <f>_xlfn.XLOOKUP(Tabell1[[#This Row],[Ansvar]],Fleksi[Ansvar],Fleksi[1B])</f>
        <v>Ordinær grunnskoleopplæring inkludert fellesutgifter</v>
      </c>
      <c r="N545" t="str">
        <f>_xlfn.XLOOKUP(Tabell1[[#This Row],[Ansvar]],Fleksi[Ansvar],Fleksi[Tjenesteområde])</f>
        <v>Oppvekst skole</v>
      </c>
      <c r="O545" s="1">
        <f>+ROUND(Tabell1[[#This Row],[Justert beløp]],-3)</f>
        <v>1000</v>
      </c>
      <c r="P545">
        <f t="shared" si="65"/>
        <v>1090</v>
      </c>
      <c r="Q545">
        <f t="shared" si="66"/>
        <v>2347</v>
      </c>
      <c r="R545">
        <f t="shared" si="67"/>
        <v>2022</v>
      </c>
      <c r="S545" t="str">
        <f t="shared" si="68"/>
        <v>2255</v>
      </c>
      <c r="T545" s="1">
        <f>+Tabell1[[#This Row],[Avrundet beløp]]</f>
        <v>1000</v>
      </c>
      <c r="U545" s="5">
        <f t="shared" si="64"/>
        <v>1000</v>
      </c>
    </row>
    <row r="546" spans="1:21" x14ac:dyDescent="0.25">
      <c r="A546">
        <v>2347</v>
      </c>
      <c r="B546" t="s">
        <v>320</v>
      </c>
      <c r="C546">
        <v>2022</v>
      </c>
      <c r="D546" t="s">
        <v>299</v>
      </c>
      <c r="E546">
        <v>1099</v>
      </c>
      <c r="F546" t="s">
        <v>16</v>
      </c>
      <c r="G546" t="s">
        <v>17</v>
      </c>
      <c r="H546" t="s">
        <v>18</v>
      </c>
      <c r="I546" s="1">
        <v>1584</v>
      </c>
      <c r="J546" s="1">
        <f>+Tabell1[[#This Row],[Regnskap]]</f>
        <v>1584</v>
      </c>
      <c r="L546" t="str">
        <f>_xlfn.XLOOKUP(Tabell1[[#This Row],[Ansvar]],Fleksi[Ansvar],Fleksi[Virksomhet])</f>
        <v>Forsand skule</v>
      </c>
      <c r="M546" t="str">
        <f>_xlfn.XLOOKUP(Tabell1[[#This Row],[Ansvar]],Fleksi[Ansvar],Fleksi[1B])</f>
        <v>Ordinær grunnskoleopplæring inkludert fellesutgifter</v>
      </c>
      <c r="N546" t="str">
        <f>_xlfn.XLOOKUP(Tabell1[[#This Row],[Ansvar]],Fleksi[Ansvar],Fleksi[Tjenesteområde])</f>
        <v>Oppvekst skole</v>
      </c>
      <c r="O546" s="1">
        <f>+ROUND(Tabell1[[#This Row],[Justert beløp]],-3)</f>
        <v>2000</v>
      </c>
      <c r="P546">
        <f t="shared" si="65"/>
        <v>1099</v>
      </c>
      <c r="Q546">
        <f t="shared" si="66"/>
        <v>2347</v>
      </c>
      <c r="R546">
        <f t="shared" si="67"/>
        <v>2022</v>
      </c>
      <c r="S546" t="str">
        <f t="shared" si="68"/>
        <v>2255</v>
      </c>
      <c r="T546" s="1">
        <f>+Tabell1[[#This Row],[Avrundet beløp]]</f>
        <v>2000</v>
      </c>
      <c r="U546" s="5">
        <f t="shared" si="64"/>
        <v>2000</v>
      </c>
    </row>
    <row r="547" spans="1:21" x14ac:dyDescent="0.25">
      <c r="A547">
        <v>2347</v>
      </c>
      <c r="B547" t="s">
        <v>320</v>
      </c>
      <c r="C547">
        <v>2150</v>
      </c>
      <c r="D547" t="s">
        <v>280</v>
      </c>
      <c r="E547">
        <v>1020</v>
      </c>
      <c r="F547" t="s">
        <v>260</v>
      </c>
      <c r="G547" t="s">
        <v>17</v>
      </c>
      <c r="H547" t="s">
        <v>18</v>
      </c>
      <c r="I547" s="1">
        <v>1450</v>
      </c>
      <c r="J547" s="1">
        <f>+Tabell1[[#This Row],[Regnskap]]</f>
        <v>1450</v>
      </c>
      <c r="L547" t="str">
        <f>_xlfn.XLOOKUP(Tabell1[[#This Row],[Ansvar]],Fleksi[Ansvar],Fleksi[Virksomhet])</f>
        <v>Forsand skule</v>
      </c>
      <c r="M547" t="str">
        <f>_xlfn.XLOOKUP(Tabell1[[#This Row],[Ansvar]],Fleksi[Ansvar],Fleksi[1B])</f>
        <v>Ordinær grunnskoleopplæring inkludert fellesutgifter</v>
      </c>
      <c r="N547" t="str">
        <f>_xlfn.XLOOKUP(Tabell1[[#This Row],[Ansvar]],Fleksi[Ansvar],Fleksi[Tjenesteområde])</f>
        <v>Oppvekst skole</v>
      </c>
      <c r="O547" s="1">
        <f>+ROUND(Tabell1[[#This Row],[Justert beløp]],-3)</f>
        <v>1000</v>
      </c>
      <c r="P547">
        <f t="shared" si="65"/>
        <v>1020</v>
      </c>
      <c r="Q547">
        <f t="shared" si="66"/>
        <v>2347</v>
      </c>
      <c r="R547">
        <f t="shared" si="67"/>
        <v>2150</v>
      </c>
      <c r="S547" t="str">
        <f t="shared" si="68"/>
        <v>2255</v>
      </c>
      <c r="T547" s="1">
        <f>+Tabell1[[#This Row],[Avrundet beløp]]</f>
        <v>1000</v>
      </c>
      <c r="U547" s="5">
        <f t="shared" si="64"/>
        <v>1000</v>
      </c>
    </row>
    <row r="548" spans="1:21" x14ac:dyDescent="0.25">
      <c r="A548">
        <v>2347</v>
      </c>
      <c r="B548" t="s">
        <v>320</v>
      </c>
      <c r="C548">
        <v>2150</v>
      </c>
      <c r="D548" t="s">
        <v>280</v>
      </c>
      <c r="E548">
        <v>1099</v>
      </c>
      <c r="F548" t="s">
        <v>16</v>
      </c>
      <c r="G548" t="s">
        <v>17</v>
      </c>
      <c r="H548" t="s">
        <v>18</v>
      </c>
      <c r="I548" s="1">
        <v>204</v>
      </c>
      <c r="J548" s="1">
        <f>+Tabell1[[#This Row],[Regnskap]]</f>
        <v>204</v>
      </c>
      <c r="L548" t="str">
        <f>_xlfn.XLOOKUP(Tabell1[[#This Row],[Ansvar]],Fleksi[Ansvar],Fleksi[Virksomhet])</f>
        <v>Forsand skule</v>
      </c>
      <c r="M548" t="str">
        <f>_xlfn.XLOOKUP(Tabell1[[#This Row],[Ansvar]],Fleksi[Ansvar],Fleksi[1B])</f>
        <v>Ordinær grunnskoleopplæring inkludert fellesutgifter</v>
      </c>
      <c r="N548" t="str">
        <f>_xlfn.XLOOKUP(Tabell1[[#This Row],[Ansvar]],Fleksi[Ansvar],Fleksi[Tjenesteområde])</f>
        <v>Oppvekst skole</v>
      </c>
      <c r="O548" s="1">
        <f>+ROUND(Tabell1[[#This Row],[Justert beløp]],-3)</f>
        <v>0</v>
      </c>
      <c r="P548">
        <f t="shared" si="65"/>
        <v>1099</v>
      </c>
      <c r="Q548">
        <f t="shared" si="66"/>
        <v>2347</v>
      </c>
      <c r="R548">
        <f t="shared" si="67"/>
        <v>2150</v>
      </c>
      <c r="S548" t="str">
        <f t="shared" si="68"/>
        <v>2255</v>
      </c>
      <c r="T548" s="1">
        <f>+Tabell1[[#This Row],[Avrundet beløp]]</f>
        <v>0</v>
      </c>
      <c r="U548" s="5">
        <f t="shared" si="64"/>
        <v>0</v>
      </c>
    </row>
    <row r="549" spans="1:21" x14ac:dyDescent="0.25">
      <c r="A549">
        <v>2348</v>
      </c>
      <c r="B549" t="s">
        <v>150</v>
      </c>
      <c r="C549">
        <v>2020</v>
      </c>
      <c r="D549" t="s">
        <v>276</v>
      </c>
      <c r="E549">
        <v>1011</v>
      </c>
      <c r="F549" t="s">
        <v>60</v>
      </c>
      <c r="G549" t="s">
        <v>17</v>
      </c>
      <c r="H549" t="s">
        <v>18</v>
      </c>
      <c r="I549" s="1">
        <v>2108</v>
      </c>
      <c r="J549" s="1">
        <f>+Tabell1[[#This Row],[Regnskap]]</f>
        <v>2108</v>
      </c>
      <c r="L549" t="str">
        <f>_xlfn.XLOOKUP(Tabell1[[#This Row],[Ansvar]],Fleksi[Ansvar],Fleksi[Virksomhet])</f>
        <v>Bogafjell ungdomsskole</v>
      </c>
      <c r="M549" t="str">
        <f>_xlfn.XLOOKUP(Tabell1[[#This Row],[Ansvar]],Fleksi[Ansvar],Fleksi[1B])</f>
        <v>Ordinær grunnskoleopplæring inkludert fellesutgifter</v>
      </c>
      <c r="N549" t="str">
        <f>_xlfn.XLOOKUP(Tabell1[[#This Row],[Ansvar]],Fleksi[Ansvar],Fleksi[Tjenesteområde])</f>
        <v>Oppvekst skole</v>
      </c>
      <c r="O549" s="1">
        <f>+ROUND(Tabell1[[#This Row],[Justert beløp]],-3)</f>
        <v>2000</v>
      </c>
      <c r="P549">
        <f t="shared" si="65"/>
        <v>1011</v>
      </c>
      <c r="Q549">
        <f t="shared" si="66"/>
        <v>2348</v>
      </c>
      <c r="R549">
        <f t="shared" si="67"/>
        <v>2020</v>
      </c>
      <c r="S549" t="str">
        <f t="shared" si="68"/>
        <v>2255</v>
      </c>
      <c r="T549" s="1">
        <f>+Tabell1[[#This Row],[Avrundet beløp]]</f>
        <v>2000</v>
      </c>
      <c r="U549" s="5">
        <f t="shared" si="64"/>
        <v>2000</v>
      </c>
    </row>
    <row r="550" spans="1:21" x14ac:dyDescent="0.25">
      <c r="A550">
        <v>2348</v>
      </c>
      <c r="B550" t="s">
        <v>150</v>
      </c>
      <c r="C550">
        <v>2020</v>
      </c>
      <c r="D550" t="s">
        <v>276</v>
      </c>
      <c r="E550">
        <v>1020</v>
      </c>
      <c r="F550" t="s">
        <v>260</v>
      </c>
      <c r="G550" t="s">
        <v>17</v>
      </c>
      <c r="H550" t="s">
        <v>18</v>
      </c>
      <c r="I550" s="1">
        <v>26187</v>
      </c>
      <c r="J550" s="1">
        <f>+Tabell1[[#This Row],[Regnskap]]</f>
        <v>26187</v>
      </c>
      <c r="L550" t="str">
        <f>_xlfn.XLOOKUP(Tabell1[[#This Row],[Ansvar]],Fleksi[Ansvar],Fleksi[Virksomhet])</f>
        <v>Bogafjell ungdomsskole</v>
      </c>
      <c r="M550" t="str">
        <f>_xlfn.XLOOKUP(Tabell1[[#This Row],[Ansvar]],Fleksi[Ansvar],Fleksi[1B])</f>
        <v>Ordinær grunnskoleopplæring inkludert fellesutgifter</v>
      </c>
      <c r="N550" t="str">
        <f>_xlfn.XLOOKUP(Tabell1[[#This Row],[Ansvar]],Fleksi[Ansvar],Fleksi[Tjenesteområde])</f>
        <v>Oppvekst skole</v>
      </c>
      <c r="O550" s="1">
        <f>+ROUND(Tabell1[[#This Row],[Justert beløp]],-3)</f>
        <v>26000</v>
      </c>
      <c r="P550">
        <f t="shared" si="65"/>
        <v>1020</v>
      </c>
      <c r="Q550">
        <f t="shared" si="66"/>
        <v>2348</v>
      </c>
      <c r="R550">
        <f t="shared" si="67"/>
        <v>2020</v>
      </c>
      <c r="S550" t="str">
        <f t="shared" si="68"/>
        <v>2255</v>
      </c>
      <c r="T550" s="1">
        <f>+Tabell1[[#This Row],[Avrundet beløp]]</f>
        <v>26000</v>
      </c>
      <c r="U550" s="5">
        <f t="shared" si="64"/>
        <v>26000</v>
      </c>
    </row>
    <row r="551" spans="1:21" x14ac:dyDescent="0.25">
      <c r="A551">
        <v>2348</v>
      </c>
      <c r="B551" t="s">
        <v>150</v>
      </c>
      <c r="C551">
        <v>2020</v>
      </c>
      <c r="D551" t="s">
        <v>276</v>
      </c>
      <c r="E551">
        <v>1022</v>
      </c>
      <c r="F551" t="s">
        <v>278</v>
      </c>
      <c r="G551" t="s">
        <v>17</v>
      </c>
      <c r="H551" t="s">
        <v>18</v>
      </c>
      <c r="I551" s="1">
        <v>2626</v>
      </c>
      <c r="J551" s="1">
        <f>+Tabell1[[#This Row],[Regnskap]]</f>
        <v>2626</v>
      </c>
      <c r="L551" t="str">
        <f>_xlfn.XLOOKUP(Tabell1[[#This Row],[Ansvar]],Fleksi[Ansvar],Fleksi[Virksomhet])</f>
        <v>Bogafjell ungdomsskole</v>
      </c>
      <c r="M551" t="str">
        <f>_xlfn.XLOOKUP(Tabell1[[#This Row],[Ansvar]],Fleksi[Ansvar],Fleksi[1B])</f>
        <v>Ordinær grunnskoleopplæring inkludert fellesutgifter</v>
      </c>
      <c r="N551" t="str">
        <f>_xlfn.XLOOKUP(Tabell1[[#This Row],[Ansvar]],Fleksi[Ansvar],Fleksi[Tjenesteområde])</f>
        <v>Oppvekst skole</v>
      </c>
      <c r="O551" s="1">
        <f>+ROUND(Tabell1[[#This Row],[Justert beløp]],-3)</f>
        <v>3000</v>
      </c>
      <c r="P551">
        <f t="shared" si="65"/>
        <v>1022</v>
      </c>
      <c r="Q551">
        <f t="shared" si="66"/>
        <v>2348</v>
      </c>
      <c r="R551">
        <f t="shared" si="67"/>
        <v>2020</v>
      </c>
      <c r="S551" t="str">
        <f t="shared" si="68"/>
        <v>2255</v>
      </c>
      <c r="T551" s="1">
        <f>+Tabell1[[#This Row],[Avrundet beløp]]</f>
        <v>3000</v>
      </c>
      <c r="U551" s="5">
        <f t="shared" si="64"/>
        <v>3000</v>
      </c>
    </row>
    <row r="552" spans="1:21" x14ac:dyDescent="0.25">
      <c r="A552">
        <v>2348</v>
      </c>
      <c r="B552" t="s">
        <v>150</v>
      </c>
      <c r="C552">
        <v>2020</v>
      </c>
      <c r="D552" t="s">
        <v>276</v>
      </c>
      <c r="E552">
        <v>1030</v>
      </c>
      <c r="F552" t="s">
        <v>248</v>
      </c>
      <c r="G552" t="s">
        <v>17</v>
      </c>
      <c r="H552" t="s">
        <v>18</v>
      </c>
      <c r="I552" s="1">
        <v>2019</v>
      </c>
      <c r="J552" s="1">
        <f>+Tabell1[[#This Row],[Regnskap]]</f>
        <v>2019</v>
      </c>
      <c r="L552" t="str">
        <f>_xlfn.XLOOKUP(Tabell1[[#This Row],[Ansvar]],Fleksi[Ansvar],Fleksi[Virksomhet])</f>
        <v>Bogafjell ungdomsskole</v>
      </c>
      <c r="M552" t="str">
        <f>_xlfn.XLOOKUP(Tabell1[[#This Row],[Ansvar]],Fleksi[Ansvar],Fleksi[1B])</f>
        <v>Ordinær grunnskoleopplæring inkludert fellesutgifter</v>
      </c>
      <c r="N552" t="str">
        <f>_xlfn.XLOOKUP(Tabell1[[#This Row],[Ansvar]],Fleksi[Ansvar],Fleksi[Tjenesteområde])</f>
        <v>Oppvekst skole</v>
      </c>
      <c r="O552" s="1">
        <f>+ROUND(Tabell1[[#This Row],[Justert beløp]],-3)</f>
        <v>2000</v>
      </c>
      <c r="P552">
        <f t="shared" si="65"/>
        <v>1030</v>
      </c>
      <c r="Q552">
        <f t="shared" si="66"/>
        <v>2348</v>
      </c>
      <c r="R552">
        <f t="shared" si="67"/>
        <v>2020</v>
      </c>
      <c r="S552" t="str">
        <f t="shared" si="68"/>
        <v>2255</v>
      </c>
      <c r="T552" s="1">
        <f>+Tabell1[[#This Row],[Avrundet beløp]]</f>
        <v>2000</v>
      </c>
      <c r="U552" s="5">
        <f t="shared" si="64"/>
        <v>2000</v>
      </c>
    </row>
    <row r="553" spans="1:21" x14ac:dyDescent="0.25">
      <c r="A553">
        <v>2348</v>
      </c>
      <c r="B553" t="s">
        <v>150</v>
      </c>
      <c r="C553">
        <v>2020</v>
      </c>
      <c r="D553" t="s">
        <v>276</v>
      </c>
      <c r="E553">
        <v>1090</v>
      </c>
      <c r="F553" t="s">
        <v>22</v>
      </c>
      <c r="G553" t="s">
        <v>17</v>
      </c>
      <c r="H553" t="s">
        <v>18</v>
      </c>
      <c r="I553" s="1">
        <v>640</v>
      </c>
      <c r="J553" s="1">
        <f>+Tabell1[[#This Row],[Regnskap]]</f>
        <v>640</v>
      </c>
      <c r="L553" t="str">
        <f>_xlfn.XLOOKUP(Tabell1[[#This Row],[Ansvar]],Fleksi[Ansvar],Fleksi[Virksomhet])</f>
        <v>Bogafjell ungdomsskole</v>
      </c>
      <c r="M553" t="str">
        <f>_xlfn.XLOOKUP(Tabell1[[#This Row],[Ansvar]],Fleksi[Ansvar],Fleksi[1B])</f>
        <v>Ordinær grunnskoleopplæring inkludert fellesutgifter</v>
      </c>
      <c r="N553" t="str">
        <f>_xlfn.XLOOKUP(Tabell1[[#This Row],[Ansvar]],Fleksi[Ansvar],Fleksi[Tjenesteområde])</f>
        <v>Oppvekst skole</v>
      </c>
      <c r="O553" s="1">
        <f>+ROUND(Tabell1[[#This Row],[Justert beløp]],-3)</f>
        <v>1000</v>
      </c>
      <c r="P553">
        <f t="shared" si="65"/>
        <v>1090</v>
      </c>
      <c r="Q553">
        <f t="shared" si="66"/>
        <v>2348</v>
      </c>
      <c r="R553">
        <f t="shared" si="67"/>
        <v>2020</v>
      </c>
      <c r="S553" t="str">
        <f t="shared" si="68"/>
        <v>2255</v>
      </c>
      <c r="T553" s="1">
        <f>+Tabell1[[#This Row],[Avrundet beløp]]</f>
        <v>1000</v>
      </c>
      <c r="U553" s="5">
        <f t="shared" si="64"/>
        <v>1000</v>
      </c>
    </row>
    <row r="554" spans="1:21" x14ac:dyDescent="0.25">
      <c r="A554">
        <v>2348</v>
      </c>
      <c r="B554" t="s">
        <v>150</v>
      </c>
      <c r="C554">
        <v>2020</v>
      </c>
      <c r="D554" t="s">
        <v>276</v>
      </c>
      <c r="E554">
        <v>1099</v>
      </c>
      <c r="F554" t="s">
        <v>16</v>
      </c>
      <c r="G554" t="s">
        <v>17</v>
      </c>
      <c r="H554" t="s">
        <v>18</v>
      </c>
      <c r="I554" s="1">
        <v>4735</v>
      </c>
      <c r="J554" s="1">
        <f>+Tabell1[[#This Row],[Regnskap]]</f>
        <v>4735</v>
      </c>
      <c r="L554" t="str">
        <f>_xlfn.XLOOKUP(Tabell1[[#This Row],[Ansvar]],Fleksi[Ansvar],Fleksi[Virksomhet])</f>
        <v>Bogafjell ungdomsskole</v>
      </c>
      <c r="M554" t="str">
        <f>_xlfn.XLOOKUP(Tabell1[[#This Row],[Ansvar]],Fleksi[Ansvar],Fleksi[1B])</f>
        <v>Ordinær grunnskoleopplæring inkludert fellesutgifter</v>
      </c>
      <c r="N554" t="str">
        <f>_xlfn.XLOOKUP(Tabell1[[#This Row],[Ansvar]],Fleksi[Ansvar],Fleksi[Tjenesteområde])</f>
        <v>Oppvekst skole</v>
      </c>
      <c r="O554" s="1">
        <f>+ROUND(Tabell1[[#This Row],[Justert beløp]],-3)</f>
        <v>5000</v>
      </c>
      <c r="P554">
        <f t="shared" si="65"/>
        <v>1099</v>
      </c>
      <c r="Q554">
        <f t="shared" si="66"/>
        <v>2348</v>
      </c>
      <c r="R554">
        <f t="shared" si="67"/>
        <v>2020</v>
      </c>
      <c r="S554" t="str">
        <f t="shared" si="68"/>
        <v>2255</v>
      </c>
      <c r="T554" s="1">
        <f>+Tabell1[[#This Row],[Avrundet beløp]]</f>
        <v>5000</v>
      </c>
      <c r="U554" s="5">
        <f t="shared" si="64"/>
        <v>5000</v>
      </c>
    </row>
    <row r="555" spans="1:21" x14ac:dyDescent="0.25">
      <c r="A555">
        <v>2348</v>
      </c>
      <c r="B555" t="s">
        <v>150</v>
      </c>
      <c r="C555">
        <v>2020</v>
      </c>
      <c r="D555" t="s">
        <v>276</v>
      </c>
      <c r="E555">
        <v>1110</v>
      </c>
      <c r="F555" t="s">
        <v>221</v>
      </c>
      <c r="G555" t="s">
        <v>17</v>
      </c>
      <c r="H555" t="s">
        <v>18</v>
      </c>
      <c r="I555" s="1">
        <v>335</v>
      </c>
      <c r="J555" s="1">
        <f>+Tabell1[[#This Row],[Regnskap]]</f>
        <v>335</v>
      </c>
      <c r="L555" t="str">
        <f>_xlfn.XLOOKUP(Tabell1[[#This Row],[Ansvar]],Fleksi[Ansvar],Fleksi[Virksomhet])</f>
        <v>Bogafjell ungdomsskole</v>
      </c>
      <c r="M555" t="str">
        <f>_xlfn.XLOOKUP(Tabell1[[#This Row],[Ansvar]],Fleksi[Ansvar],Fleksi[1B])</f>
        <v>Ordinær grunnskoleopplæring inkludert fellesutgifter</v>
      </c>
      <c r="N555" t="str">
        <f>_xlfn.XLOOKUP(Tabell1[[#This Row],[Ansvar]],Fleksi[Ansvar],Fleksi[Tjenesteområde])</f>
        <v>Oppvekst skole</v>
      </c>
      <c r="O555" s="1">
        <f>+ROUND(Tabell1[[#This Row],[Justert beløp]],-3)</f>
        <v>0</v>
      </c>
      <c r="P555">
        <f t="shared" si="65"/>
        <v>1110</v>
      </c>
      <c r="Q555">
        <f t="shared" si="66"/>
        <v>2348</v>
      </c>
      <c r="R555">
        <f t="shared" si="67"/>
        <v>2020</v>
      </c>
      <c r="S555" t="str">
        <f t="shared" si="68"/>
        <v>2255</v>
      </c>
      <c r="T555" s="1">
        <f>+Tabell1[[#This Row],[Avrundet beløp]]</f>
        <v>0</v>
      </c>
      <c r="U555" s="5">
        <f t="shared" si="64"/>
        <v>0</v>
      </c>
    </row>
    <row r="556" spans="1:21" x14ac:dyDescent="0.25">
      <c r="A556">
        <v>2348</v>
      </c>
      <c r="B556" t="s">
        <v>150</v>
      </c>
      <c r="C556">
        <v>2020</v>
      </c>
      <c r="D556" t="s">
        <v>276</v>
      </c>
      <c r="E556">
        <v>1120</v>
      </c>
      <c r="F556" t="s">
        <v>26</v>
      </c>
      <c r="G556" t="s">
        <v>17</v>
      </c>
      <c r="H556" t="s">
        <v>18</v>
      </c>
      <c r="I556" s="1">
        <v>2484</v>
      </c>
      <c r="J556" s="1">
        <f>+Tabell1[[#This Row],[Regnskap]]</f>
        <v>2484</v>
      </c>
      <c r="L556" t="str">
        <f>_xlfn.XLOOKUP(Tabell1[[#This Row],[Ansvar]],Fleksi[Ansvar],Fleksi[Virksomhet])</f>
        <v>Bogafjell ungdomsskole</v>
      </c>
      <c r="M556" t="str">
        <f>_xlfn.XLOOKUP(Tabell1[[#This Row],[Ansvar]],Fleksi[Ansvar],Fleksi[1B])</f>
        <v>Ordinær grunnskoleopplæring inkludert fellesutgifter</v>
      </c>
      <c r="N556" t="str">
        <f>_xlfn.XLOOKUP(Tabell1[[#This Row],[Ansvar]],Fleksi[Ansvar],Fleksi[Tjenesteområde])</f>
        <v>Oppvekst skole</v>
      </c>
      <c r="O556" s="1">
        <f>+ROUND(Tabell1[[#This Row],[Justert beløp]],-3)</f>
        <v>2000</v>
      </c>
      <c r="P556">
        <f t="shared" si="65"/>
        <v>1120</v>
      </c>
      <c r="Q556">
        <f t="shared" si="66"/>
        <v>2348</v>
      </c>
      <c r="R556">
        <f t="shared" si="67"/>
        <v>2020</v>
      </c>
      <c r="S556" t="str">
        <f t="shared" si="68"/>
        <v>2255</v>
      </c>
      <c r="T556" s="1">
        <f>+Tabell1[[#This Row],[Avrundet beløp]]</f>
        <v>2000</v>
      </c>
      <c r="U556" s="5">
        <f t="shared" si="64"/>
        <v>2000</v>
      </c>
    </row>
    <row r="557" spans="1:21" x14ac:dyDescent="0.25">
      <c r="A557">
        <v>2348</v>
      </c>
      <c r="B557" t="s">
        <v>150</v>
      </c>
      <c r="C557">
        <v>2020</v>
      </c>
      <c r="D557" t="s">
        <v>276</v>
      </c>
      <c r="E557">
        <v>1121</v>
      </c>
      <c r="F557" t="s">
        <v>66</v>
      </c>
      <c r="G557" t="s">
        <v>17</v>
      </c>
      <c r="H557" t="s">
        <v>18</v>
      </c>
      <c r="I557" s="1">
        <v>519</v>
      </c>
      <c r="J557" s="1">
        <f>+Tabell1[[#This Row],[Regnskap]]</f>
        <v>519</v>
      </c>
      <c r="L557" t="str">
        <f>_xlfn.XLOOKUP(Tabell1[[#This Row],[Ansvar]],Fleksi[Ansvar],Fleksi[Virksomhet])</f>
        <v>Bogafjell ungdomsskole</v>
      </c>
      <c r="M557" t="str">
        <f>_xlfn.XLOOKUP(Tabell1[[#This Row],[Ansvar]],Fleksi[Ansvar],Fleksi[1B])</f>
        <v>Ordinær grunnskoleopplæring inkludert fellesutgifter</v>
      </c>
      <c r="N557" t="str">
        <f>_xlfn.XLOOKUP(Tabell1[[#This Row],[Ansvar]],Fleksi[Ansvar],Fleksi[Tjenesteområde])</f>
        <v>Oppvekst skole</v>
      </c>
      <c r="O557" s="1">
        <f>+ROUND(Tabell1[[#This Row],[Justert beløp]],-3)</f>
        <v>1000</v>
      </c>
      <c r="P557">
        <f t="shared" si="65"/>
        <v>1121</v>
      </c>
      <c r="Q557">
        <f t="shared" si="66"/>
        <v>2348</v>
      </c>
      <c r="R557">
        <f t="shared" si="67"/>
        <v>2020</v>
      </c>
      <c r="S557" t="str">
        <f t="shared" si="68"/>
        <v>2255</v>
      </c>
      <c r="T557" s="1">
        <f>+Tabell1[[#This Row],[Avrundet beløp]]</f>
        <v>1000</v>
      </c>
      <c r="U557" s="5">
        <f t="shared" si="64"/>
        <v>1000</v>
      </c>
    </row>
    <row r="558" spans="1:21" x14ac:dyDescent="0.25">
      <c r="A558">
        <v>2450</v>
      </c>
      <c r="B558" t="s">
        <v>322</v>
      </c>
      <c r="C558">
        <v>2110</v>
      </c>
      <c r="D558" t="s">
        <v>323</v>
      </c>
      <c r="E558">
        <v>1020</v>
      </c>
      <c r="F558" t="s">
        <v>260</v>
      </c>
      <c r="G558" t="s">
        <v>17</v>
      </c>
      <c r="H558" t="s">
        <v>18</v>
      </c>
      <c r="I558" s="1">
        <v>703</v>
      </c>
      <c r="J558" s="1">
        <f>+Tabell1[[#This Row],[Regnskap]]</f>
        <v>703</v>
      </c>
      <c r="L558" t="str">
        <f>_xlfn.XLOOKUP(Tabell1[[#This Row],[Ansvar]],Fleksi[Ansvar],Fleksi[Virksomhet])</f>
        <v>Styrket barnehage</v>
      </c>
      <c r="M558" t="str">
        <f>_xlfn.XLOOKUP(Tabell1[[#This Row],[Ansvar]],Fleksi[Ansvar],Fleksi[1B])</f>
        <v>Barnehager inkludert fellesutgifter</v>
      </c>
      <c r="N558" t="str">
        <f>_xlfn.XLOOKUP(Tabell1[[#This Row],[Ansvar]],Fleksi[Ansvar],Fleksi[Tjenesteområde])</f>
        <v>Oppvekst barn og unge</v>
      </c>
      <c r="O558" s="1">
        <f>+ROUND(Tabell1[[#This Row],[Justert beløp]],-3)</f>
        <v>1000</v>
      </c>
      <c r="P558">
        <f t="shared" si="65"/>
        <v>1020</v>
      </c>
      <c r="Q558">
        <f t="shared" si="66"/>
        <v>2450</v>
      </c>
      <c r="R558">
        <f t="shared" si="67"/>
        <v>2110</v>
      </c>
      <c r="S558" t="str">
        <f t="shared" si="68"/>
        <v>2255</v>
      </c>
      <c r="T558" s="1">
        <f>+Tabell1[[#This Row],[Avrundet beløp]]</f>
        <v>1000</v>
      </c>
      <c r="U558" s="5">
        <f t="shared" si="64"/>
        <v>1000</v>
      </c>
    </row>
    <row r="559" spans="1:21" x14ac:dyDescent="0.25">
      <c r="A559">
        <v>2450</v>
      </c>
      <c r="B559" t="s">
        <v>322</v>
      </c>
      <c r="C559">
        <v>2110</v>
      </c>
      <c r="D559" t="s">
        <v>323</v>
      </c>
      <c r="E559">
        <v>1090</v>
      </c>
      <c r="F559" t="s">
        <v>22</v>
      </c>
      <c r="G559" t="s">
        <v>17</v>
      </c>
      <c r="H559" t="s">
        <v>18</v>
      </c>
      <c r="I559" s="1">
        <v>55</v>
      </c>
      <c r="J559" s="1">
        <f>+Tabell1[[#This Row],[Regnskap]]</f>
        <v>55</v>
      </c>
      <c r="L559" t="str">
        <f>_xlfn.XLOOKUP(Tabell1[[#This Row],[Ansvar]],Fleksi[Ansvar],Fleksi[Virksomhet])</f>
        <v>Styrket barnehage</v>
      </c>
      <c r="M559" t="str">
        <f>_xlfn.XLOOKUP(Tabell1[[#This Row],[Ansvar]],Fleksi[Ansvar],Fleksi[1B])</f>
        <v>Barnehager inkludert fellesutgifter</v>
      </c>
      <c r="N559" t="str">
        <f>_xlfn.XLOOKUP(Tabell1[[#This Row],[Ansvar]],Fleksi[Ansvar],Fleksi[Tjenesteområde])</f>
        <v>Oppvekst barn og unge</v>
      </c>
      <c r="O559" s="1">
        <f>+ROUND(Tabell1[[#This Row],[Justert beløp]],-3)</f>
        <v>0</v>
      </c>
      <c r="P559">
        <f t="shared" si="65"/>
        <v>1090</v>
      </c>
      <c r="Q559">
        <f t="shared" si="66"/>
        <v>2450</v>
      </c>
      <c r="R559">
        <f t="shared" si="67"/>
        <v>2110</v>
      </c>
      <c r="S559" t="str">
        <f t="shared" si="68"/>
        <v>2255</v>
      </c>
      <c r="T559" s="1">
        <f>+Tabell1[[#This Row],[Avrundet beløp]]</f>
        <v>0</v>
      </c>
      <c r="U559" s="5">
        <f t="shared" si="64"/>
        <v>0</v>
      </c>
    </row>
    <row r="560" spans="1:21" x14ac:dyDescent="0.25">
      <c r="A560">
        <v>2450</v>
      </c>
      <c r="B560" t="s">
        <v>322</v>
      </c>
      <c r="C560">
        <v>2110</v>
      </c>
      <c r="D560" t="s">
        <v>323</v>
      </c>
      <c r="E560">
        <v>1099</v>
      </c>
      <c r="F560" t="s">
        <v>16</v>
      </c>
      <c r="G560" t="s">
        <v>17</v>
      </c>
      <c r="H560" t="s">
        <v>18</v>
      </c>
      <c r="I560" s="1">
        <v>107</v>
      </c>
      <c r="J560" s="1">
        <f>+Tabell1[[#This Row],[Regnskap]]</f>
        <v>107</v>
      </c>
      <c r="L560" t="str">
        <f>_xlfn.XLOOKUP(Tabell1[[#This Row],[Ansvar]],Fleksi[Ansvar],Fleksi[Virksomhet])</f>
        <v>Styrket barnehage</v>
      </c>
      <c r="M560" t="str">
        <f>_xlfn.XLOOKUP(Tabell1[[#This Row],[Ansvar]],Fleksi[Ansvar],Fleksi[1B])</f>
        <v>Barnehager inkludert fellesutgifter</v>
      </c>
      <c r="N560" t="str">
        <f>_xlfn.XLOOKUP(Tabell1[[#This Row],[Ansvar]],Fleksi[Ansvar],Fleksi[Tjenesteområde])</f>
        <v>Oppvekst barn og unge</v>
      </c>
      <c r="O560" s="1">
        <f>+ROUND(Tabell1[[#This Row],[Justert beløp]],-3)</f>
        <v>0</v>
      </c>
      <c r="P560">
        <f t="shared" si="65"/>
        <v>1099</v>
      </c>
      <c r="Q560">
        <f t="shared" si="66"/>
        <v>2450</v>
      </c>
      <c r="R560">
        <f t="shared" si="67"/>
        <v>2110</v>
      </c>
      <c r="S560" t="str">
        <f t="shared" si="68"/>
        <v>2255</v>
      </c>
      <c r="T560" s="1">
        <f>+Tabell1[[#This Row],[Avrundet beløp]]</f>
        <v>0</v>
      </c>
      <c r="U560" s="5">
        <f t="shared" si="64"/>
        <v>0</v>
      </c>
    </row>
    <row r="561" spans="1:21" x14ac:dyDescent="0.25">
      <c r="A561">
        <v>3150</v>
      </c>
      <c r="B561" t="s">
        <v>324</v>
      </c>
      <c r="C561">
        <v>2560</v>
      </c>
      <c r="D561" t="s">
        <v>325</v>
      </c>
      <c r="E561">
        <v>1012</v>
      </c>
      <c r="F561" t="s">
        <v>23</v>
      </c>
      <c r="G561" t="s">
        <v>17</v>
      </c>
      <c r="H561" t="s">
        <v>18</v>
      </c>
      <c r="I561" s="1">
        <v>13</v>
      </c>
      <c r="J561" s="1">
        <f>+Tabell1[[#This Row],[Regnskap]]</f>
        <v>13</v>
      </c>
      <c r="L561" t="str">
        <f>_xlfn.XLOOKUP(Tabell1[[#This Row],[Ansvar]],Fleksi[Ansvar],Fleksi[Virksomhet])</f>
        <v>Legevakt</v>
      </c>
      <c r="M561" t="str">
        <f>_xlfn.XLOOKUP(Tabell1[[#This Row],[Ansvar]],Fleksi[Ansvar],Fleksi[1B])</f>
        <v>Helse og rehabiliteringstjenester</v>
      </c>
      <c r="N561" t="str">
        <f>_xlfn.XLOOKUP(Tabell1[[#This Row],[Ansvar]],Fleksi[Ansvar],Fleksi[Tjenesteområde])</f>
        <v>Helse og velferd</v>
      </c>
      <c r="O561" s="1">
        <f>+ROUND(Tabell1[[#This Row],[Justert beløp]],-3)</f>
        <v>0</v>
      </c>
      <c r="P561">
        <f t="shared" si="65"/>
        <v>1012</v>
      </c>
      <c r="Q561">
        <f t="shared" si="66"/>
        <v>3150</v>
      </c>
      <c r="R561">
        <f t="shared" si="67"/>
        <v>2560</v>
      </c>
      <c r="S561" t="str">
        <f t="shared" si="68"/>
        <v>2255</v>
      </c>
      <c r="T561" s="1">
        <f>+Tabell1[[#This Row],[Avrundet beløp]]</f>
        <v>0</v>
      </c>
      <c r="U561" s="5">
        <f t="shared" si="64"/>
        <v>0</v>
      </c>
    </row>
    <row r="562" spans="1:21" x14ac:dyDescent="0.25">
      <c r="A562">
        <v>3150</v>
      </c>
      <c r="B562" t="s">
        <v>324</v>
      </c>
      <c r="C562">
        <v>2560</v>
      </c>
      <c r="D562" t="s">
        <v>325</v>
      </c>
      <c r="E562">
        <v>1099</v>
      </c>
      <c r="F562" t="s">
        <v>16</v>
      </c>
      <c r="G562" t="s">
        <v>17</v>
      </c>
      <c r="H562" t="s">
        <v>18</v>
      </c>
      <c r="I562" s="1">
        <v>17</v>
      </c>
      <c r="J562" s="1">
        <f>+Tabell1[[#This Row],[Regnskap]]</f>
        <v>17</v>
      </c>
      <c r="L562" t="str">
        <f>_xlfn.XLOOKUP(Tabell1[[#This Row],[Ansvar]],Fleksi[Ansvar],Fleksi[Virksomhet])</f>
        <v>Legevakt</v>
      </c>
      <c r="M562" t="str">
        <f>_xlfn.XLOOKUP(Tabell1[[#This Row],[Ansvar]],Fleksi[Ansvar],Fleksi[1B])</f>
        <v>Helse og rehabiliteringstjenester</v>
      </c>
      <c r="N562" t="str">
        <f>_xlfn.XLOOKUP(Tabell1[[#This Row],[Ansvar]],Fleksi[Ansvar],Fleksi[Tjenesteområde])</f>
        <v>Helse og velferd</v>
      </c>
      <c r="O562" s="1">
        <f>+ROUND(Tabell1[[#This Row],[Justert beløp]],-3)</f>
        <v>0</v>
      </c>
      <c r="P562">
        <f t="shared" si="65"/>
        <v>1099</v>
      </c>
      <c r="Q562">
        <f t="shared" si="66"/>
        <v>3150</v>
      </c>
      <c r="R562">
        <f t="shared" si="67"/>
        <v>2560</v>
      </c>
      <c r="S562" t="str">
        <f t="shared" si="68"/>
        <v>2255</v>
      </c>
      <c r="T562" s="1">
        <f>+Tabell1[[#This Row],[Avrundet beløp]]</f>
        <v>0</v>
      </c>
      <c r="U562" s="5">
        <f t="shared" si="64"/>
        <v>0</v>
      </c>
    </row>
    <row r="563" spans="1:21" x14ac:dyDescent="0.25">
      <c r="A563">
        <v>3150</v>
      </c>
      <c r="B563" t="s">
        <v>324</v>
      </c>
      <c r="C563">
        <v>2560</v>
      </c>
      <c r="D563" t="s">
        <v>325</v>
      </c>
      <c r="E563">
        <v>1270</v>
      </c>
      <c r="F563" t="s">
        <v>218</v>
      </c>
      <c r="G563" t="s">
        <v>17</v>
      </c>
      <c r="H563" t="s">
        <v>18</v>
      </c>
      <c r="I563" s="1">
        <v>22794</v>
      </c>
      <c r="J563" s="1">
        <f>+Tabell1[[#This Row],[Regnskap]]</f>
        <v>22794</v>
      </c>
      <c r="L563" t="str">
        <f>_xlfn.XLOOKUP(Tabell1[[#This Row],[Ansvar]],Fleksi[Ansvar],Fleksi[Virksomhet])</f>
        <v>Legevakt</v>
      </c>
      <c r="M563" t="str">
        <f>_xlfn.XLOOKUP(Tabell1[[#This Row],[Ansvar]],Fleksi[Ansvar],Fleksi[1B])</f>
        <v>Helse og rehabiliteringstjenester</v>
      </c>
      <c r="N563" t="str">
        <f>_xlfn.XLOOKUP(Tabell1[[#This Row],[Ansvar]],Fleksi[Ansvar],Fleksi[Tjenesteområde])</f>
        <v>Helse og velferd</v>
      </c>
      <c r="O563" s="1">
        <f>+ROUND(Tabell1[[#This Row],[Justert beløp]],-3)</f>
        <v>23000</v>
      </c>
      <c r="P563">
        <f t="shared" si="65"/>
        <v>1270</v>
      </c>
      <c r="Q563">
        <f t="shared" si="66"/>
        <v>3150</v>
      </c>
      <c r="R563">
        <f t="shared" si="67"/>
        <v>2560</v>
      </c>
      <c r="S563" t="str">
        <f t="shared" si="68"/>
        <v>2255</v>
      </c>
      <c r="T563" s="1">
        <f>+Tabell1[[#This Row],[Avrundet beløp]]</f>
        <v>23000</v>
      </c>
      <c r="U563" s="5">
        <f t="shared" si="64"/>
        <v>23000</v>
      </c>
    </row>
    <row r="564" spans="1:21" x14ac:dyDescent="0.25">
      <c r="A564">
        <v>3151</v>
      </c>
      <c r="B564" t="s">
        <v>99</v>
      </c>
      <c r="C564">
        <v>2321</v>
      </c>
      <c r="D564" t="s">
        <v>219</v>
      </c>
      <c r="E564">
        <v>1090</v>
      </c>
      <c r="F564" t="s">
        <v>22</v>
      </c>
      <c r="G564" t="s">
        <v>17</v>
      </c>
      <c r="H564" t="s">
        <v>18</v>
      </c>
      <c r="I564" s="1">
        <v>1248</v>
      </c>
      <c r="J564" s="1">
        <f>+Tabell1[[#This Row],[Regnskap]]</f>
        <v>1248</v>
      </c>
      <c r="L564" t="str">
        <f>_xlfn.XLOOKUP(Tabell1[[#This Row],[Ansvar]],Fleksi[Ansvar],Fleksi[Virksomhet])</f>
        <v>Legevakt</v>
      </c>
      <c r="M564" t="str">
        <f>_xlfn.XLOOKUP(Tabell1[[#This Row],[Ansvar]],Fleksi[Ansvar],Fleksi[1B])</f>
        <v>Helse og rehabiliteringstjenester</v>
      </c>
      <c r="N564" t="str">
        <f>_xlfn.XLOOKUP(Tabell1[[#This Row],[Ansvar]],Fleksi[Ansvar],Fleksi[Tjenesteområde])</f>
        <v>Helse og velferd</v>
      </c>
      <c r="O564" s="1">
        <f>+ROUND(Tabell1[[#This Row],[Justert beløp]],-3)</f>
        <v>1000</v>
      </c>
      <c r="P564">
        <f t="shared" si="65"/>
        <v>1090</v>
      </c>
      <c r="Q564">
        <f t="shared" si="66"/>
        <v>3151</v>
      </c>
      <c r="R564">
        <f t="shared" si="67"/>
        <v>2321</v>
      </c>
      <c r="S564" t="str">
        <f t="shared" si="68"/>
        <v>2255</v>
      </c>
      <c r="T564" s="1">
        <f>+Tabell1[[#This Row],[Avrundet beløp]]</f>
        <v>1000</v>
      </c>
      <c r="U564" s="5">
        <f t="shared" si="64"/>
        <v>1000</v>
      </c>
    </row>
    <row r="565" spans="1:21" x14ac:dyDescent="0.25">
      <c r="A565">
        <v>3151</v>
      </c>
      <c r="B565" t="s">
        <v>99</v>
      </c>
      <c r="C565">
        <v>2321</v>
      </c>
      <c r="D565" t="s">
        <v>219</v>
      </c>
      <c r="E565">
        <v>1099</v>
      </c>
      <c r="F565" t="s">
        <v>16</v>
      </c>
      <c r="G565" t="s">
        <v>17</v>
      </c>
      <c r="H565" t="s">
        <v>18</v>
      </c>
      <c r="I565" s="1">
        <v>176</v>
      </c>
      <c r="J565" s="1">
        <f>+Tabell1[[#This Row],[Regnskap]]</f>
        <v>176</v>
      </c>
      <c r="L565" t="str">
        <f>_xlfn.XLOOKUP(Tabell1[[#This Row],[Ansvar]],Fleksi[Ansvar],Fleksi[Virksomhet])</f>
        <v>Legevakt</v>
      </c>
      <c r="M565" t="str">
        <f>_xlfn.XLOOKUP(Tabell1[[#This Row],[Ansvar]],Fleksi[Ansvar],Fleksi[1B])</f>
        <v>Helse og rehabiliteringstjenester</v>
      </c>
      <c r="N565" t="str">
        <f>_xlfn.XLOOKUP(Tabell1[[#This Row],[Ansvar]],Fleksi[Ansvar],Fleksi[Tjenesteområde])</f>
        <v>Helse og velferd</v>
      </c>
      <c r="O565" s="1">
        <f>+ROUND(Tabell1[[#This Row],[Justert beløp]],-3)</f>
        <v>0</v>
      </c>
      <c r="P565">
        <f t="shared" si="65"/>
        <v>1099</v>
      </c>
      <c r="Q565">
        <f t="shared" si="66"/>
        <v>3151</v>
      </c>
      <c r="R565">
        <f t="shared" si="67"/>
        <v>2321</v>
      </c>
      <c r="S565" t="str">
        <f t="shared" si="68"/>
        <v>2255</v>
      </c>
      <c r="T565" s="1">
        <f>+Tabell1[[#This Row],[Avrundet beløp]]</f>
        <v>0</v>
      </c>
      <c r="U565" s="5">
        <f t="shared" si="64"/>
        <v>0</v>
      </c>
    </row>
    <row r="566" spans="1:21" x14ac:dyDescent="0.25">
      <c r="A566">
        <v>3151</v>
      </c>
      <c r="B566" t="s">
        <v>99</v>
      </c>
      <c r="C566">
        <v>2414</v>
      </c>
      <c r="D566" t="s">
        <v>326</v>
      </c>
      <c r="E566">
        <v>1011</v>
      </c>
      <c r="F566" t="s">
        <v>60</v>
      </c>
      <c r="G566" t="s">
        <v>17</v>
      </c>
      <c r="H566" t="s">
        <v>18</v>
      </c>
      <c r="I566" s="1">
        <v>415777</v>
      </c>
      <c r="J566" s="1">
        <f>+Tabell1[[#This Row],[Regnskap]]</f>
        <v>415777</v>
      </c>
      <c r="L566" t="str">
        <f>_xlfn.XLOOKUP(Tabell1[[#This Row],[Ansvar]],Fleksi[Ansvar],Fleksi[Virksomhet])</f>
        <v>Legevakt</v>
      </c>
      <c r="M566" t="str">
        <f>_xlfn.XLOOKUP(Tabell1[[#This Row],[Ansvar]],Fleksi[Ansvar],Fleksi[1B])</f>
        <v>Helse og rehabiliteringstjenester</v>
      </c>
      <c r="N566" t="str">
        <f>_xlfn.XLOOKUP(Tabell1[[#This Row],[Ansvar]],Fleksi[Ansvar],Fleksi[Tjenesteområde])</f>
        <v>Helse og velferd</v>
      </c>
      <c r="O566" s="1">
        <f>+ROUND(Tabell1[[#This Row],[Justert beløp]],-3)</f>
        <v>416000</v>
      </c>
      <c r="P566">
        <f t="shared" si="65"/>
        <v>1011</v>
      </c>
      <c r="Q566">
        <f t="shared" si="66"/>
        <v>3151</v>
      </c>
      <c r="R566">
        <f t="shared" si="67"/>
        <v>2414</v>
      </c>
      <c r="S566" t="str">
        <f t="shared" si="68"/>
        <v>2255</v>
      </c>
      <c r="T566" s="1">
        <f>+Tabell1[[#This Row],[Avrundet beløp]]</f>
        <v>416000</v>
      </c>
      <c r="U566" s="5">
        <f t="shared" si="64"/>
        <v>416000</v>
      </c>
    </row>
    <row r="567" spans="1:21" x14ac:dyDescent="0.25">
      <c r="A567">
        <v>3151</v>
      </c>
      <c r="B567" t="s">
        <v>99</v>
      </c>
      <c r="C567">
        <v>2414</v>
      </c>
      <c r="D567" t="s">
        <v>326</v>
      </c>
      <c r="E567">
        <v>1012</v>
      </c>
      <c r="F567" t="s">
        <v>23</v>
      </c>
      <c r="G567" t="s">
        <v>17</v>
      </c>
      <c r="H567" t="s">
        <v>18</v>
      </c>
      <c r="I567" s="1">
        <v>22101</v>
      </c>
      <c r="J567" s="1">
        <f>+Tabell1[[#This Row],[Regnskap]]</f>
        <v>22101</v>
      </c>
      <c r="L567" t="str">
        <f>_xlfn.XLOOKUP(Tabell1[[#This Row],[Ansvar]],Fleksi[Ansvar],Fleksi[Virksomhet])</f>
        <v>Legevakt</v>
      </c>
      <c r="M567" t="str">
        <f>_xlfn.XLOOKUP(Tabell1[[#This Row],[Ansvar]],Fleksi[Ansvar],Fleksi[1B])</f>
        <v>Helse og rehabiliteringstjenester</v>
      </c>
      <c r="N567" t="str">
        <f>_xlfn.XLOOKUP(Tabell1[[#This Row],[Ansvar]],Fleksi[Ansvar],Fleksi[Tjenesteområde])</f>
        <v>Helse og velferd</v>
      </c>
      <c r="O567" s="1">
        <f>+ROUND(Tabell1[[#This Row],[Justert beløp]],-3)</f>
        <v>22000</v>
      </c>
      <c r="P567">
        <f t="shared" si="65"/>
        <v>1012</v>
      </c>
      <c r="Q567">
        <f t="shared" si="66"/>
        <v>3151</v>
      </c>
      <c r="R567">
        <f t="shared" si="67"/>
        <v>2414</v>
      </c>
      <c r="S567" t="str">
        <f t="shared" si="68"/>
        <v>2255</v>
      </c>
      <c r="T567" s="1">
        <f>+Tabell1[[#This Row],[Avrundet beløp]]</f>
        <v>22000</v>
      </c>
      <c r="U567" s="5">
        <f t="shared" si="64"/>
        <v>22000</v>
      </c>
    </row>
    <row r="568" spans="1:21" x14ac:dyDescent="0.25">
      <c r="A568">
        <v>3151</v>
      </c>
      <c r="B568" t="s">
        <v>99</v>
      </c>
      <c r="C568">
        <v>2414</v>
      </c>
      <c r="D568" t="s">
        <v>326</v>
      </c>
      <c r="E568">
        <v>1012</v>
      </c>
      <c r="F568" t="s">
        <v>23</v>
      </c>
      <c r="G568" t="s">
        <v>72</v>
      </c>
      <c r="H568" t="s">
        <v>73</v>
      </c>
      <c r="I568" s="1">
        <v>282</v>
      </c>
      <c r="J568" s="1">
        <f>+Tabell1[[#This Row],[Regnskap]]</f>
        <v>282</v>
      </c>
      <c r="L568" t="str">
        <f>_xlfn.XLOOKUP(Tabell1[[#This Row],[Ansvar]],Fleksi[Ansvar],Fleksi[Virksomhet])</f>
        <v>Legevakt</v>
      </c>
      <c r="M568" t="str">
        <f>_xlfn.XLOOKUP(Tabell1[[#This Row],[Ansvar]],Fleksi[Ansvar],Fleksi[1B])</f>
        <v>Helse og rehabiliteringstjenester</v>
      </c>
      <c r="N568" t="str">
        <f>_xlfn.XLOOKUP(Tabell1[[#This Row],[Ansvar]],Fleksi[Ansvar],Fleksi[Tjenesteområde])</f>
        <v>Helse og velferd</v>
      </c>
      <c r="O568" s="1">
        <f>+ROUND(Tabell1[[#This Row],[Justert beløp]],-3)</f>
        <v>0</v>
      </c>
      <c r="P568">
        <f t="shared" si="65"/>
        <v>1012</v>
      </c>
      <c r="Q568">
        <f t="shared" si="66"/>
        <v>3151</v>
      </c>
      <c r="R568">
        <f t="shared" si="67"/>
        <v>2414</v>
      </c>
      <c r="S568" t="str">
        <f t="shared" si="68"/>
        <v>2268</v>
      </c>
      <c r="T568" s="1">
        <f>+Tabell1[[#This Row],[Avrundet beløp]]</f>
        <v>0</v>
      </c>
      <c r="U568" s="5">
        <f t="shared" si="64"/>
        <v>0</v>
      </c>
    </row>
    <row r="569" spans="1:21" x14ac:dyDescent="0.25">
      <c r="A569">
        <v>3151</v>
      </c>
      <c r="B569" t="s">
        <v>99</v>
      </c>
      <c r="C569">
        <v>2414</v>
      </c>
      <c r="D569" t="s">
        <v>326</v>
      </c>
      <c r="E569">
        <v>1013</v>
      </c>
      <c r="F569" t="s">
        <v>327</v>
      </c>
      <c r="G569" t="s">
        <v>17</v>
      </c>
      <c r="H569" t="s">
        <v>18</v>
      </c>
      <c r="I569" s="1">
        <v>16381</v>
      </c>
      <c r="J569" s="1">
        <f>+Tabell1[[#This Row],[Regnskap]]</f>
        <v>16381</v>
      </c>
      <c r="L569" t="str">
        <f>_xlfn.XLOOKUP(Tabell1[[#This Row],[Ansvar]],Fleksi[Ansvar],Fleksi[Virksomhet])</f>
        <v>Legevakt</v>
      </c>
      <c r="M569" t="str">
        <f>_xlfn.XLOOKUP(Tabell1[[#This Row],[Ansvar]],Fleksi[Ansvar],Fleksi[1B])</f>
        <v>Helse og rehabiliteringstjenester</v>
      </c>
      <c r="N569" t="str">
        <f>_xlfn.XLOOKUP(Tabell1[[#This Row],[Ansvar]],Fleksi[Ansvar],Fleksi[Tjenesteområde])</f>
        <v>Helse og velferd</v>
      </c>
      <c r="O569" s="1">
        <f>+ROUND(Tabell1[[#This Row],[Justert beløp]],-3)</f>
        <v>16000</v>
      </c>
      <c r="P569">
        <f t="shared" si="65"/>
        <v>1013</v>
      </c>
      <c r="Q569">
        <f t="shared" si="66"/>
        <v>3151</v>
      </c>
      <c r="R569">
        <f t="shared" si="67"/>
        <v>2414</v>
      </c>
      <c r="S569" t="str">
        <f t="shared" si="68"/>
        <v>2255</v>
      </c>
      <c r="T569" s="1">
        <f>+Tabell1[[#This Row],[Avrundet beløp]]</f>
        <v>16000</v>
      </c>
      <c r="U569" s="5">
        <f t="shared" si="64"/>
        <v>16000</v>
      </c>
    </row>
    <row r="570" spans="1:21" x14ac:dyDescent="0.25">
      <c r="A570">
        <v>3151</v>
      </c>
      <c r="B570" t="s">
        <v>99</v>
      </c>
      <c r="C570">
        <v>2414</v>
      </c>
      <c r="D570" t="s">
        <v>326</v>
      </c>
      <c r="E570">
        <v>1020</v>
      </c>
      <c r="F570" t="s">
        <v>260</v>
      </c>
      <c r="G570" t="s">
        <v>17</v>
      </c>
      <c r="H570" t="s">
        <v>18</v>
      </c>
      <c r="I570" s="1">
        <v>41403</v>
      </c>
      <c r="J570" s="1">
        <f>+Tabell1[[#This Row],[Regnskap]]</f>
        <v>41403</v>
      </c>
      <c r="L570" t="str">
        <f>_xlfn.XLOOKUP(Tabell1[[#This Row],[Ansvar]],Fleksi[Ansvar],Fleksi[Virksomhet])</f>
        <v>Legevakt</v>
      </c>
      <c r="M570" t="str">
        <f>_xlfn.XLOOKUP(Tabell1[[#This Row],[Ansvar]],Fleksi[Ansvar],Fleksi[1B])</f>
        <v>Helse og rehabiliteringstjenester</v>
      </c>
      <c r="N570" t="str">
        <f>_xlfn.XLOOKUP(Tabell1[[#This Row],[Ansvar]],Fleksi[Ansvar],Fleksi[Tjenesteområde])</f>
        <v>Helse og velferd</v>
      </c>
      <c r="O570" s="1">
        <f>+ROUND(Tabell1[[#This Row],[Justert beløp]],-3)</f>
        <v>41000</v>
      </c>
      <c r="P570">
        <f t="shared" si="65"/>
        <v>1020</v>
      </c>
      <c r="Q570">
        <f t="shared" si="66"/>
        <v>3151</v>
      </c>
      <c r="R570">
        <f t="shared" si="67"/>
        <v>2414</v>
      </c>
      <c r="S570" t="str">
        <f t="shared" si="68"/>
        <v>2255</v>
      </c>
      <c r="T570" s="1">
        <f>+Tabell1[[#This Row],[Avrundet beløp]]</f>
        <v>41000</v>
      </c>
      <c r="U570" s="5">
        <f t="shared" si="64"/>
        <v>41000</v>
      </c>
    </row>
    <row r="571" spans="1:21" x14ac:dyDescent="0.25">
      <c r="A571">
        <v>3151</v>
      </c>
      <c r="B571" t="s">
        <v>99</v>
      </c>
      <c r="C571">
        <v>2414</v>
      </c>
      <c r="D571" t="s">
        <v>326</v>
      </c>
      <c r="E571">
        <v>1021</v>
      </c>
      <c r="F571" t="s">
        <v>30</v>
      </c>
      <c r="G571" t="s">
        <v>17</v>
      </c>
      <c r="H571" t="s">
        <v>18</v>
      </c>
      <c r="I571" s="1">
        <v>56149</v>
      </c>
      <c r="J571" s="1">
        <f>+Tabell1[[#This Row],[Regnskap]]</f>
        <v>56149</v>
      </c>
      <c r="L571" t="str">
        <f>_xlfn.XLOOKUP(Tabell1[[#This Row],[Ansvar]],Fleksi[Ansvar],Fleksi[Virksomhet])</f>
        <v>Legevakt</v>
      </c>
      <c r="M571" t="str">
        <f>_xlfn.XLOOKUP(Tabell1[[#This Row],[Ansvar]],Fleksi[Ansvar],Fleksi[1B])</f>
        <v>Helse og rehabiliteringstjenester</v>
      </c>
      <c r="N571" t="str">
        <f>_xlfn.XLOOKUP(Tabell1[[#This Row],[Ansvar]],Fleksi[Ansvar],Fleksi[Tjenesteområde])</f>
        <v>Helse og velferd</v>
      </c>
      <c r="O571" s="1">
        <f>+ROUND(Tabell1[[#This Row],[Justert beløp]],-3)</f>
        <v>56000</v>
      </c>
      <c r="P571">
        <f t="shared" si="65"/>
        <v>1021</v>
      </c>
      <c r="Q571">
        <f t="shared" si="66"/>
        <v>3151</v>
      </c>
      <c r="R571">
        <f t="shared" si="67"/>
        <v>2414</v>
      </c>
      <c r="S571" t="str">
        <f t="shared" si="68"/>
        <v>2255</v>
      </c>
      <c r="T571" s="1">
        <f>+Tabell1[[#This Row],[Avrundet beløp]]</f>
        <v>56000</v>
      </c>
      <c r="U571" s="5">
        <f t="shared" si="64"/>
        <v>56000</v>
      </c>
    </row>
    <row r="572" spans="1:21" x14ac:dyDescent="0.25">
      <c r="A572">
        <v>3151</v>
      </c>
      <c r="B572" t="s">
        <v>99</v>
      </c>
      <c r="C572">
        <v>2414</v>
      </c>
      <c r="D572" t="s">
        <v>326</v>
      </c>
      <c r="E572">
        <v>1022</v>
      </c>
      <c r="F572" t="s">
        <v>278</v>
      </c>
      <c r="G572" t="s">
        <v>17</v>
      </c>
      <c r="H572" t="s">
        <v>18</v>
      </c>
      <c r="I572" s="1">
        <v>2123</v>
      </c>
      <c r="J572" s="1">
        <f>+Tabell1[[#This Row],[Regnskap]]</f>
        <v>2123</v>
      </c>
      <c r="L572" t="str">
        <f>_xlfn.XLOOKUP(Tabell1[[#This Row],[Ansvar]],Fleksi[Ansvar],Fleksi[Virksomhet])</f>
        <v>Legevakt</v>
      </c>
      <c r="M572" t="str">
        <f>_xlfn.XLOOKUP(Tabell1[[#This Row],[Ansvar]],Fleksi[Ansvar],Fleksi[1B])</f>
        <v>Helse og rehabiliteringstjenester</v>
      </c>
      <c r="N572" t="str">
        <f>_xlfn.XLOOKUP(Tabell1[[#This Row],[Ansvar]],Fleksi[Ansvar],Fleksi[Tjenesteområde])</f>
        <v>Helse og velferd</v>
      </c>
      <c r="O572" s="1">
        <f>+ROUND(Tabell1[[#This Row],[Justert beløp]],-3)</f>
        <v>2000</v>
      </c>
      <c r="P572">
        <f t="shared" si="65"/>
        <v>1022</v>
      </c>
      <c r="Q572">
        <f t="shared" si="66"/>
        <v>3151</v>
      </c>
      <c r="R572">
        <f t="shared" si="67"/>
        <v>2414</v>
      </c>
      <c r="S572" t="str">
        <f t="shared" si="68"/>
        <v>2255</v>
      </c>
      <c r="T572" s="1">
        <f>+Tabell1[[#This Row],[Avrundet beløp]]</f>
        <v>2000</v>
      </c>
      <c r="U572" s="5">
        <f t="shared" si="64"/>
        <v>2000</v>
      </c>
    </row>
    <row r="573" spans="1:21" x14ac:dyDescent="0.25">
      <c r="A573">
        <v>3151</v>
      </c>
      <c r="B573" t="s">
        <v>99</v>
      </c>
      <c r="C573">
        <v>2414</v>
      </c>
      <c r="D573" t="s">
        <v>326</v>
      </c>
      <c r="E573">
        <v>1025</v>
      </c>
      <c r="F573" t="s">
        <v>258</v>
      </c>
      <c r="G573" t="s">
        <v>17</v>
      </c>
      <c r="H573" t="s">
        <v>18</v>
      </c>
      <c r="I573" s="1">
        <v>47107</v>
      </c>
      <c r="J573" s="1">
        <f>+Tabell1[[#This Row],[Regnskap]]</f>
        <v>47107</v>
      </c>
      <c r="L573" t="str">
        <f>_xlfn.XLOOKUP(Tabell1[[#This Row],[Ansvar]],Fleksi[Ansvar],Fleksi[Virksomhet])</f>
        <v>Legevakt</v>
      </c>
      <c r="M573" t="str">
        <f>_xlfn.XLOOKUP(Tabell1[[#This Row],[Ansvar]],Fleksi[Ansvar],Fleksi[1B])</f>
        <v>Helse og rehabiliteringstjenester</v>
      </c>
      <c r="N573" t="str">
        <f>_xlfn.XLOOKUP(Tabell1[[#This Row],[Ansvar]],Fleksi[Ansvar],Fleksi[Tjenesteområde])</f>
        <v>Helse og velferd</v>
      </c>
      <c r="O573" s="1">
        <f>+ROUND(Tabell1[[#This Row],[Justert beløp]],-3)</f>
        <v>47000</v>
      </c>
      <c r="P573">
        <f t="shared" si="65"/>
        <v>1025</v>
      </c>
      <c r="Q573">
        <f t="shared" si="66"/>
        <v>3151</v>
      </c>
      <c r="R573">
        <f t="shared" si="67"/>
        <v>2414</v>
      </c>
      <c r="S573" t="str">
        <f t="shared" si="68"/>
        <v>2255</v>
      </c>
      <c r="T573" s="1">
        <f>+Tabell1[[#This Row],[Avrundet beløp]]</f>
        <v>47000</v>
      </c>
      <c r="U573" s="5">
        <f t="shared" si="64"/>
        <v>47000</v>
      </c>
    </row>
    <row r="574" spans="1:21" x14ac:dyDescent="0.25">
      <c r="A574">
        <v>3151</v>
      </c>
      <c r="B574" t="s">
        <v>99</v>
      </c>
      <c r="C574">
        <v>2414</v>
      </c>
      <c r="D574" t="s">
        <v>326</v>
      </c>
      <c r="E574">
        <v>1030</v>
      </c>
      <c r="F574" t="s">
        <v>248</v>
      </c>
      <c r="G574" t="s">
        <v>17</v>
      </c>
      <c r="H574" t="s">
        <v>18</v>
      </c>
      <c r="I574" s="1">
        <v>28752</v>
      </c>
      <c r="J574" s="1">
        <f>+Tabell1[[#This Row],[Regnskap]]</f>
        <v>28752</v>
      </c>
      <c r="L574" t="str">
        <f>_xlfn.XLOOKUP(Tabell1[[#This Row],[Ansvar]],Fleksi[Ansvar],Fleksi[Virksomhet])</f>
        <v>Legevakt</v>
      </c>
      <c r="M574" t="str">
        <f>_xlfn.XLOOKUP(Tabell1[[#This Row],[Ansvar]],Fleksi[Ansvar],Fleksi[1B])</f>
        <v>Helse og rehabiliteringstjenester</v>
      </c>
      <c r="N574" t="str">
        <f>_xlfn.XLOOKUP(Tabell1[[#This Row],[Ansvar]],Fleksi[Ansvar],Fleksi[Tjenesteområde])</f>
        <v>Helse og velferd</v>
      </c>
      <c r="O574" s="1">
        <f>+ROUND(Tabell1[[#This Row],[Justert beløp]],-3)</f>
        <v>29000</v>
      </c>
      <c r="P574">
        <f t="shared" si="65"/>
        <v>1030</v>
      </c>
      <c r="Q574">
        <f t="shared" si="66"/>
        <v>3151</v>
      </c>
      <c r="R574">
        <f t="shared" si="67"/>
        <v>2414</v>
      </c>
      <c r="S574" t="str">
        <f t="shared" si="68"/>
        <v>2255</v>
      </c>
      <c r="T574" s="1">
        <f>+Tabell1[[#This Row],[Avrundet beløp]]</f>
        <v>29000</v>
      </c>
      <c r="U574" s="5">
        <f t="shared" si="64"/>
        <v>29000</v>
      </c>
    </row>
    <row r="575" spans="1:21" x14ac:dyDescent="0.25">
      <c r="A575">
        <v>3151</v>
      </c>
      <c r="B575" t="s">
        <v>99</v>
      </c>
      <c r="C575">
        <v>2414</v>
      </c>
      <c r="D575" t="s">
        <v>326</v>
      </c>
      <c r="E575">
        <v>1030</v>
      </c>
      <c r="F575" t="s">
        <v>248</v>
      </c>
      <c r="G575" t="s">
        <v>72</v>
      </c>
      <c r="H575" t="s">
        <v>73</v>
      </c>
      <c r="I575" s="1">
        <v>47203</v>
      </c>
      <c r="J575" s="1">
        <f>+Tabell1[[#This Row],[Regnskap]]</f>
        <v>47203</v>
      </c>
      <c r="L575" t="str">
        <f>_xlfn.XLOOKUP(Tabell1[[#This Row],[Ansvar]],Fleksi[Ansvar],Fleksi[Virksomhet])</f>
        <v>Legevakt</v>
      </c>
      <c r="M575" t="str">
        <f>_xlfn.XLOOKUP(Tabell1[[#This Row],[Ansvar]],Fleksi[Ansvar],Fleksi[1B])</f>
        <v>Helse og rehabiliteringstjenester</v>
      </c>
      <c r="N575" t="str">
        <f>_xlfn.XLOOKUP(Tabell1[[#This Row],[Ansvar]],Fleksi[Ansvar],Fleksi[Tjenesteområde])</f>
        <v>Helse og velferd</v>
      </c>
      <c r="O575" s="1">
        <f>+ROUND(Tabell1[[#This Row],[Justert beløp]],-3)</f>
        <v>47000</v>
      </c>
      <c r="P575">
        <f t="shared" si="65"/>
        <v>1030</v>
      </c>
      <c r="Q575">
        <f t="shared" si="66"/>
        <v>3151</v>
      </c>
      <c r="R575">
        <f t="shared" si="67"/>
        <v>2414</v>
      </c>
      <c r="S575" t="str">
        <f t="shared" si="68"/>
        <v>2268</v>
      </c>
      <c r="T575" s="1">
        <f>+Tabell1[[#This Row],[Avrundet beløp]]</f>
        <v>47000</v>
      </c>
      <c r="U575" s="5">
        <f t="shared" si="64"/>
        <v>47000</v>
      </c>
    </row>
    <row r="576" spans="1:21" x14ac:dyDescent="0.25">
      <c r="A576">
        <v>3151</v>
      </c>
      <c r="B576" t="s">
        <v>99</v>
      </c>
      <c r="C576">
        <v>2414</v>
      </c>
      <c r="D576" t="s">
        <v>326</v>
      </c>
      <c r="E576">
        <v>1040</v>
      </c>
      <c r="F576" t="s">
        <v>27</v>
      </c>
      <c r="G576" t="s">
        <v>17</v>
      </c>
      <c r="H576" t="s">
        <v>18</v>
      </c>
      <c r="I576" s="1">
        <v>96509</v>
      </c>
      <c r="J576" s="1">
        <f>+Tabell1[[#This Row],[Regnskap]]</f>
        <v>96509</v>
      </c>
      <c r="L576" t="str">
        <f>_xlfn.XLOOKUP(Tabell1[[#This Row],[Ansvar]],Fleksi[Ansvar],Fleksi[Virksomhet])</f>
        <v>Legevakt</v>
      </c>
      <c r="M576" t="str">
        <f>_xlfn.XLOOKUP(Tabell1[[#This Row],[Ansvar]],Fleksi[Ansvar],Fleksi[1B])</f>
        <v>Helse og rehabiliteringstjenester</v>
      </c>
      <c r="N576" t="str">
        <f>_xlfn.XLOOKUP(Tabell1[[#This Row],[Ansvar]],Fleksi[Ansvar],Fleksi[Tjenesteområde])</f>
        <v>Helse og velferd</v>
      </c>
      <c r="O576" s="1">
        <f>+ROUND(Tabell1[[#This Row],[Justert beløp]],-3)</f>
        <v>97000</v>
      </c>
      <c r="P576">
        <f t="shared" si="65"/>
        <v>1040</v>
      </c>
      <c r="Q576">
        <f t="shared" si="66"/>
        <v>3151</v>
      </c>
      <c r="R576">
        <f t="shared" si="67"/>
        <v>2414</v>
      </c>
      <c r="S576" t="str">
        <f t="shared" si="68"/>
        <v>2255</v>
      </c>
      <c r="T576" s="1">
        <f>+Tabell1[[#This Row],[Avrundet beløp]]</f>
        <v>97000</v>
      </c>
      <c r="U576" s="5">
        <f t="shared" si="64"/>
        <v>97000</v>
      </c>
    </row>
    <row r="577" spans="1:21" x14ac:dyDescent="0.25">
      <c r="A577">
        <v>3151</v>
      </c>
      <c r="B577" t="s">
        <v>99</v>
      </c>
      <c r="C577">
        <v>2414</v>
      </c>
      <c r="D577" t="s">
        <v>326</v>
      </c>
      <c r="E577">
        <v>1040</v>
      </c>
      <c r="F577" t="s">
        <v>27</v>
      </c>
      <c r="G577" t="s">
        <v>72</v>
      </c>
      <c r="H577" t="s">
        <v>73</v>
      </c>
      <c r="I577" s="1">
        <v>46105</v>
      </c>
      <c r="J577" s="1">
        <f>+Tabell1[[#This Row],[Regnskap]]</f>
        <v>46105</v>
      </c>
      <c r="L577" t="str">
        <f>_xlfn.XLOOKUP(Tabell1[[#This Row],[Ansvar]],Fleksi[Ansvar],Fleksi[Virksomhet])</f>
        <v>Legevakt</v>
      </c>
      <c r="M577" t="str">
        <f>_xlfn.XLOOKUP(Tabell1[[#This Row],[Ansvar]],Fleksi[Ansvar],Fleksi[1B])</f>
        <v>Helse og rehabiliteringstjenester</v>
      </c>
      <c r="N577" t="str">
        <f>_xlfn.XLOOKUP(Tabell1[[#This Row],[Ansvar]],Fleksi[Ansvar],Fleksi[Tjenesteområde])</f>
        <v>Helse og velferd</v>
      </c>
      <c r="O577" s="1">
        <f>+ROUND(Tabell1[[#This Row],[Justert beløp]],-3)</f>
        <v>46000</v>
      </c>
      <c r="P577">
        <f t="shared" si="65"/>
        <v>1040</v>
      </c>
      <c r="Q577">
        <f t="shared" si="66"/>
        <v>3151</v>
      </c>
      <c r="R577">
        <f t="shared" si="67"/>
        <v>2414</v>
      </c>
      <c r="S577" t="str">
        <f t="shared" si="68"/>
        <v>2268</v>
      </c>
      <c r="T577" s="1">
        <f>+Tabell1[[#This Row],[Avrundet beløp]]</f>
        <v>46000</v>
      </c>
      <c r="U577" s="5">
        <f t="shared" si="64"/>
        <v>46000</v>
      </c>
    </row>
    <row r="578" spans="1:21" x14ac:dyDescent="0.25">
      <c r="A578">
        <v>3151</v>
      </c>
      <c r="B578" t="s">
        <v>99</v>
      </c>
      <c r="C578">
        <v>2414</v>
      </c>
      <c r="D578" t="s">
        <v>326</v>
      </c>
      <c r="E578">
        <v>1050</v>
      </c>
      <c r="F578" t="s">
        <v>223</v>
      </c>
      <c r="G578" t="s">
        <v>17</v>
      </c>
      <c r="H578" t="s">
        <v>18</v>
      </c>
      <c r="I578" s="1">
        <v>174948</v>
      </c>
      <c r="J578" s="1">
        <f>+Tabell1[[#This Row],[Regnskap]]</f>
        <v>174948</v>
      </c>
      <c r="L578" t="str">
        <f>_xlfn.XLOOKUP(Tabell1[[#This Row],[Ansvar]],Fleksi[Ansvar],Fleksi[Virksomhet])</f>
        <v>Legevakt</v>
      </c>
      <c r="M578" t="str">
        <f>_xlfn.XLOOKUP(Tabell1[[#This Row],[Ansvar]],Fleksi[Ansvar],Fleksi[1B])</f>
        <v>Helse og rehabiliteringstjenester</v>
      </c>
      <c r="N578" t="str">
        <f>_xlfn.XLOOKUP(Tabell1[[#This Row],[Ansvar]],Fleksi[Ansvar],Fleksi[Tjenesteområde])</f>
        <v>Helse og velferd</v>
      </c>
      <c r="O578" s="1">
        <f>+ROUND(Tabell1[[#This Row],[Justert beløp]],-3)</f>
        <v>175000</v>
      </c>
      <c r="P578">
        <f t="shared" si="65"/>
        <v>1050</v>
      </c>
      <c r="Q578">
        <f t="shared" si="66"/>
        <v>3151</v>
      </c>
      <c r="R578">
        <f t="shared" si="67"/>
        <v>2414</v>
      </c>
      <c r="S578" t="str">
        <f t="shared" si="68"/>
        <v>2255</v>
      </c>
      <c r="T578" s="1">
        <f>+Tabell1[[#This Row],[Avrundet beløp]]</f>
        <v>175000</v>
      </c>
      <c r="U578" s="5">
        <f t="shared" si="64"/>
        <v>175000</v>
      </c>
    </row>
    <row r="579" spans="1:21" x14ac:dyDescent="0.25">
      <c r="A579">
        <v>3151</v>
      </c>
      <c r="B579" t="s">
        <v>99</v>
      </c>
      <c r="C579">
        <v>2414</v>
      </c>
      <c r="D579" t="s">
        <v>326</v>
      </c>
      <c r="E579">
        <v>1050</v>
      </c>
      <c r="F579" t="s">
        <v>223</v>
      </c>
      <c r="G579" t="s">
        <v>72</v>
      </c>
      <c r="H579" t="s">
        <v>73</v>
      </c>
      <c r="I579" s="1">
        <v>712</v>
      </c>
      <c r="J579" s="1">
        <f>+Tabell1[[#This Row],[Regnskap]]</f>
        <v>712</v>
      </c>
      <c r="L579" t="str">
        <f>_xlfn.XLOOKUP(Tabell1[[#This Row],[Ansvar]],Fleksi[Ansvar],Fleksi[Virksomhet])</f>
        <v>Legevakt</v>
      </c>
      <c r="M579" t="str">
        <f>_xlfn.XLOOKUP(Tabell1[[#This Row],[Ansvar]],Fleksi[Ansvar],Fleksi[1B])</f>
        <v>Helse og rehabiliteringstjenester</v>
      </c>
      <c r="N579" t="str">
        <f>_xlfn.XLOOKUP(Tabell1[[#This Row],[Ansvar]],Fleksi[Ansvar],Fleksi[Tjenesteområde])</f>
        <v>Helse og velferd</v>
      </c>
      <c r="O579" s="1">
        <f>+ROUND(Tabell1[[#This Row],[Justert beløp]],-3)</f>
        <v>1000</v>
      </c>
      <c r="P579">
        <f t="shared" si="65"/>
        <v>1050</v>
      </c>
      <c r="Q579">
        <f t="shared" si="66"/>
        <v>3151</v>
      </c>
      <c r="R579">
        <f t="shared" si="67"/>
        <v>2414</v>
      </c>
      <c r="S579" t="str">
        <f t="shared" si="68"/>
        <v>2268</v>
      </c>
      <c r="T579" s="1">
        <f>+Tabell1[[#This Row],[Avrundet beløp]]</f>
        <v>1000</v>
      </c>
      <c r="U579" s="5">
        <f t="shared" si="64"/>
        <v>1000</v>
      </c>
    </row>
    <row r="580" spans="1:21" x14ac:dyDescent="0.25">
      <c r="A580">
        <v>3151</v>
      </c>
      <c r="B580" t="s">
        <v>99</v>
      </c>
      <c r="C580">
        <v>2414</v>
      </c>
      <c r="D580" t="s">
        <v>326</v>
      </c>
      <c r="E580">
        <v>1090</v>
      </c>
      <c r="F580" t="s">
        <v>22</v>
      </c>
      <c r="G580" t="s">
        <v>17</v>
      </c>
      <c r="H580" t="s">
        <v>18</v>
      </c>
      <c r="I580" s="1">
        <v>50972</v>
      </c>
      <c r="J580" s="1">
        <f>+Tabell1[[#This Row],[Regnskap]]</f>
        <v>50972</v>
      </c>
      <c r="L580" t="str">
        <f>_xlfn.XLOOKUP(Tabell1[[#This Row],[Ansvar]],Fleksi[Ansvar],Fleksi[Virksomhet])</f>
        <v>Legevakt</v>
      </c>
      <c r="M580" t="str">
        <f>_xlfn.XLOOKUP(Tabell1[[#This Row],[Ansvar]],Fleksi[Ansvar],Fleksi[1B])</f>
        <v>Helse og rehabiliteringstjenester</v>
      </c>
      <c r="N580" t="str">
        <f>_xlfn.XLOOKUP(Tabell1[[#This Row],[Ansvar]],Fleksi[Ansvar],Fleksi[Tjenesteområde])</f>
        <v>Helse og velferd</v>
      </c>
      <c r="O580" s="1">
        <f>+ROUND(Tabell1[[#This Row],[Justert beløp]],-3)</f>
        <v>51000</v>
      </c>
      <c r="P580">
        <f t="shared" ref="P580:P618" si="69">+E580</f>
        <v>1090</v>
      </c>
      <c r="Q580">
        <f t="shared" ref="Q580:Q618" si="70">+A580</f>
        <v>3151</v>
      </c>
      <c r="R580">
        <f t="shared" ref="R580:R618" si="71">+C580</f>
        <v>2414</v>
      </c>
      <c r="S580" t="str">
        <f t="shared" ref="S580:S618" si="72">+G580</f>
        <v>2255</v>
      </c>
      <c r="T580" s="1">
        <f>+Tabell1[[#This Row],[Avrundet beløp]]</f>
        <v>51000</v>
      </c>
      <c r="U580" s="5">
        <f t="shared" si="64"/>
        <v>51000</v>
      </c>
    </row>
    <row r="581" spans="1:21" x14ac:dyDescent="0.25">
      <c r="A581">
        <v>3151</v>
      </c>
      <c r="B581" t="s">
        <v>99</v>
      </c>
      <c r="C581">
        <v>2414</v>
      </c>
      <c r="D581" t="s">
        <v>326</v>
      </c>
      <c r="E581">
        <v>1090</v>
      </c>
      <c r="F581" t="s">
        <v>22</v>
      </c>
      <c r="G581" t="s">
        <v>72</v>
      </c>
      <c r="H581" t="s">
        <v>73</v>
      </c>
      <c r="I581" s="1">
        <v>4602</v>
      </c>
      <c r="J581" s="1">
        <f>+Tabell1[[#This Row],[Regnskap]]</f>
        <v>4602</v>
      </c>
      <c r="L581" t="str">
        <f>_xlfn.XLOOKUP(Tabell1[[#This Row],[Ansvar]],Fleksi[Ansvar],Fleksi[Virksomhet])</f>
        <v>Legevakt</v>
      </c>
      <c r="M581" t="str">
        <f>_xlfn.XLOOKUP(Tabell1[[#This Row],[Ansvar]],Fleksi[Ansvar],Fleksi[1B])</f>
        <v>Helse og rehabiliteringstjenester</v>
      </c>
      <c r="N581" t="str">
        <f>_xlfn.XLOOKUP(Tabell1[[#This Row],[Ansvar]],Fleksi[Ansvar],Fleksi[Tjenesteområde])</f>
        <v>Helse og velferd</v>
      </c>
      <c r="O581" s="1">
        <f>+ROUND(Tabell1[[#This Row],[Justert beløp]],-3)</f>
        <v>5000</v>
      </c>
      <c r="P581">
        <f t="shared" si="69"/>
        <v>1090</v>
      </c>
      <c r="Q581">
        <f t="shared" si="70"/>
        <v>3151</v>
      </c>
      <c r="R581">
        <f t="shared" si="71"/>
        <v>2414</v>
      </c>
      <c r="S581" t="str">
        <f t="shared" si="72"/>
        <v>2268</v>
      </c>
      <c r="T581" s="1">
        <f>+Tabell1[[#This Row],[Avrundet beløp]]</f>
        <v>5000</v>
      </c>
      <c r="U581" s="5">
        <f t="shared" ref="U581:U644" si="73">ROUND(T581,-3)</f>
        <v>5000</v>
      </c>
    </row>
    <row r="582" spans="1:21" x14ac:dyDescent="0.25">
      <c r="A582">
        <v>3151</v>
      </c>
      <c r="B582" t="s">
        <v>99</v>
      </c>
      <c r="C582">
        <v>2414</v>
      </c>
      <c r="D582" t="s">
        <v>326</v>
      </c>
      <c r="E582">
        <v>1099</v>
      </c>
      <c r="F582" t="s">
        <v>16</v>
      </c>
      <c r="G582" t="s">
        <v>17</v>
      </c>
      <c r="H582" t="s">
        <v>18</v>
      </c>
      <c r="I582" s="1">
        <v>134832</v>
      </c>
      <c r="J582" s="1">
        <f>+Tabell1[[#This Row],[Regnskap]]</f>
        <v>134832</v>
      </c>
      <c r="L582" t="str">
        <f>_xlfn.XLOOKUP(Tabell1[[#This Row],[Ansvar]],Fleksi[Ansvar],Fleksi[Virksomhet])</f>
        <v>Legevakt</v>
      </c>
      <c r="M582" t="str">
        <f>_xlfn.XLOOKUP(Tabell1[[#This Row],[Ansvar]],Fleksi[Ansvar],Fleksi[1B])</f>
        <v>Helse og rehabiliteringstjenester</v>
      </c>
      <c r="N582" t="str">
        <f>_xlfn.XLOOKUP(Tabell1[[#This Row],[Ansvar]],Fleksi[Ansvar],Fleksi[Tjenesteområde])</f>
        <v>Helse og velferd</v>
      </c>
      <c r="O582" s="1">
        <f>+ROUND(Tabell1[[#This Row],[Justert beløp]],-3)</f>
        <v>135000</v>
      </c>
      <c r="P582">
        <f t="shared" si="69"/>
        <v>1099</v>
      </c>
      <c r="Q582">
        <f t="shared" si="70"/>
        <v>3151</v>
      </c>
      <c r="R582">
        <f t="shared" si="71"/>
        <v>2414</v>
      </c>
      <c r="S582" t="str">
        <f t="shared" si="72"/>
        <v>2255</v>
      </c>
      <c r="T582" s="1">
        <f>+Tabell1[[#This Row],[Avrundet beløp]]</f>
        <v>135000</v>
      </c>
      <c r="U582" s="5">
        <f t="shared" si="73"/>
        <v>135000</v>
      </c>
    </row>
    <row r="583" spans="1:21" x14ac:dyDescent="0.25">
      <c r="A583">
        <v>3151</v>
      </c>
      <c r="B583" t="s">
        <v>99</v>
      </c>
      <c r="C583">
        <v>2414</v>
      </c>
      <c r="D583" t="s">
        <v>326</v>
      </c>
      <c r="E583">
        <v>1099</v>
      </c>
      <c r="F583" t="s">
        <v>16</v>
      </c>
      <c r="G583" t="s">
        <v>72</v>
      </c>
      <c r="H583" t="s">
        <v>73</v>
      </c>
      <c r="I583" s="1">
        <v>13946</v>
      </c>
      <c r="J583" s="1">
        <f>+Tabell1[[#This Row],[Regnskap]]</f>
        <v>13946</v>
      </c>
      <c r="L583" t="str">
        <f>_xlfn.XLOOKUP(Tabell1[[#This Row],[Ansvar]],Fleksi[Ansvar],Fleksi[Virksomhet])</f>
        <v>Legevakt</v>
      </c>
      <c r="M583" t="str">
        <f>_xlfn.XLOOKUP(Tabell1[[#This Row],[Ansvar]],Fleksi[Ansvar],Fleksi[1B])</f>
        <v>Helse og rehabiliteringstjenester</v>
      </c>
      <c r="N583" t="str">
        <f>_xlfn.XLOOKUP(Tabell1[[#This Row],[Ansvar]],Fleksi[Ansvar],Fleksi[Tjenesteområde])</f>
        <v>Helse og velferd</v>
      </c>
      <c r="O583" s="1">
        <f>+ROUND(Tabell1[[#This Row],[Justert beløp]],-3)</f>
        <v>14000</v>
      </c>
      <c r="P583">
        <f t="shared" si="69"/>
        <v>1099</v>
      </c>
      <c r="Q583">
        <f t="shared" si="70"/>
        <v>3151</v>
      </c>
      <c r="R583">
        <f t="shared" si="71"/>
        <v>2414</v>
      </c>
      <c r="S583" t="str">
        <f t="shared" si="72"/>
        <v>2268</v>
      </c>
      <c r="T583" s="1">
        <f>+Tabell1[[#This Row],[Avrundet beløp]]</f>
        <v>14000</v>
      </c>
      <c r="U583" s="5">
        <f t="shared" si="73"/>
        <v>14000</v>
      </c>
    </row>
    <row r="584" spans="1:21" x14ac:dyDescent="0.25">
      <c r="A584">
        <v>3151</v>
      </c>
      <c r="B584" t="s">
        <v>99</v>
      </c>
      <c r="C584">
        <v>2414</v>
      </c>
      <c r="D584" t="s">
        <v>326</v>
      </c>
      <c r="E584">
        <v>1110</v>
      </c>
      <c r="F584" t="s">
        <v>221</v>
      </c>
      <c r="G584" t="s">
        <v>17</v>
      </c>
      <c r="H584" t="s">
        <v>18</v>
      </c>
      <c r="I584" s="1">
        <v>110834</v>
      </c>
      <c r="J584" s="1">
        <f>+Tabell1[[#This Row],[Regnskap]]</f>
        <v>110834</v>
      </c>
      <c r="L584" t="str">
        <f>_xlfn.XLOOKUP(Tabell1[[#This Row],[Ansvar]],Fleksi[Ansvar],Fleksi[Virksomhet])</f>
        <v>Legevakt</v>
      </c>
      <c r="M584" t="str">
        <f>_xlfn.XLOOKUP(Tabell1[[#This Row],[Ansvar]],Fleksi[Ansvar],Fleksi[1B])</f>
        <v>Helse og rehabiliteringstjenester</v>
      </c>
      <c r="N584" t="str">
        <f>_xlfn.XLOOKUP(Tabell1[[#This Row],[Ansvar]],Fleksi[Ansvar],Fleksi[Tjenesteområde])</f>
        <v>Helse og velferd</v>
      </c>
      <c r="O584" s="1">
        <f>+ROUND(Tabell1[[#This Row],[Justert beløp]],-3)</f>
        <v>111000</v>
      </c>
      <c r="P584">
        <f t="shared" si="69"/>
        <v>1110</v>
      </c>
      <c r="Q584">
        <f t="shared" si="70"/>
        <v>3151</v>
      </c>
      <c r="R584">
        <f t="shared" si="71"/>
        <v>2414</v>
      </c>
      <c r="S584" t="str">
        <f t="shared" si="72"/>
        <v>2255</v>
      </c>
      <c r="T584" s="1">
        <f>+Tabell1[[#This Row],[Avrundet beløp]]</f>
        <v>111000</v>
      </c>
      <c r="U584" s="5">
        <f t="shared" si="73"/>
        <v>111000</v>
      </c>
    </row>
    <row r="585" spans="1:21" x14ac:dyDescent="0.25">
      <c r="A585">
        <v>3151</v>
      </c>
      <c r="B585" t="s">
        <v>99</v>
      </c>
      <c r="C585">
        <v>2414</v>
      </c>
      <c r="D585" t="s">
        <v>326</v>
      </c>
      <c r="E585">
        <v>1150</v>
      </c>
      <c r="F585" t="s">
        <v>328</v>
      </c>
      <c r="G585" t="s">
        <v>17</v>
      </c>
      <c r="H585" t="s">
        <v>18</v>
      </c>
      <c r="I585" s="1">
        <v>5600</v>
      </c>
      <c r="J585" s="1">
        <f>+Tabell1[[#This Row],[Regnskap]]</f>
        <v>5600</v>
      </c>
      <c r="L585" t="str">
        <f>_xlfn.XLOOKUP(Tabell1[[#This Row],[Ansvar]],Fleksi[Ansvar],Fleksi[Virksomhet])</f>
        <v>Legevakt</v>
      </c>
      <c r="M585" t="str">
        <f>_xlfn.XLOOKUP(Tabell1[[#This Row],[Ansvar]],Fleksi[Ansvar],Fleksi[1B])</f>
        <v>Helse og rehabiliteringstjenester</v>
      </c>
      <c r="N585" t="str">
        <f>_xlfn.XLOOKUP(Tabell1[[#This Row],[Ansvar]],Fleksi[Ansvar],Fleksi[Tjenesteområde])</f>
        <v>Helse og velferd</v>
      </c>
      <c r="O585" s="1">
        <f>+ROUND(Tabell1[[#This Row],[Justert beløp]],-3)</f>
        <v>6000</v>
      </c>
      <c r="P585">
        <f t="shared" si="69"/>
        <v>1150</v>
      </c>
      <c r="Q585">
        <f t="shared" si="70"/>
        <v>3151</v>
      </c>
      <c r="R585">
        <f t="shared" si="71"/>
        <v>2414</v>
      </c>
      <c r="S585" t="str">
        <f t="shared" si="72"/>
        <v>2255</v>
      </c>
      <c r="T585" s="1">
        <f>+Tabell1[[#This Row],[Avrundet beløp]]</f>
        <v>6000</v>
      </c>
      <c r="U585" s="5">
        <f t="shared" si="73"/>
        <v>6000</v>
      </c>
    </row>
    <row r="586" spans="1:21" x14ac:dyDescent="0.25">
      <c r="A586">
        <v>3151</v>
      </c>
      <c r="B586" t="s">
        <v>99</v>
      </c>
      <c r="C586">
        <v>2414</v>
      </c>
      <c r="D586" t="s">
        <v>326</v>
      </c>
      <c r="E586">
        <v>1161</v>
      </c>
      <c r="F586" t="s">
        <v>43</v>
      </c>
      <c r="G586" t="s">
        <v>72</v>
      </c>
      <c r="H586" t="s">
        <v>73</v>
      </c>
      <c r="I586" s="1">
        <v>314</v>
      </c>
      <c r="J586" s="1">
        <f>+Tabell1[[#This Row],[Regnskap]]</f>
        <v>314</v>
      </c>
      <c r="L586" t="str">
        <f>_xlfn.XLOOKUP(Tabell1[[#This Row],[Ansvar]],Fleksi[Ansvar],Fleksi[Virksomhet])</f>
        <v>Legevakt</v>
      </c>
      <c r="M586" t="str">
        <f>_xlfn.XLOOKUP(Tabell1[[#This Row],[Ansvar]],Fleksi[Ansvar],Fleksi[1B])</f>
        <v>Helse og rehabiliteringstjenester</v>
      </c>
      <c r="N586" t="str">
        <f>_xlfn.XLOOKUP(Tabell1[[#This Row],[Ansvar]],Fleksi[Ansvar],Fleksi[Tjenesteområde])</f>
        <v>Helse og velferd</v>
      </c>
      <c r="O586" s="1">
        <f>+ROUND(Tabell1[[#This Row],[Justert beløp]],-3)</f>
        <v>0</v>
      </c>
      <c r="P586">
        <f t="shared" si="69"/>
        <v>1161</v>
      </c>
      <c r="Q586">
        <f t="shared" si="70"/>
        <v>3151</v>
      </c>
      <c r="R586">
        <f t="shared" si="71"/>
        <v>2414</v>
      </c>
      <c r="S586" t="str">
        <f t="shared" si="72"/>
        <v>2268</v>
      </c>
      <c r="T586" s="1">
        <f>+Tabell1[[#This Row],[Avrundet beløp]]</f>
        <v>0</v>
      </c>
      <c r="U586" s="5">
        <f t="shared" si="73"/>
        <v>0</v>
      </c>
    </row>
    <row r="587" spans="1:21" x14ac:dyDescent="0.25">
      <c r="A587">
        <v>3151</v>
      </c>
      <c r="B587" t="s">
        <v>99</v>
      </c>
      <c r="C587">
        <v>2414</v>
      </c>
      <c r="D587" t="s">
        <v>326</v>
      </c>
      <c r="E587">
        <v>1200</v>
      </c>
      <c r="F587" t="s">
        <v>233</v>
      </c>
      <c r="G587" t="s">
        <v>17</v>
      </c>
      <c r="H587" t="s">
        <v>18</v>
      </c>
      <c r="I587" s="1">
        <v>13040</v>
      </c>
      <c r="J587" s="1">
        <f>+Tabell1[[#This Row],[Regnskap]]</f>
        <v>13040</v>
      </c>
      <c r="L587" t="str">
        <f>_xlfn.XLOOKUP(Tabell1[[#This Row],[Ansvar]],Fleksi[Ansvar],Fleksi[Virksomhet])</f>
        <v>Legevakt</v>
      </c>
      <c r="M587" t="str">
        <f>_xlfn.XLOOKUP(Tabell1[[#This Row],[Ansvar]],Fleksi[Ansvar],Fleksi[1B])</f>
        <v>Helse og rehabiliteringstjenester</v>
      </c>
      <c r="N587" t="str">
        <f>_xlfn.XLOOKUP(Tabell1[[#This Row],[Ansvar]],Fleksi[Ansvar],Fleksi[Tjenesteområde])</f>
        <v>Helse og velferd</v>
      </c>
      <c r="O587" s="1">
        <f>+ROUND(Tabell1[[#This Row],[Justert beløp]],-3)</f>
        <v>13000</v>
      </c>
      <c r="P587">
        <f t="shared" si="69"/>
        <v>1200</v>
      </c>
      <c r="Q587">
        <f t="shared" si="70"/>
        <v>3151</v>
      </c>
      <c r="R587">
        <f t="shared" si="71"/>
        <v>2414</v>
      </c>
      <c r="S587" t="str">
        <f t="shared" si="72"/>
        <v>2255</v>
      </c>
      <c r="T587" s="1">
        <f>+Tabell1[[#This Row],[Avrundet beløp]]</f>
        <v>13000</v>
      </c>
      <c r="U587" s="5">
        <f t="shared" si="73"/>
        <v>13000</v>
      </c>
    </row>
    <row r="588" spans="1:21" x14ac:dyDescent="0.25">
      <c r="A588">
        <v>3151</v>
      </c>
      <c r="B588" t="s">
        <v>99</v>
      </c>
      <c r="C588">
        <v>2414</v>
      </c>
      <c r="D588" t="s">
        <v>326</v>
      </c>
      <c r="E588">
        <v>1350</v>
      </c>
      <c r="F588" t="s">
        <v>247</v>
      </c>
      <c r="G588" t="s">
        <v>17</v>
      </c>
      <c r="H588" t="s">
        <v>18</v>
      </c>
      <c r="I588" s="1">
        <v>2925582</v>
      </c>
      <c r="J588" s="1">
        <f>+Tabell1[[#This Row],[Regnskap]]</f>
        <v>2925582</v>
      </c>
      <c r="L588" t="str">
        <f>_xlfn.XLOOKUP(Tabell1[[#This Row],[Ansvar]],Fleksi[Ansvar],Fleksi[Virksomhet])</f>
        <v>Legevakt</v>
      </c>
      <c r="M588" t="str">
        <f>_xlfn.XLOOKUP(Tabell1[[#This Row],[Ansvar]],Fleksi[Ansvar],Fleksi[1B])</f>
        <v>Helse og rehabiliteringstjenester</v>
      </c>
      <c r="N588" t="str">
        <f>_xlfn.XLOOKUP(Tabell1[[#This Row],[Ansvar]],Fleksi[Ansvar],Fleksi[Tjenesteområde])</f>
        <v>Helse og velferd</v>
      </c>
      <c r="O588" s="1">
        <f>+ROUND(Tabell1[[#This Row],[Justert beløp]],-3)</f>
        <v>2926000</v>
      </c>
      <c r="P588">
        <f t="shared" si="69"/>
        <v>1350</v>
      </c>
      <c r="Q588">
        <f t="shared" si="70"/>
        <v>3151</v>
      </c>
      <c r="R588">
        <f t="shared" si="71"/>
        <v>2414</v>
      </c>
      <c r="S588" t="str">
        <f t="shared" si="72"/>
        <v>2255</v>
      </c>
      <c r="T588" s="1">
        <f>+Tabell1[[#This Row],[Avrundet beløp]]</f>
        <v>2926000</v>
      </c>
      <c r="U588" s="5">
        <f t="shared" si="73"/>
        <v>2926000</v>
      </c>
    </row>
    <row r="589" spans="1:21" x14ac:dyDescent="0.25">
      <c r="A589">
        <v>3151</v>
      </c>
      <c r="B589" t="s">
        <v>99</v>
      </c>
      <c r="C589">
        <v>2414</v>
      </c>
      <c r="D589" t="s">
        <v>326</v>
      </c>
      <c r="E589">
        <v>1370</v>
      </c>
      <c r="F589" t="s">
        <v>239</v>
      </c>
      <c r="G589" t="s">
        <v>17</v>
      </c>
      <c r="H589" t="s">
        <v>18</v>
      </c>
      <c r="I589" s="1">
        <v>400434</v>
      </c>
      <c r="J589" s="1">
        <f>+Tabell1[[#This Row],[Regnskap]]</f>
        <v>400434</v>
      </c>
      <c r="L589" t="str">
        <f>_xlfn.XLOOKUP(Tabell1[[#This Row],[Ansvar]],Fleksi[Ansvar],Fleksi[Virksomhet])</f>
        <v>Legevakt</v>
      </c>
      <c r="M589" t="str">
        <f>_xlfn.XLOOKUP(Tabell1[[#This Row],[Ansvar]],Fleksi[Ansvar],Fleksi[1B])</f>
        <v>Helse og rehabiliteringstjenester</v>
      </c>
      <c r="N589" t="str">
        <f>_xlfn.XLOOKUP(Tabell1[[#This Row],[Ansvar]],Fleksi[Ansvar],Fleksi[Tjenesteområde])</f>
        <v>Helse og velferd</v>
      </c>
      <c r="O589" s="1">
        <f>+ROUND(Tabell1[[#This Row],[Justert beløp]],-3)</f>
        <v>400000</v>
      </c>
      <c r="P589">
        <f t="shared" si="69"/>
        <v>1370</v>
      </c>
      <c r="Q589">
        <f t="shared" si="70"/>
        <v>3151</v>
      </c>
      <c r="R589">
        <f t="shared" si="71"/>
        <v>2414</v>
      </c>
      <c r="S589" t="str">
        <f t="shared" si="72"/>
        <v>2255</v>
      </c>
      <c r="T589" s="1">
        <f>+Tabell1[[#This Row],[Avrundet beløp]]</f>
        <v>400000</v>
      </c>
      <c r="U589" s="5">
        <f t="shared" si="73"/>
        <v>400000</v>
      </c>
    </row>
    <row r="590" spans="1:21" x14ac:dyDescent="0.25">
      <c r="A590">
        <v>3153</v>
      </c>
      <c r="B590" t="s">
        <v>329</v>
      </c>
      <c r="C590">
        <v>2320</v>
      </c>
      <c r="D590" t="s">
        <v>330</v>
      </c>
      <c r="E590">
        <v>1010</v>
      </c>
      <c r="F590" t="s">
        <v>45</v>
      </c>
      <c r="G590" t="s">
        <v>72</v>
      </c>
      <c r="H590" t="s">
        <v>73</v>
      </c>
      <c r="I590" s="1">
        <v>140</v>
      </c>
      <c r="J590" s="1">
        <f>+Tabell1[[#This Row],[Regnskap]]</f>
        <v>140</v>
      </c>
      <c r="L590" t="str">
        <f>_xlfn.XLOOKUP(Tabell1[[#This Row],[Ansvar]],Fleksi[Ansvar],Fleksi[Virksomhet])</f>
        <v>Helsestasjonstjenesten</v>
      </c>
      <c r="M590" t="str">
        <f>_xlfn.XLOOKUP(Tabell1[[#This Row],[Ansvar]],Fleksi[Ansvar],Fleksi[1B])</f>
        <v>PPT, BFE og Helsestasjonstjenester</v>
      </c>
      <c r="N590" t="str">
        <f>_xlfn.XLOOKUP(Tabell1[[#This Row],[Ansvar]],Fleksi[Ansvar],Fleksi[Tjenesteområde])</f>
        <v>Oppvekst barn og unge</v>
      </c>
      <c r="O590" s="1">
        <f>+ROUND(Tabell1[[#This Row],[Justert beløp]],-3)</f>
        <v>0</v>
      </c>
      <c r="P590">
        <f t="shared" si="69"/>
        <v>1010</v>
      </c>
      <c r="Q590">
        <f t="shared" si="70"/>
        <v>3153</v>
      </c>
      <c r="R590">
        <f t="shared" si="71"/>
        <v>2320</v>
      </c>
      <c r="S590" t="str">
        <f t="shared" si="72"/>
        <v>2268</v>
      </c>
      <c r="T590" s="1">
        <f>+Tabell1[[#This Row],[Avrundet beløp]]</f>
        <v>0</v>
      </c>
      <c r="U590" s="5">
        <f t="shared" si="73"/>
        <v>0</v>
      </c>
    </row>
    <row r="591" spans="1:21" x14ac:dyDescent="0.25">
      <c r="A591">
        <v>3153</v>
      </c>
      <c r="B591" t="s">
        <v>329</v>
      </c>
      <c r="C591">
        <v>2320</v>
      </c>
      <c r="D591" t="s">
        <v>330</v>
      </c>
      <c r="E591">
        <v>1099</v>
      </c>
      <c r="F591" t="s">
        <v>16</v>
      </c>
      <c r="G591" t="s">
        <v>72</v>
      </c>
      <c r="H591" t="s">
        <v>73</v>
      </c>
      <c r="I591" s="1">
        <v>20</v>
      </c>
      <c r="J591" s="1">
        <f>+Tabell1[[#This Row],[Regnskap]]</f>
        <v>20</v>
      </c>
      <c r="L591" t="str">
        <f>_xlfn.XLOOKUP(Tabell1[[#This Row],[Ansvar]],Fleksi[Ansvar],Fleksi[Virksomhet])</f>
        <v>Helsestasjonstjenesten</v>
      </c>
      <c r="M591" t="str">
        <f>_xlfn.XLOOKUP(Tabell1[[#This Row],[Ansvar]],Fleksi[Ansvar],Fleksi[1B])</f>
        <v>PPT, BFE og Helsestasjonstjenester</v>
      </c>
      <c r="N591" t="str">
        <f>_xlfn.XLOOKUP(Tabell1[[#This Row],[Ansvar]],Fleksi[Ansvar],Fleksi[Tjenesteområde])</f>
        <v>Oppvekst barn og unge</v>
      </c>
      <c r="O591" s="1">
        <f>+ROUND(Tabell1[[#This Row],[Justert beløp]],-3)</f>
        <v>0</v>
      </c>
      <c r="P591">
        <f t="shared" si="69"/>
        <v>1099</v>
      </c>
      <c r="Q591">
        <f t="shared" si="70"/>
        <v>3153</v>
      </c>
      <c r="R591">
        <f t="shared" si="71"/>
        <v>2320</v>
      </c>
      <c r="S591" t="str">
        <f t="shared" si="72"/>
        <v>2268</v>
      </c>
      <c r="T591" s="1">
        <f>+Tabell1[[#This Row],[Avrundet beløp]]</f>
        <v>0</v>
      </c>
      <c r="U591" s="5">
        <f t="shared" si="73"/>
        <v>0</v>
      </c>
    </row>
    <row r="592" spans="1:21" x14ac:dyDescent="0.25">
      <c r="A592">
        <v>3153</v>
      </c>
      <c r="B592" t="s">
        <v>329</v>
      </c>
      <c r="C592">
        <v>2320</v>
      </c>
      <c r="D592" t="s">
        <v>330</v>
      </c>
      <c r="E592">
        <v>1100</v>
      </c>
      <c r="F592" t="s">
        <v>48</v>
      </c>
      <c r="G592" t="s">
        <v>72</v>
      </c>
      <c r="H592" t="s">
        <v>73</v>
      </c>
      <c r="I592" s="1">
        <v>1277</v>
      </c>
      <c r="J592" s="1">
        <f>+Tabell1[[#This Row],[Regnskap]]</f>
        <v>1277</v>
      </c>
      <c r="L592" t="str">
        <f>_xlfn.XLOOKUP(Tabell1[[#This Row],[Ansvar]],Fleksi[Ansvar],Fleksi[Virksomhet])</f>
        <v>Helsestasjonstjenesten</v>
      </c>
      <c r="M592" t="str">
        <f>_xlfn.XLOOKUP(Tabell1[[#This Row],[Ansvar]],Fleksi[Ansvar],Fleksi[1B])</f>
        <v>PPT, BFE og Helsestasjonstjenester</v>
      </c>
      <c r="N592" t="str">
        <f>_xlfn.XLOOKUP(Tabell1[[#This Row],[Ansvar]],Fleksi[Ansvar],Fleksi[Tjenesteområde])</f>
        <v>Oppvekst barn og unge</v>
      </c>
      <c r="O592" s="1">
        <f>+ROUND(Tabell1[[#This Row],[Justert beløp]],-3)</f>
        <v>1000</v>
      </c>
      <c r="P592">
        <f t="shared" si="69"/>
        <v>1100</v>
      </c>
      <c r="Q592">
        <f t="shared" si="70"/>
        <v>3153</v>
      </c>
      <c r="R592">
        <f t="shared" si="71"/>
        <v>2320</v>
      </c>
      <c r="S592" t="str">
        <f t="shared" si="72"/>
        <v>2268</v>
      </c>
      <c r="T592" s="1">
        <f>+Tabell1[[#This Row],[Avrundet beløp]]</f>
        <v>1000</v>
      </c>
      <c r="U592" s="5">
        <f t="shared" si="73"/>
        <v>1000</v>
      </c>
    </row>
    <row r="593" spans="1:21" x14ac:dyDescent="0.25">
      <c r="A593">
        <v>3153</v>
      </c>
      <c r="B593" t="s">
        <v>329</v>
      </c>
      <c r="C593">
        <v>2320</v>
      </c>
      <c r="D593" t="s">
        <v>330</v>
      </c>
      <c r="E593">
        <v>1110</v>
      </c>
      <c r="F593" t="s">
        <v>221</v>
      </c>
      <c r="G593" t="s">
        <v>72</v>
      </c>
      <c r="H593" t="s">
        <v>73</v>
      </c>
      <c r="I593" s="1">
        <v>13819</v>
      </c>
      <c r="J593" s="1">
        <f>+Tabell1[[#This Row],[Regnskap]]</f>
        <v>13819</v>
      </c>
      <c r="L593" t="str">
        <f>_xlfn.XLOOKUP(Tabell1[[#This Row],[Ansvar]],Fleksi[Ansvar],Fleksi[Virksomhet])</f>
        <v>Helsestasjonstjenesten</v>
      </c>
      <c r="M593" t="str">
        <f>_xlfn.XLOOKUP(Tabell1[[#This Row],[Ansvar]],Fleksi[Ansvar],Fleksi[1B])</f>
        <v>PPT, BFE og Helsestasjonstjenester</v>
      </c>
      <c r="N593" t="str">
        <f>_xlfn.XLOOKUP(Tabell1[[#This Row],[Ansvar]],Fleksi[Ansvar],Fleksi[Tjenesteområde])</f>
        <v>Oppvekst barn og unge</v>
      </c>
      <c r="O593" s="1">
        <f>+ROUND(Tabell1[[#This Row],[Justert beløp]],-3)</f>
        <v>14000</v>
      </c>
      <c r="P593">
        <f t="shared" si="69"/>
        <v>1110</v>
      </c>
      <c r="Q593">
        <f t="shared" si="70"/>
        <v>3153</v>
      </c>
      <c r="R593">
        <f t="shared" si="71"/>
        <v>2320</v>
      </c>
      <c r="S593" t="str">
        <f t="shared" si="72"/>
        <v>2268</v>
      </c>
      <c r="T593" s="1">
        <f>+Tabell1[[#This Row],[Avrundet beløp]]</f>
        <v>14000</v>
      </c>
      <c r="U593" s="5">
        <f t="shared" si="73"/>
        <v>14000</v>
      </c>
    </row>
    <row r="594" spans="1:21" x14ac:dyDescent="0.25">
      <c r="A594">
        <v>3153</v>
      </c>
      <c r="B594" t="s">
        <v>329</v>
      </c>
      <c r="C594">
        <v>2320</v>
      </c>
      <c r="D594" t="s">
        <v>330</v>
      </c>
      <c r="E594">
        <v>1114</v>
      </c>
      <c r="F594" t="s">
        <v>321</v>
      </c>
      <c r="G594" t="s">
        <v>72</v>
      </c>
      <c r="H594" t="s">
        <v>73</v>
      </c>
      <c r="I594" s="1">
        <v>312178</v>
      </c>
      <c r="J594" s="1">
        <v>900</v>
      </c>
      <c r="L594" t="str">
        <f>_xlfn.XLOOKUP(Tabell1[[#This Row],[Ansvar]],Fleksi[Ansvar],Fleksi[Virksomhet])</f>
        <v>Helsestasjonstjenesten</v>
      </c>
      <c r="M594" t="str">
        <f>_xlfn.XLOOKUP(Tabell1[[#This Row],[Ansvar]],Fleksi[Ansvar],Fleksi[1B])</f>
        <v>PPT, BFE og Helsestasjonstjenester</v>
      </c>
      <c r="N594" t="str">
        <f>_xlfn.XLOOKUP(Tabell1[[#This Row],[Ansvar]],Fleksi[Ansvar],Fleksi[Tjenesteområde])</f>
        <v>Oppvekst barn og unge</v>
      </c>
      <c r="O594" s="1">
        <f>+ROUND(Tabell1[[#This Row],[Justert beløp]],-3)</f>
        <v>1000</v>
      </c>
      <c r="P594">
        <f t="shared" si="69"/>
        <v>1114</v>
      </c>
      <c r="Q594">
        <f t="shared" si="70"/>
        <v>3153</v>
      </c>
      <c r="R594">
        <f t="shared" si="71"/>
        <v>2320</v>
      </c>
      <c r="S594" t="str">
        <f t="shared" si="72"/>
        <v>2268</v>
      </c>
      <c r="T594" s="1">
        <f>+Tabell1[[#This Row],[Avrundet beløp]]</f>
        <v>1000</v>
      </c>
      <c r="U594" s="5">
        <f t="shared" si="73"/>
        <v>1000</v>
      </c>
    </row>
    <row r="595" spans="1:21" x14ac:dyDescent="0.25">
      <c r="A595">
        <v>3153</v>
      </c>
      <c r="B595" t="s">
        <v>329</v>
      </c>
      <c r="C595">
        <v>2320</v>
      </c>
      <c r="D595" t="s">
        <v>330</v>
      </c>
      <c r="E595">
        <v>1115</v>
      </c>
      <c r="F595" t="s">
        <v>44</v>
      </c>
      <c r="G595" t="s">
        <v>72</v>
      </c>
      <c r="H595" t="s">
        <v>73</v>
      </c>
      <c r="I595" s="1">
        <v>14203</v>
      </c>
      <c r="J595" s="1">
        <f>+Tabell1[[#This Row],[Regnskap]]</f>
        <v>14203</v>
      </c>
      <c r="L595" t="str">
        <f>_xlfn.XLOOKUP(Tabell1[[#This Row],[Ansvar]],Fleksi[Ansvar],Fleksi[Virksomhet])</f>
        <v>Helsestasjonstjenesten</v>
      </c>
      <c r="M595" t="str">
        <f>_xlfn.XLOOKUP(Tabell1[[#This Row],[Ansvar]],Fleksi[Ansvar],Fleksi[1B])</f>
        <v>PPT, BFE og Helsestasjonstjenester</v>
      </c>
      <c r="N595" t="str">
        <f>_xlfn.XLOOKUP(Tabell1[[#This Row],[Ansvar]],Fleksi[Ansvar],Fleksi[Tjenesteområde])</f>
        <v>Oppvekst barn og unge</v>
      </c>
      <c r="O595" s="1">
        <f>+ROUND(Tabell1[[#This Row],[Justert beløp]],-3)</f>
        <v>14000</v>
      </c>
      <c r="P595">
        <f t="shared" si="69"/>
        <v>1115</v>
      </c>
      <c r="Q595">
        <f t="shared" si="70"/>
        <v>3153</v>
      </c>
      <c r="R595">
        <f t="shared" si="71"/>
        <v>2320</v>
      </c>
      <c r="S595" t="str">
        <f t="shared" si="72"/>
        <v>2268</v>
      </c>
      <c r="T595" s="1">
        <f>+Tabell1[[#This Row],[Avrundet beløp]]</f>
        <v>14000</v>
      </c>
      <c r="U595" s="5">
        <f t="shared" si="73"/>
        <v>14000</v>
      </c>
    </row>
    <row r="596" spans="1:21" x14ac:dyDescent="0.25">
      <c r="A596">
        <v>3153</v>
      </c>
      <c r="B596" t="s">
        <v>329</v>
      </c>
      <c r="C596">
        <v>2320</v>
      </c>
      <c r="D596" t="s">
        <v>330</v>
      </c>
      <c r="E596">
        <v>1120</v>
      </c>
      <c r="F596" t="s">
        <v>26</v>
      </c>
      <c r="G596" t="s">
        <v>72</v>
      </c>
      <c r="H596" t="s">
        <v>73</v>
      </c>
      <c r="I596" s="1">
        <v>258</v>
      </c>
      <c r="J596" s="1">
        <f>+Tabell1[[#This Row],[Regnskap]]</f>
        <v>258</v>
      </c>
      <c r="L596" t="str">
        <f>_xlfn.XLOOKUP(Tabell1[[#This Row],[Ansvar]],Fleksi[Ansvar],Fleksi[Virksomhet])</f>
        <v>Helsestasjonstjenesten</v>
      </c>
      <c r="M596" t="str">
        <f>_xlfn.XLOOKUP(Tabell1[[#This Row],[Ansvar]],Fleksi[Ansvar],Fleksi[1B])</f>
        <v>PPT, BFE og Helsestasjonstjenester</v>
      </c>
      <c r="N596" t="str">
        <f>_xlfn.XLOOKUP(Tabell1[[#This Row],[Ansvar]],Fleksi[Ansvar],Fleksi[Tjenesteområde])</f>
        <v>Oppvekst barn og unge</v>
      </c>
      <c r="O596" s="1">
        <f>+ROUND(Tabell1[[#This Row],[Justert beløp]],-3)</f>
        <v>0</v>
      </c>
      <c r="P596">
        <f t="shared" si="69"/>
        <v>1120</v>
      </c>
      <c r="Q596">
        <f t="shared" si="70"/>
        <v>3153</v>
      </c>
      <c r="R596">
        <f t="shared" si="71"/>
        <v>2320</v>
      </c>
      <c r="S596" t="str">
        <f t="shared" si="72"/>
        <v>2268</v>
      </c>
      <c r="T596" s="1">
        <f>+Tabell1[[#This Row],[Avrundet beløp]]</f>
        <v>0</v>
      </c>
      <c r="U596" s="5">
        <f t="shared" si="73"/>
        <v>0</v>
      </c>
    </row>
    <row r="597" spans="1:21" x14ac:dyDescent="0.25">
      <c r="A597">
        <v>3153</v>
      </c>
      <c r="B597" t="s">
        <v>329</v>
      </c>
      <c r="C597">
        <v>2320</v>
      </c>
      <c r="D597" t="s">
        <v>330</v>
      </c>
      <c r="E597">
        <v>1161</v>
      </c>
      <c r="F597" t="s">
        <v>43</v>
      </c>
      <c r="G597" t="s">
        <v>72</v>
      </c>
      <c r="H597" t="s">
        <v>73</v>
      </c>
      <c r="I597" s="1">
        <v>924</v>
      </c>
      <c r="J597" s="1">
        <f>+Tabell1[[#This Row],[Regnskap]]</f>
        <v>924</v>
      </c>
      <c r="L597" t="str">
        <f>_xlfn.XLOOKUP(Tabell1[[#This Row],[Ansvar]],Fleksi[Ansvar],Fleksi[Virksomhet])</f>
        <v>Helsestasjonstjenesten</v>
      </c>
      <c r="M597" t="str">
        <f>_xlfn.XLOOKUP(Tabell1[[#This Row],[Ansvar]],Fleksi[Ansvar],Fleksi[1B])</f>
        <v>PPT, BFE og Helsestasjonstjenester</v>
      </c>
      <c r="N597" t="str">
        <f>_xlfn.XLOOKUP(Tabell1[[#This Row],[Ansvar]],Fleksi[Ansvar],Fleksi[Tjenesteområde])</f>
        <v>Oppvekst barn og unge</v>
      </c>
      <c r="O597" s="1">
        <f>+ROUND(Tabell1[[#This Row],[Justert beløp]],-3)</f>
        <v>1000</v>
      </c>
      <c r="P597">
        <f t="shared" si="69"/>
        <v>1161</v>
      </c>
      <c r="Q597">
        <f t="shared" si="70"/>
        <v>3153</v>
      </c>
      <c r="R597">
        <f t="shared" si="71"/>
        <v>2320</v>
      </c>
      <c r="S597" t="str">
        <f t="shared" si="72"/>
        <v>2268</v>
      </c>
      <c r="T597" s="1">
        <f>+Tabell1[[#This Row],[Avrundet beløp]]</f>
        <v>1000</v>
      </c>
      <c r="U597" s="5">
        <f t="shared" si="73"/>
        <v>1000</v>
      </c>
    </row>
    <row r="598" spans="1:21" x14ac:dyDescent="0.25">
      <c r="A598">
        <v>3153</v>
      </c>
      <c r="B598" t="s">
        <v>329</v>
      </c>
      <c r="C598">
        <v>2320</v>
      </c>
      <c r="D598" t="s">
        <v>330</v>
      </c>
      <c r="E598">
        <v>1170</v>
      </c>
      <c r="F598" t="s">
        <v>41</v>
      </c>
      <c r="G598" t="s">
        <v>72</v>
      </c>
      <c r="H598" t="s">
        <v>73</v>
      </c>
      <c r="I598" s="1">
        <v>228</v>
      </c>
      <c r="J598" s="1">
        <f>+Tabell1[[#This Row],[Regnskap]]</f>
        <v>228</v>
      </c>
      <c r="L598" t="str">
        <f>_xlfn.XLOOKUP(Tabell1[[#This Row],[Ansvar]],Fleksi[Ansvar],Fleksi[Virksomhet])</f>
        <v>Helsestasjonstjenesten</v>
      </c>
      <c r="M598" t="str">
        <f>_xlfn.XLOOKUP(Tabell1[[#This Row],[Ansvar]],Fleksi[Ansvar],Fleksi[1B])</f>
        <v>PPT, BFE og Helsestasjonstjenester</v>
      </c>
      <c r="N598" t="str">
        <f>_xlfn.XLOOKUP(Tabell1[[#This Row],[Ansvar]],Fleksi[Ansvar],Fleksi[Tjenesteområde])</f>
        <v>Oppvekst barn og unge</v>
      </c>
      <c r="O598" s="1">
        <f>+ROUND(Tabell1[[#This Row],[Justert beløp]],-3)</f>
        <v>0</v>
      </c>
      <c r="P598">
        <f t="shared" si="69"/>
        <v>1170</v>
      </c>
      <c r="Q598">
        <f t="shared" si="70"/>
        <v>3153</v>
      </c>
      <c r="R598">
        <f t="shared" si="71"/>
        <v>2320</v>
      </c>
      <c r="S598" t="str">
        <f t="shared" si="72"/>
        <v>2268</v>
      </c>
      <c r="T598" s="1">
        <f>+Tabell1[[#This Row],[Avrundet beløp]]</f>
        <v>0</v>
      </c>
      <c r="U598" s="5">
        <f t="shared" si="73"/>
        <v>0</v>
      </c>
    </row>
    <row r="599" spans="1:21" x14ac:dyDescent="0.25">
      <c r="A599">
        <v>3153</v>
      </c>
      <c r="B599" t="s">
        <v>329</v>
      </c>
      <c r="C599">
        <v>2320</v>
      </c>
      <c r="D599" t="s">
        <v>330</v>
      </c>
      <c r="E599">
        <v>1200</v>
      </c>
      <c r="F599" t="s">
        <v>233</v>
      </c>
      <c r="G599" t="s">
        <v>72</v>
      </c>
      <c r="H599" t="s">
        <v>73</v>
      </c>
      <c r="I599" s="1">
        <v>16320</v>
      </c>
      <c r="J599" s="1">
        <f>+Tabell1[[#This Row],[Regnskap]]</f>
        <v>16320</v>
      </c>
      <c r="L599" t="str">
        <f>_xlfn.XLOOKUP(Tabell1[[#This Row],[Ansvar]],Fleksi[Ansvar],Fleksi[Virksomhet])</f>
        <v>Helsestasjonstjenesten</v>
      </c>
      <c r="M599" t="str">
        <f>_xlfn.XLOOKUP(Tabell1[[#This Row],[Ansvar]],Fleksi[Ansvar],Fleksi[1B])</f>
        <v>PPT, BFE og Helsestasjonstjenester</v>
      </c>
      <c r="N599" t="str">
        <f>_xlfn.XLOOKUP(Tabell1[[#This Row],[Ansvar]],Fleksi[Ansvar],Fleksi[Tjenesteområde])</f>
        <v>Oppvekst barn og unge</v>
      </c>
      <c r="O599" s="1">
        <f>+ROUND(Tabell1[[#This Row],[Justert beløp]],-3)</f>
        <v>16000</v>
      </c>
      <c r="P599">
        <f t="shared" si="69"/>
        <v>1200</v>
      </c>
      <c r="Q599">
        <f t="shared" si="70"/>
        <v>3153</v>
      </c>
      <c r="R599">
        <f t="shared" si="71"/>
        <v>2320</v>
      </c>
      <c r="S599" t="str">
        <f t="shared" si="72"/>
        <v>2268</v>
      </c>
      <c r="T599" s="1">
        <f>+Tabell1[[#This Row],[Avrundet beløp]]</f>
        <v>16000</v>
      </c>
      <c r="U599" s="5">
        <f t="shared" si="73"/>
        <v>16000</v>
      </c>
    </row>
    <row r="600" spans="1:21" x14ac:dyDescent="0.25">
      <c r="A600">
        <v>3153</v>
      </c>
      <c r="B600" t="s">
        <v>329</v>
      </c>
      <c r="C600">
        <v>2320</v>
      </c>
      <c r="D600" t="s">
        <v>330</v>
      </c>
      <c r="E600">
        <v>1205</v>
      </c>
      <c r="F600" t="s">
        <v>245</v>
      </c>
      <c r="G600" t="s">
        <v>17</v>
      </c>
      <c r="H600" t="s">
        <v>18</v>
      </c>
      <c r="I600" s="1">
        <v>499</v>
      </c>
      <c r="J600" s="1">
        <f>+Tabell1[[#This Row],[Regnskap]]</f>
        <v>499</v>
      </c>
      <c r="L600" t="str">
        <f>_xlfn.XLOOKUP(Tabell1[[#This Row],[Ansvar]],Fleksi[Ansvar],Fleksi[Virksomhet])</f>
        <v>Helsestasjonstjenesten</v>
      </c>
      <c r="M600" t="str">
        <f>_xlfn.XLOOKUP(Tabell1[[#This Row],[Ansvar]],Fleksi[Ansvar],Fleksi[1B])</f>
        <v>PPT, BFE og Helsestasjonstjenester</v>
      </c>
      <c r="N600" t="str">
        <f>_xlfn.XLOOKUP(Tabell1[[#This Row],[Ansvar]],Fleksi[Ansvar],Fleksi[Tjenesteområde])</f>
        <v>Oppvekst barn og unge</v>
      </c>
      <c r="O600" s="1">
        <f>+ROUND(Tabell1[[#This Row],[Justert beløp]],-3)</f>
        <v>0</v>
      </c>
      <c r="P600">
        <f t="shared" si="69"/>
        <v>1205</v>
      </c>
      <c r="Q600">
        <f t="shared" si="70"/>
        <v>3153</v>
      </c>
      <c r="R600">
        <f t="shared" si="71"/>
        <v>2320</v>
      </c>
      <c r="S600" t="str">
        <f t="shared" si="72"/>
        <v>2255</v>
      </c>
      <c r="T600" s="1">
        <f>+Tabell1[[#This Row],[Avrundet beløp]]</f>
        <v>0</v>
      </c>
      <c r="U600" s="5">
        <f t="shared" si="73"/>
        <v>0</v>
      </c>
    </row>
    <row r="601" spans="1:21" x14ac:dyDescent="0.25">
      <c r="A601">
        <v>3153</v>
      </c>
      <c r="B601" t="s">
        <v>329</v>
      </c>
      <c r="C601">
        <v>2320</v>
      </c>
      <c r="D601" t="s">
        <v>330</v>
      </c>
      <c r="E601">
        <v>1209</v>
      </c>
      <c r="F601" t="s">
        <v>310</v>
      </c>
      <c r="G601" t="s">
        <v>72</v>
      </c>
      <c r="H601" t="s">
        <v>73</v>
      </c>
      <c r="I601" s="1">
        <v>16642</v>
      </c>
      <c r="J601" s="1">
        <f>+Tabell1[[#This Row],[Regnskap]]</f>
        <v>16642</v>
      </c>
      <c r="L601" t="str">
        <f>_xlfn.XLOOKUP(Tabell1[[#This Row],[Ansvar]],Fleksi[Ansvar],Fleksi[Virksomhet])</f>
        <v>Helsestasjonstjenesten</v>
      </c>
      <c r="M601" t="str">
        <f>_xlfn.XLOOKUP(Tabell1[[#This Row],[Ansvar]],Fleksi[Ansvar],Fleksi[1B])</f>
        <v>PPT, BFE og Helsestasjonstjenester</v>
      </c>
      <c r="N601" t="str">
        <f>_xlfn.XLOOKUP(Tabell1[[#This Row],[Ansvar]],Fleksi[Ansvar],Fleksi[Tjenesteområde])</f>
        <v>Oppvekst barn og unge</v>
      </c>
      <c r="O601" s="1">
        <f>+ROUND(Tabell1[[#This Row],[Justert beløp]],-3)</f>
        <v>17000</v>
      </c>
      <c r="P601">
        <f t="shared" si="69"/>
        <v>1209</v>
      </c>
      <c r="Q601">
        <f t="shared" si="70"/>
        <v>3153</v>
      </c>
      <c r="R601">
        <f t="shared" si="71"/>
        <v>2320</v>
      </c>
      <c r="S601" t="str">
        <f t="shared" si="72"/>
        <v>2268</v>
      </c>
      <c r="T601" s="1">
        <f>+Tabell1[[#This Row],[Avrundet beløp]]</f>
        <v>17000</v>
      </c>
      <c r="U601" s="5">
        <f t="shared" si="73"/>
        <v>17000</v>
      </c>
    </row>
    <row r="602" spans="1:21" x14ac:dyDescent="0.25">
      <c r="A602">
        <v>3153</v>
      </c>
      <c r="B602" t="s">
        <v>329</v>
      </c>
      <c r="C602">
        <v>2320</v>
      </c>
      <c r="D602" t="s">
        <v>330</v>
      </c>
      <c r="E602">
        <v>1370</v>
      </c>
      <c r="F602" t="s">
        <v>239</v>
      </c>
      <c r="G602" t="s">
        <v>72</v>
      </c>
      <c r="H602" t="s">
        <v>73</v>
      </c>
      <c r="I602" s="1">
        <v>30314</v>
      </c>
      <c r="J602" s="1">
        <f>+Tabell1[[#This Row],[Regnskap]]</f>
        <v>30314</v>
      </c>
      <c r="L602" t="str">
        <f>_xlfn.XLOOKUP(Tabell1[[#This Row],[Ansvar]],Fleksi[Ansvar],Fleksi[Virksomhet])</f>
        <v>Helsestasjonstjenesten</v>
      </c>
      <c r="M602" t="str">
        <f>_xlfn.XLOOKUP(Tabell1[[#This Row],[Ansvar]],Fleksi[Ansvar],Fleksi[1B])</f>
        <v>PPT, BFE og Helsestasjonstjenester</v>
      </c>
      <c r="N602" t="str">
        <f>_xlfn.XLOOKUP(Tabell1[[#This Row],[Ansvar]],Fleksi[Ansvar],Fleksi[Tjenesteområde])</f>
        <v>Oppvekst barn og unge</v>
      </c>
      <c r="O602" s="1">
        <f>+ROUND(Tabell1[[#This Row],[Justert beløp]],-3)</f>
        <v>30000</v>
      </c>
      <c r="P602">
        <f t="shared" si="69"/>
        <v>1370</v>
      </c>
      <c r="Q602">
        <f t="shared" si="70"/>
        <v>3153</v>
      </c>
      <c r="R602">
        <f t="shared" si="71"/>
        <v>2320</v>
      </c>
      <c r="S602" t="str">
        <f t="shared" si="72"/>
        <v>2268</v>
      </c>
      <c r="T602" s="1">
        <f>+Tabell1[[#This Row],[Avrundet beløp]]</f>
        <v>30000</v>
      </c>
      <c r="U602" s="5">
        <f t="shared" si="73"/>
        <v>30000</v>
      </c>
    </row>
    <row r="603" spans="1:21" x14ac:dyDescent="0.25">
      <c r="A603">
        <v>3153</v>
      </c>
      <c r="B603" t="s">
        <v>329</v>
      </c>
      <c r="C603">
        <v>2321</v>
      </c>
      <c r="D603" t="s">
        <v>219</v>
      </c>
      <c r="E603">
        <v>1011</v>
      </c>
      <c r="F603" t="s">
        <v>60</v>
      </c>
      <c r="G603" t="s">
        <v>17</v>
      </c>
      <c r="H603" t="s">
        <v>18</v>
      </c>
      <c r="I603" s="1">
        <v>2427</v>
      </c>
      <c r="J603" s="1">
        <f>+Tabell1[[#This Row],[Regnskap]]</f>
        <v>2427</v>
      </c>
      <c r="L603" t="str">
        <f>_xlfn.XLOOKUP(Tabell1[[#This Row],[Ansvar]],Fleksi[Ansvar],Fleksi[Virksomhet])</f>
        <v>Helsestasjonstjenesten</v>
      </c>
      <c r="M603" t="str">
        <f>_xlfn.XLOOKUP(Tabell1[[#This Row],[Ansvar]],Fleksi[Ansvar],Fleksi[1B])</f>
        <v>PPT, BFE og Helsestasjonstjenester</v>
      </c>
      <c r="N603" t="str">
        <f>_xlfn.XLOOKUP(Tabell1[[#This Row],[Ansvar]],Fleksi[Ansvar],Fleksi[Tjenesteområde])</f>
        <v>Oppvekst barn og unge</v>
      </c>
      <c r="O603" s="1">
        <f>+ROUND(Tabell1[[#This Row],[Justert beløp]],-3)</f>
        <v>2000</v>
      </c>
      <c r="P603">
        <f t="shared" si="69"/>
        <v>1011</v>
      </c>
      <c r="Q603">
        <f t="shared" si="70"/>
        <v>3153</v>
      </c>
      <c r="R603">
        <f t="shared" si="71"/>
        <v>2321</v>
      </c>
      <c r="S603" t="str">
        <f t="shared" si="72"/>
        <v>2255</v>
      </c>
      <c r="T603" s="1">
        <f>+Tabell1[[#This Row],[Avrundet beløp]]</f>
        <v>2000</v>
      </c>
      <c r="U603" s="5">
        <f t="shared" si="73"/>
        <v>2000</v>
      </c>
    </row>
    <row r="604" spans="1:21" x14ac:dyDescent="0.25">
      <c r="A604">
        <v>3153</v>
      </c>
      <c r="B604" t="s">
        <v>329</v>
      </c>
      <c r="C604">
        <v>2321</v>
      </c>
      <c r="D604" t="s">
        <v>219</v>
      </c>
      <c r="E604">
        <v>1021</v>
      </c>
      <c r="F604" t="s">
        <v>30</v>
      </c>
      <c r="G604" t="s">
        <v>17</v>
      </c>
      <c r="H604" t="s">
        <v>18</v>
      </c>
      <c r="I604" s="1">
        <v>-1168</v>
      </c>
      <c r="J604" s="1">
        <f>+Tabell1[[#This Row],[Regnskap]]</f>
        <v>-1168</v>
      </c>
      <c r="L604" t="str">
        <f>_xlfn.XLOOKUP(Tabell1[[#This Row],[Ansvar]],Fleksi[Ansvar],Fleksi[Virksomhet])</f>
        <v>Helsestasjonstjenesten</v>
      </c>
      <c r="M604" t="str">
        <f>_xlfn.XLOOKUP(Tabell1[[#This Row],[Ansvar]],Fleksi[Ansvar],Fleksi[1B])</f>
        <v>PPT, BFE og Helsestasjonstjenester</v>
      </c>
      <c r="N604" t="str">
        <f>_xlfn.XLOOKUP(Tabell1[[#This Row],[Ansvar]],Fleksi[Ansvar],Fleksi[Tjenesteområde])</f>
        <v>Oppvekst barn og unge</v>
      </c>
      <c r="O604" s="1">
        <f>+ROUND(Tabell1[[#This Row],[Justert beløp]],-3)</f>
        <v>-1000</v>
      </c>
      <c r="P604">
        <f t="shared" si="69"/>
        <v>1021</v>
      </c>
      <c r="Q604">
        <f t="shared" si="70"/>
        <v>3153</v>
      </c>
      <c r="R604">
        <f t="shared" si="71"/>
        <v>2321</v>
      </c>
      <c r="S604" t="str">
        <f t="shared" si="72"/>
        <v>2255</v>
      </c>
      <c r="T604" s="1">
        <f>+Tabell1[[#This Row],[Avrundet beløp]]</f>
        <v>-1000</v>
      </c>
      <c r="U604" s="5">
        <f t="shared" si="73"/>
        <v>-1000</v>
      </c>
    </row>
    <row r="605" spans="1:21" x14ac:dyDescent="0.25">
      <c r="A605">
        <v>3153</v>
      </c>
      <c r="B605" t="s">
        <v>329</v>
      </c>
      <c r="C605">
        <v>2321</v>
      </c>
      <c r="D605" t="s">
        <v>219</v>
      </c>
      <c r="E605">
        <v>1030</v>
      </c>
      <c r="F605" t="s">
        <v>248</v>
      </c>
      <c r="G605" t="s">
        <v>17</v>
      </c>
      <c r="H605" t="s">
        <v>18</v>
      </c>
      <c r="I605" s="1">
        <v>20404</v>
      </c>
      <c r="J605" s="1">
        <f>+Tabell1[[#This Row],[Regnskap]]</f>
        <v>20404</v>
      </c>
      <c r="L605" t="str">
        <f>_xlfn.XLOOKUP(Tabell1[[#This Row],[Ansvar]],Fleksi[Ansvar],Fleksi[Virksomhet])</f>
        <v>Helsestasjonstjenesten</v>
      </c>
      <c r="M605" t="str">
        <f>_xlfn.XLOOKUP(Tabell1[[#This Row],[Ansvar]],Fleksi[Ansvar],Fleksi[1B])</f>
        <v>PPT, BFE og Helsestasjonstjenester</v>
      </c>
      <c r="N605" t="str">
        <f>_xlfn.XLOOKUP(Tabell1[[#This Row],[Ansvar]],Fleksi[Ansvar],Fleksi[Tjenesteområde])</f>
        <v>Oppvekst barn og unge</v>
      </c>
      <c r="O605" s="1">
        <f>+ROUND(Tabell1[[#This Row],[Justert beløp]],-3)</f>
        <v>20000</v>
      </c>
      <c r="P605">
        <f t="shared" si="69"/>
        <v>1030</v>
      </c>
      <c r="Q605">
        <f t="shared" si="70"/>
        <v>3153</v>
      </c>
      <c r="R605">
        <f t="shared" si="71"/>
        <v>2321</v>
      </c>
      <c r="S605" t="str">
        <f t="shared" si="72"/>
        <v>2255</v>
      </c>
      <c r="T605" s="1">
        <f>+Tabell1[[#This Row],[Avrundet beløp]]</f>
        <v>20000</v>
      </c>
      <c r="U605" s="5">
        <f t="shared" si="73"/>
        <v>20000</v>
      </c>
    </row>
    <row r="606" spans="1:21" x14ac:dyDescent="0.25">
      <c r="A606">
        <v>3153</v>
      </c>
      <c r="B606" t="s">
        <v>329</v>
      </c>
      <c r="C606">
        <v>2321</v>
      </c>
      <c r="D606" t="s">
        <v>219</v>
      </c>
      <c r="E606">
        <v>1030</v>
      </c>
      <c r="F606" t="s">
        <v>248</v>
      </c>
      <c r="G606" t="s">
        <v>72</v>
      </c>
      <c r="H606" t="s">
        <v>73</v>
      </c>
      <c r="I606" s="1">
        <v>2926</v>
      </c>
      <c r="J606" s="1">
        <f>+Tabell1[[#This Row],[Regnskap]]</f>
        <v>2926</v>
      </c>
      <c r="L606" t="str">
        <f>_xlfn.XLOOKUP(Tabell1[[#This Row],[Ansvar]],Fleksi[Ansvar],Fleksi[Virksomhet])</f>
        <v>Helsestasjonstjenesten</v>
      </c>
      <c r="M606" t="str">
        <f>_xlfn.XLOOKUP(Tabell1[[#This Row],[Ansvar]],Fleksi[Ansvar],Fleksi[1B])</f>
        <v>PPT, BFE og Helsestasjonstjenester</v>
      </c>
      <c r="N606" t="str">
        <f>_xlfn.XLOOKUP(Tabell1[[#This Row],[Ansvar]],Fleksi[Ansvar],Fleksi[Tjenesteområde])</f>
        <v>Oppvekst barn og unge</v>
      </c>
      <c r="O606" s="1">
        <f>+ROUND(Tabell1[[#This Row],[Justert beløp]],-3)</f>
        <v>3000</v>
      </c>
      <c r="P606">
        <f t="shared" si="69"/>
        <v>1030</v>
      </c>
      <c r="Q606">
        <f t="shared" si="70"/>
        <v>3153</v>
      </c>
      <c r="R606">
        <f t="shared" si="71"/>
        <v>2321</v>
      </c>
      <c r="S606" t="str">
        <f t="shared" si="72"/>
        <v>2268</v>
      </c>
      <c r="T606" s="1">
        <f>+Tabell1[[#This Row],[Avrundet beløp]]</f>
        <v>3000</v>
      </c>
      <c r="U606" s="5">
        <f t="shared" si="73"/>
        <v>3000</v>
      </c>
    </row>
    <row r="607" spans="1:21" x14ac:dyDescent="0.25">
      <c r="A607">
        <v>3153</v>
      </c>
      <c r="B607" t="s">
        <v>329</v>
      </c>
      <c r="C607">
        <v>2321</v>
      </c>
      <c r="D607" t="s">
        <v>219</v>
      </c>
      <c r="E607">
        <v>1040</v>
      </c>
      <c r="F607" t="s">
        <v>27</v>
      </c>
      <c r="G607" t="s">
        <v>17</v>
      </c>
      <c r="H607" t="s">
        <v>18</v>
      </c>
      <c r="I607" s="1">
        <v>11561</v>
      </c>
      <c r="J607" s="1">
        <f>+Tabell1[[#This Row],[Regnskap]]</f>
        <v>11561</v>
      </c>
      <c r="L607" t="str">
        <f>_xlfn.XLOOKUP(Tabell1[[#This Row],[Ansvar]],Fleksi[Ansvar],Fleksi[Virksomhet])</f>
        <v>Helsestasjonstjenesten</v>
      </c>
      <c r="M607" t="str">
        <f>_xlfn.XLOOKUP(Tabell1[[#This Row],[Ansvar]],Fleksi[Ansvar],Fleksi[1B])</f>
        <v>PPT, BFE og Helsestasjonstjenester</v>
      </c>
      <c r="N607" t="str">
        <f>_xlfn.XLOOKUP(Tabell1[[#This Row],[Ansvar]],Fleksi[Ansvar],Fleksi[Tjenesteområde])</f>
        <v>Oppvekst barn og unge</v>
      </c>
      <c r="O607" s="1">
        <f>+ROUND(Tabell1[[#This Row],[Justert beløp]],-3)</f>
        <v>12000</v>
      </c>
      <c r="P607">
        <f t="shared" si="69"/>
        <v>1040</v>
      </c>
      <c r="Q607">
        <f t="shared" si="70"/>
        <v>3153</v>
      </c>
      <c r="R607">
        <f t="shared" si="71"/>
        <v>2321</v>
      </c>
      <c r="S607" t="str">
        <f t="shared" si="72"/>
        <v>2255</v>
      </c>
      <c r="T607" s="1">
        <f>+Tabell1[[#This Row],[Avrundet beløp]]</f>
        <v>12000</v>
      </c>
      <c r="U607" s="5">
        <f t="shared" si="73"/>
        <v>12000</v>
      </c>
    </row>
    <row r="608" spans="1:21" x14ac:dyDescent="0.25">
      <c r="A608">
        <v>3153</v>
      </c>
      <c r="B608" t="s">
        <v>329</v>
      </c>
      <c r="C608">
        <v>2321</v>
      </c>
      <c r="D608" t="s">
        <v>219</v>
      </c>
      <c r="E608">
        <v>1040</v>
      </c>
      <c r="F608" t="s">
        <v>27</v>
      </c>
      <c r="G608" t="s">
        <v>72</v>
      </c>
      <c r="H608" t="s">
        <v>73</v>
      </c>
      <c r="I608" s="1">
        <v>165543</v>
      </c>
      <c r="J608" s="1">
        <f>+Tabell1[[#This Row],[Regnskap]]</f>
        <v>165543</v>
      </c>
      <c r="L608" t="str">
        <f>_xlfn.XLOOKUP(Tabell1[[#This Row],[Ansvar]],Fleksi[Ansvar],Fleksi[Virksomhet])</f>
        <v>Helsestasjonstjenesten</v>
      </c>
      <c r="M608" t="str">
        <f>_xlfn.XLOOKUP(Tabell1[[#This Row],[Ansvar]],Fleksi[Ansvar],Fleksi[1B])</f>
        <v>PPT, BFE og Helsestasjonstjenester</v>
      </c>
      <c r="N608" t="str">
        <f>_xlfn.XLOOKUP(Tabell1[[#This Row],[Ansvar]],Fleksi[Ansvar],Fleksi[Tjenesteområde])</f>
        <v>Oppvekst barn og unge</v>
      </c>
      <c r="O608" s="1">
        <f>+ROUND(Tabell1[[#This Row],[Justert beløp]],-3)</f>
        <v>166000</v>
      </c>
      <c r="P608">
        <f t="shared" si="69"/>
        <v>1040</v>
      </c>
      <c r="Q608">
        <f t="shared" si="70"/>
        <v>3153</v>
      </c>
      <c r="R608">
        <f t="shared" si="71"/>
        <v>2321</v>
      </c>
      <c r="S608" t="str">
        <f t="shared" si="72"/>
        <v>2268</v>
      </c>
      <c r="T608" s="1">
        <f>+Tabell1[[#This Row],[Avrundet beløp]]</f>
        <v>166000</v>
      </c>
      <c r="U608" s="5">
        <f t="shared" si="73"/>
        <v>166000</v>
      </c>
    </row>
    <row r="609" spans="1:21" x14ac:dyDescent="0.25">
      <c r="A609">
        <v>3153</v>
      </c>
      <c r="B609" t="s">
        <v>329</v>
      </c>
      <c r="C609">
        <v>2321</v>
      </c>
      <c r="D609" t="s">
        <v>219</v>
      </c>
      <c r="E609">
        <v>1090</v>
      </c>
      <c r="F609" t="s">
        <v>22</v>
      </c>
      <c r="G609" t="s">
        <v>17</v>
      </c>
      <c r="H609" t="s">
        <v>18</v>
      </c>
      <c r="I609" s="1">
        <v>836</v>
      </c>
      <c r="J609" s="1">
        <f>+Tabell1[[#This Row],[Regnskap]]</f>
        <v>836</v>
      </c>
      <c r="L609" t="str">
        <f>_xlfn.XLOOKUP(Tabell1[[#This Row],[Ansvar]],Fleksi[Ansvar],Fleksi[Virksomhet])</f>
        <v>Helsestasjonstjenesten</v>
      </c>
      <c r="M609" t="str">
        <f>_xlfn.XLOOKUP(Tabell1[[#This Row],[Ansvar]],Fleksi[Ansvar],Fleksi[1B])</f>
        <v>PPT, BFE og Helsestasjonstjenester</v>
      </c>
      <c r="N609" t="str">
        <f>_xlfn.XLOOKUP(Tabell1[[#This Row],[Ansvar]],Fleksi[Ansvar],Fleksi[Tjenesteområde])</f>
        <v>Oppvekst barn og unge</v>
      </c>
      <c r="O609" s="1">
        <f>+ROUND(Tabell1[[#This Row],[Justert beløp]],-3)</f>
        <v>1000</v>
      </c>
      <c r="P609">
        <f t="shared" si="69"/>
        <v>1090</v>
      </c>
      <c r="Q609">
        <f t="shared" si="70"/>
        <v>3153</v>
      </c>
      <c r="R609">
        <f t="shared" si="71"/>
        <v>2321</v>
      </c>
      <c r="S609" t="str">
        <f t="shared" si="72"/>
        <v>2255</v>
      </c>
      <c r="T609" s="1">
        <f>+Tabell1[[#This Row],[Avrundet beløp]]</f>
        <v>1000</v>
      </c>
      <c r="U609" s="5">
        <f t="shared" si="73"/>
        <v>1000</v>
      </c>
    </row>
    <row r="610" spans="1:21" x14ac:dyDescent="0.25">
      <c r="A610">
        <v>3153</v>
      </c>
      <c r="B610" t="s">
        <v>329</v>
      </c>
      <c r="C610">
        <v>2321</v>
      </c>
      <c r="D610" t="s">
        <v>219</v>
      </c>
      <c r="E610">
        <v>1090</v>
      </c>
      <c r="F610" t="s">
        <v>22</v>
      </c>
      <c r="G610" t="s">
        <v>72</v>
      </c>
      <c r="H610" t="s">
        <v>73</v>
      </c>
      <c r="I610" s="1">
        <v>47</v>
      </c>
      <c r="J610" s="1">
        <f>+Tabell1[[#This Row],[Regnskap]]</f>
        <v>47</v>
      </c>
      <c r="L610" t="str">
        <f>_xlfn.XLOOKUP(Tabell1[[#This Row],[Ansvar]],Fleksi[Ansvar],Fleksi[Virksomhet])</f>
        <v>Helsestasjonstjenesten</v>
      </c>
      <c r="M610" t="str">
        <f>_xlfn.XLOOKUP(Tabell1[[#This Row],[Ansvar]],Fleksi[Ansvar],Fleksi[1B])</f>
        <v>PPT, BFE og Helsestasjonstjenester</v>
      </c>
      <c r="N610" t="str">
        <f>_xlfn.XLOOKUP(Tabell1[[#This Row],[Ansvar]],Fleksi[Ansvar],Fleksi[Tjenesteområde])</f>
        <v>Oppvekst barn og unge</v>
      </c>
      <c r="O610" s="1">
        <f>+ROUND(Tabell1[[#This Row],[Justert beløp]],-3)</f>
        <v>0</v>
      </c>
      <c r="P610">
        <f t="shared" si="69"/>
        <v>1090</v>
      </c>
      <c r="Q610">
        <f t="shared" si="70"/>
        <v>3153</v>
      </c>
      <c r="R610">
        <f t="shared" si="71"/>
        <v>2321</v>
      </c>
      <c r="S610" t="str">
        <f t="shared" si="72"/>
        <v>2268</v>
      </c>
      <c r="T610" s="1">
        <f>+Tabell1[[#This Row],[Avrundet beløp]]</f>
        <v>0</v>
      </c>
      <c r="U610" s="5">
        <f t="shared" si="73"/>
        <v>0</v>
      </c>
    </row>
    <row r="611" spans="1:21" x14ac:dyDescent="0.25">
      <c r="A611">
        <v>3153</v>
      </c>
      <c r="B611" t="s">
        <v>329</v>
      </c>
      <c r="C611">
        <v>2321</v>
      </c>
      <c r="D611" t="s">
        <v>219</v>
      </c>
      <c r="E611">
        <v>1099</v>
      </c>
      <c r="F611" t="s">
        <v>16</v>
      </c>
      <c r="G611" t="s">
        <v>17</v>
      </c>
      <c r="H611" t="s">
        <v>18</v>
      </c>
      <c r="I611" s="1">
        <v>4802</v>
      </c>
      <c r="J611" s="1">
        <f>+Tabell1[[#This Row],[Regnskap]]</f>
        <v>4802</v>
      </c>
      <c r="L611" t="str">
        <f>_xlfn.XLOOKUP(Tabell1[[#This Row],[Ansvar]],Fleksi[Ansvar],Fleksi[Virksomhet])</f>
        <v>Helsestasjonstjenesten</v>
      </c>
      <c r="M611" t="str">
        <f>_xlfn.XLOOKUP(Tabell1[[#This Row],[Ansvar]],Fleksi[Ansvar],Fleksi[1B])</f>
        <v>PPT, BFE og Helsestasjonstjenester</v>
      </c>
      <c r="N611" t="str">
        <f>_xlfn.XLOOKUP(Tabell1[[#This Row],[Ansvar]],Fleksi[Ansvar],Fleksi[Tjenesteområde])</f>
        <v>Oppvekst barn og unge</v>
      </c>
      <c r="O611" s="1">
        <f>+ROUND(Tabell1[[#This Row],[Justert beløp]],-3)</f>
        <v>5000</v>
      </c>
      <c r="P611">
        <f t="shared" si="69"/>
        <v>1099</v>
      </c>
      <c r="Q611">
        <f t="shared" si="70"/>
        <v>3153</v>
      </c>
      <c r="R611">
        <f t="shared" si="71"/>
        <v>2321</v>
      </c>
      <c r="S611" t="str">
        <f t="shared" si="72"/>
        <v>2255</v>
      </c>
      <c r="T611" s="1">
        <f>+Tabell1[[#This Row],[Avrundet beløp]]</f>
        <v>5000</v>
      </c>
      <c r="U611" s="5">
        <f t="shared" si="73"/>
        <v>5000</v>
      </c>
    </row>
    <row r="612" spans="1:21" x14ac:dyDescent="0.25">
      <c r="A612">
        <v>3153</v>
      </c>
      <c r="B612" t="s">
        <v>329</v>
      </c>
      <c r="C612">
        <v>2321</v>
      </c>
      <c r="D612" t="s">
        <v>219</v>
      </c>
      <c r="E612">
        <v>1099</v>
      </c>
      <c r="F612" t="s">
        <v>16</v>
      </c>
      <c r="G612" t="s">
        <v>72</v>
      </c>
      <c r="H612" t="s">
        <v>73</v>
      </c>
      <c r="I612" s="1">
        <v>23761</v>
      </c>
      <c r="J612" s="1">
        <f>+Tabell1[[#This Row],[Regnskap]]</f>
        <v>23761</v>
      </c>
      <c r="L612" t="str">
        <f>_xlfn.XLOOKUP(Tabell1[[#This Row],[Ansvar]],Fleksi[Ansvar],Fleksi[Virksomhet])</f>
        <v>Helsestasjonstjenesten</v>
      </c>
      <c r="M612" t="str">
        <f>_xlfn.XLOOKUP(Tabell1[[#This Row],[Ansvar]],Fleksi[Ansvar],Fleksi[1B])</f>
        <v>PPT, BFE og Helsestasjonstjenester</v>
      </c>
      <c r="N612" t="str">
        <f>_xlfn.XLOOKUP(Tabell1[[#This Row],[Ansvar]],Fleksi[Ansvar],Fleksi[Tjenesteområde])</f>
        <v>Oppvekst barn og unge</v>
      </c>
      <c r="O612" s="1">
        <f>+ROUND(Tabell1[[#This Row],[Justert beløp]],-3)</f>
        <v>24000</v>
      </c>
      <c r="P612">
        <f t="shared" si="69"/>
        <v>1099</v>
      </c>
      <c r="Q612">
        <f t="shared" si="70"/>
        <v>3153</v>
      </c>
      <c r="R612">
        <f t="shared" si="71"/>
        <v>2321</v>
      </c>
      <c r="S612" t="str">
        <f t="shared" si="72"/>
        <v>2268</v>
      </c>
      <c r="T612" s="1">
        <f>+Tabell1[[#This Row],[Avrundet beløp]]</f>
        <v>24000</v>
      </c>
      <c r="U612" s="5">
        <f t="shared" si="73"/>
        <v>24000</v>
      </c>
    </row>
    <row r="613" spans="1:21" x14ac:dyDescent="0.25">
      <c r="A613">
        <v>3153</v>
      </c>
      <c r="B613" t="s">
        <v>329</v>
      </c>
      <c r="C613">
        <v>2321</v>
      </c>
      <c r="D613" t="s">
        <v>219</v>
      </c>
      <c r="E613">
        <v>1100</v>
      </c>
      <c r="F613" t="s">
        <v>48</v>
      </c>
      <c r="G613" t="s">
        <v>17</v>
      </c>
      <c r="H613" t="s">
        <v>18</v>
      </c>
      <c r="I613" s="1">
        <v>164</v>
      </c>
      <c r="J613" s="1">
        <f>+Tabell1[[#This Row],[Regnskap]]</f>
        <v>164</v>
      </c>
      <c r="L613" t="str">
        <f>_xlfn.XLOOKUP(Tabell1[[#This Row],[Ansvar]],Fleksi[Ansvar],Fleksi[Virksomhet])</f>
        <v>Helsestasjonstjenesten</v>
      </c>
      <c r="M613" t="str">
        <f>_xlfn.XLOOKUP(Tabell1[[#This Row],[Ansvar]],Fleksi[Ansvar],Fleksi[1B])</f>
        <v>PPT, BFE og Helsestasjonstjenester</v>
      </c>
      <c r="N613" t="str">
        <f>_xlfn.XLOOKUP(Tabell1[[#This Row],[Ansvar]],Fleksi[Ansvar],Fleksi[Tjenesteområde])</f>
        <v>Oppvekst barn og unge</v>
      </c>
      <c r="O613" s="1">
        <f>+ROUND(Tabell1[[#This Row],[Justert beløp]],-3)</f>
        <v>0</v>
      </c>
      <c r="P613">
        <f t="shared" si="69"/>
        <v>1100</v>
      </c>
      <c r="Q613">
        <f t="shared" si="70"/>
        <v>3153</v>
      </c>
      <c r="R613">
        <f t="shared" si="71"/>
        <v>2321</v>
      </c>
      <c r="S613" t="str">
        <f t="shared" si="72"/>
        <v>2255</v>
      </c>
      <c r="T613" s="1">
        <f>+Tabell1[[#This Row],[Avrundet beløp]]</f>
        <v>0</v>
      </c>
      <c r="U613" s="5">
        <f t="shared" si="73"/>
        <v>0</v>
      </c>
    </row>
    <row r="614" spans="1:21" x14ac:dyDescent="0.25">
      <c r="A614">
        <v>3153</v>
      </c>
      <c r="B614" t="s">
        <v>329</v>
      </c>
      <c r="C614">
        <v>2321</v>
      </c>
      <c r="D614" t="s">
        <v>219</v>
      </c>
      <c r="E614">
        <v>1100</v>
      </c>
      <c r="F614" t="s">
        <v>48</v>
      </c>
      <c r="G614" t="s">
        <v>72</v>
      </c>
      <c r="H614" t="s">
        <v>73</v>
      </c>
      <c r="I614" s="1">
        <v>769</v>
      </c>
      <c r="J614" s="1">
        <f>+Tabell1[[#This Row],[Regnskap]]</f>
        <v>769</v>
      </c>
      <c r="L614" t="str">
        <f>_xlfn.XLOOKUP(Tabell1[[#This Row],[Ansvar]],Fleksi[Ansvar],Fleksi[Virksomhet])</f>
        <v>Helsestasjonstjenesten</v>
      </c>
      <c r="M614" t="str">
        <f>_xlfn.XLOOKUP(Tabell1[[#This Row],[Ansvar]],Fleksi[Ansvar],Fleksi[1B])</f>
        <v>PPT, BFE og Helsestasjonstjenester</v>
      </c>
      <c r="N614" t="str">
        <f>_xlfn.XLOOKUP(Tabell1[[#This Row],[Ansvar]],Fleksi[Ansvar],Fleksi[Tjenesteområde])</f>
        <v>Oppvekst barn og unge</v>
      </c>
      <c r="O614" s="1">
        <f>+ROUND(Tabell1[[#This Row],[Justert beløp]],-3)</f>
        <v>1000</v>
      </c>
      <c r="P614">
        <f t="shared" si="69"/>
        <v>1100</v>
      </c>
      <c r="Q614">
        <f t="shared" si="70"/>
        <v>3153</v>
      </c>
      <c r="R614">
        <f t="shared" si="71"/>
        <v>2321</v>
      </c>
      <c r="S614" t="str">
        <f t="shared" si="72"/>
        <v>2268</v>
      </c>
      <c r="T614" s="1">
        <f>+Tabell1[[#This Row],[Avrundet beløp]]</f>
        <v>1000</v>
      </c>
      <c r="U614" s="5">
        <f t="shared" si="73"/>
        <v>1000</v>
      </c>
    </row>
    <row r="615" spans="1:21" x14ac:dyDescent="0.25">
      <c r="A615">
        <v>3153</v>
      </c>
      <c r="B615" t="s">
        <v>329</v>
      </c>
      <c r="C615">
        <v>2321</v>
      </c>
      <c r="D615" t="s">
        <v>219</v>
      </c>
      <c r="E615">
        <v>1110</v>
      </c>
      <c r="F615" t="s">
        <v>221</v>
      </c>
      <c r="G615" t="s">
        <v>17</v>
      </c>
      <c r="H615" t="s">
        <v>18</v>
      </c>
      <c r="I615" s="1">
        <v>3795</v>
      </c>
      <c r="J615" s="1">
        <f>+Tabell1[[#This Row],[Regnskap]]</f>
        <v>3795</v>
      </c>
      <c r="L615" t="str">
        <f>_xlfn.XLOOKUP(Tabell1[[#This Row],[Ansvar]],Fleksi[Ansvar],Fleksi[Virksomhet])</f>
        <v>Helsestasjonstjenesten</v>
      </c>
      <c r="M615" t="str">
        <f>_xlfn.XLOOKUP(Tabell1[[#This Row],[Ansvar]],Fleksi[Ansvar],Fleksi[1B])</f>
        <v>PPT, BFE og Helsestasjonstjenester</v>
      </c>
      <c r="N615" t="str">
        <f>_xlfn.XLOOKUP(Tabell1[[#This Row],[Ansvar]],Fleksi[Ansvar],Fleksi[Tjenesteområde])</f>
        <v>Oppvekst barn og unge</v>
      </c>
      <c r="O615" s="1">
        <f>+ROUND(Tabell1[[#This Row],[Justert beløp]],-3)</f>
        <v>4000</v>
      </c>
      <c r="P615">
        <f t="shared" si="69"/>
        <v>1110</v>
      </c>
      <c r="Q615">
        <f t="shared" si="70"/>
        <v>3153</v>
      </c>
      <c r="R615">
        <f t="shared" si="71"/>
        <v>2321</v>
      </c>
      <c r="S615" t="str">
        <f t="shared" si="72"/>
        <v>2255</v>
      </c>
      <c r="T615" s="1">
        <f>+Tabell1[[#This Row],[Avrundet beløp]]</f>
        <v>4000</v>
      </c>
      <c r="U615" s="5">
        <f t="shared" si="73"/>
        <v>4000</v>
      </c>
    </row>
    <row r="616" spans="1:21" x14ac:dyDescent="0.25">
      <c r="A616">
        <v>3153</v>
      </c>
      <c r="B616" t="s">
        <v>329</v>
      </c>
      <c r="C616">
        <v>2321</v>
      </c>
      <c r="D616" t="s">
        <v>219</v>
      </c>
      <c r="E616">
        <v>1110</v>
      </c>
      <c r="F616" t="s">
        <v>221</v>
      </c>
      <c r="G616" t="s">
        <v>72</v>
      </c>
      <c r="H616" t="s">
        <v>73</v>
      </c>
      <c r="I616" s="1">
        <v>16917</v>
      </c>
      <c r="J616" s="1">
        <f>+Tabell1[[#This Row],[Regnskap]]</f>
        <v>16917</v>
      </c>
      <c r="L616" t="str">
        <f>_xlfn.XLOOKUP(Tabell1[[#This Row],[Ansvar]],Fleksi[Ansvar],Fleksi[Virksomhet])</f>
        <v>Helsestasjonstjenesten</v>
      </c>
      <c r="M616" t="str">
        <f>_xlfn.XLOOKUP(Tabell1[[#This Row],[Ansvar]],Fleksi[Ansvar],Fleksi[1B])</f>
        <v>PPT, BFE og Helsestasjonstjenester</v>
      </c>
      <c r="N616" t="str">
        <f>_xlfn.XLOOKUP(Tabell1[[#This Row],[Ansvar]],Fleksi[Ansvar],Fleksi[Tjenesteområde])</f>
        <v>Oppvekst barn og unge</v>
      </c>
      <c r="O616" s="1">
        <f>+ROUND(Tabell1[[#This Row],[Justert beløp]],-3)</f>
        <v>17000</v>
      </c>
      <c r="P616">
        <f t="shared" si="69"/>
        <v>1110</v>
      </c>
      <c r="Q616">
        <f t="shared" si="70"/>
        <v>3153</v>
      </c>
      <c r="R616">
        <f t="shared" si="71"/>
        <v>2321</v>
      </c>
      <c r="S616" t="str">
        <f t="shared" si="72"/>
        <v>2268</v>
      </c>
      <c r="T616" s="1">
        <f>+Tabell1[[#This Row],[Avrundet beløp]]</f>
        <v>17000</v>
      </c>
      <c r="U616" s="5">
        <f t="shared" si="73"/>
        <v>17000</v>
      </c>
    </row>
    <row r="617" spans="1:21" x14ac:dyDescent="0.25">
      <c r="A617">
        <v>3153</v>
      </c>
      <c r="B617" t="s">
        <v>329</v>
      </c>
      <c r="C617">
        <v>2321</v>
      </c>
      <c r="D617" t="s">
        <v>219</v>
      </c>
      <c r="E617">
        <v>1114</v>
      </c>
      <c r="F617" t="s">
        <v>321</v>
      </c>
      <c r="G617" t="s">
        <v>72</v>
      </c>
      <c r="H617" t="s">
        <v>73</v>
      </c>
      <c r="I617" s="1">
        <v>900</v>
      </c>
      <c r="J617" s="1">
        <f>+Tabell1[[#This Row],[Regnskap]]</f>
        <v>900</v>
      </c>
      <c r="L617" t="str">
        <f>_xlfn.XLOOKUP(Tabell1[[#This Row],[Ansvar]],Fleksi[Ansvar],Fleksi[Virksomhet])</f>
        <v>Helsestasjonstjenesten</v>
      </c>
      <c r="M617" t="str">
        <f>_xlfn.XLOOKUP(Tabell1[[#This Row],[Ansvar]],Fleksi[Ansvar],Fleksi[1B])</f>
        <v>PPT, BFE og Helsestasjonstjenester</v>
      </c>
      <c r="N617" t="str">
        <f>_xlfn.XLOOKUP(Tabell1[[#This Row],[Ansvar]],Fleksi[Ansvar],Fleksi[Tjenesteområde])</f>
        <v>Oppvekst barn og unge</v>
      </c>
      <c r="O617" s="1">
        <f>+ROUND(Tabell1[[#This Row],[Justert beløp]],-3)</f>
        <v>1000</v>
      </c>
      <c r="P617">
        <f t="shared" si="69"/>
        <v>1114</v>
      </c>
      <c r="Q617">
        <f t="shared" si="70"/>
        <v>3153</v>
      </c>
      <c r="R617">
        <f t="shared" si="71"/>
        <v>2321</v>
      </c>
      <c r="S617" t="str">
        <f t="shared" si="72"/>
        <v>2268</v>
      </c>
      <c r="T617" s="1">
        <f>+Tabell1[[#This Row],[Avrundet beløp]]</f>
        <v>1000</v>
      </c>
      <c r="U617" s="5">
        <f t="shared" si="73"/>
        <v>1000</v>
      </c>
    </row>
    <row r="618" spans="1:21" x14ac:dyDescent="0.25">
      <c r="A618">
        <v>3153</v>
      </c>
      <c r="B618" t="s">
        <v>329</v>
      </c>
      <c r="C618">
        <v>2321</v>
      </c>
      <c r="D618" t="s">
        <v>219</v>
      </c>
      <c r="E618">
        <v>1115</v>
      </c>
      <c r="F618" t="s">
        <v>44</v>
      </c>
      <c r="G618" t="s">
        <v>72</v>
      </c>
      <c r="H618" t="s">
        <v>73</v>
      </c>
      <c r="I618" s="1">
        <v>55554</v>
      </c>
      <c r="J618" s="1">
        <f>+Tabell1[[#This Row],[Regnskap]]</f>
        <v>55554</v>
      </c>
      <c r="L618" t="str">
        <f>_xlfn.XLOOKUP(Tabell1[[#This Row],[Ansvar]],Fleksi[Ansvar],Fleksi[Virksomhet])</f>
        <v>Helsestasjonstjenesten</v>
      </c>
      <c r="M618" t="str">
        <f>_xlfn.XLOOKUP(Tabell1[[#This Row],[Ansvar]],Fleksi[Ansvar],Fleksi[1B])</f>
        <v>PPT, BFE og Helsestasjonstjenester</v>
      </c>
      <c r="N618" t="str">
        <f>_xlfn.XLOOKUP(Tabell1[[#This Row],[Ansvar]],Fleksi[Ansvar],Fleksi[Tjenesteområde])</f>
        <v>Oppvekst barn og unge</v>
      </c>
      <c r="O618" s="1">
        <f>+ROUND(Tabell1[[#This Row],[Justert beløp]],-3)</f>
        <v>56000</v>
      </c>
      <c r="P618">
        <f t="shared" si="69"/>
        <v>1115</v>
      </c>
      <c r="Q618">
        <f t="shared" si="70"/>
        <v>3153</v>
      </c>
      <c r="R618">
        <f t="shared" si="71"/>
        <v>2321</v>
      </c>
      <c r="S618" t="str">
        <f t="shared" si="72"/>
        <v>2268</v>
      </c>
      <c r="T618" s="1">
        <f>+Tabell1[[#This Row],[Avrundet beløp]]</f>
        <v>56000</v>
      </c>
      <c r="U618" s="5">
        <f t="shared" si="73"/>
        <v>56000</v>
      </c>
    </row>
    <row r="619" spans="1:21" x14ac:dyDescent="0.25">
      <c r="A619">
        <v>3153</v>
      </c>
      <c r="B619" t="s">
        <v>329</v>
      </c>
      <c r="C619">
        <v>2321</v>
      </c>
      <c r="D619" t="s">
        <v>219</v>
      </c>
      <c r="E619">
        <v>1118</v>
      </c>
      <c r="F619" t="s">
        <v>305</v>
      </c>
      <c r="G619" t="s">
        <v>17</v>
      </c>
      <c r="H619" t="s">
        <v>18</v>
      </c>
      <c r="I619" s="1">
        <v>1640</v>
      </c>
      <c r="J619" s="1">
        <f>+Tabell1[[#This Row],[Regnskap]]</f>
        <v>1640</v>
      </c>
      <c r="L619" t="str">
        <f>_xlfn.XLOOKUP(Tabell1[[#This Row],[Ansvar]],Fleksi[Ansvar],Fleksi[Virksomhet])</f>
        <v>Helsestasjonstjenesten</v>
      </c>
      <c r="M619" t="str">
        <f>_xlfn.XLOOKUP(Tabell1[[#This Row],[Ansvar]],Fleksi[Ansvar],Fleksi[1B])</f>
        <v>PPT, BFE og Helsestasjonstjenester</v>
      </c>
      <c r="N619" t="str">
        <f>_xlfn.XLOOKUP(Tabell1[[#This Row],[Ansvar]],Fleksi[Ansvar],Fleksi[Tjenesteområde])</f>
        <v>Oppvekst barn og unge</v>
      </c>
      <c r="O619" s="1">
        <f>+ROUND(Tabell1[[#This Row],[Justert beløp]],-3)</f>
        <v>2000</v>
      </c>
      <c r="P619">
        <f t="shared" ref="P619:P655" si="74">+E619</f>
        <v>1118</v>
      </c>
      <c r="Q619">
        <f t="shared" ref="Q619:Q655" si="75">+A619</f>
        <v>3153</v>
      </c>
      <c r="R619">
        <f t="shared" ref="R619:R655" si="76">+C619</f>
        <v>2321</v>
      </c>
      <c r="S619" t="str">
        <f t="shared" ref="S619:S655" si="77">+G619</f>
        <v>2255</v>
      </c>
      <c r="T619" s="1">
        <f>+Tabell1[[#This Row],[Avrundet beløp]]</f>
        <v>2000</v>
      </c>
      <c r="U619" s="5">
        <f t="shared" si="73"/>
        <v>2000</v>
      </c>
    </row>
    <row r="620" spans="1:21" x14ac:dyDescent="0.25">
      <c r="A620">
        <v>3153</v>
      </c>
      <c r="B620" t="s">
        <v>329</v>
      </c>
      <c r="C620">
        <v>2321</v>
      </c>
      <c r="D620" t="s">
        <v>219</v>
      </c>
      <c r="E620">
        <v>1118</v>
      </c>
      <c r="F620" t="s">
        <v>305</v>
      </c>
      <c r="G620" t="s">
        <v>72</v>
      </c>
      <c r="H620" t="s">
        <v>73</v>
      </c>
      <c r="I620" s="1">
        <v>3745</v>
      </c>
      <c r="J620" s="1">
        <f>+Tabell1[[#This Row],[Regnskap]]</f>
        <v>3745</v>
      </c>
      <c r="L620" t="str">
        <f>_xlfn.XLOOKUP(Tabell1[[#This Row],[Ansvar]],Fleksi[Ansvar],Fleksi[Virksomhet])</f>
        <v>Helsestasjonstjenesten</v>
      </c>
      <c r="M620" t="str">
        <f>_xlfn.XLOOKUP(Tabell1[[#This Row],[Ansvar]],Fleksi[Ansvar],Fleksi[1B])</f>
        <v>PPT, BFE og Helsestasjonstjenester</v>
      </c>
      <c r="N620" t="str">
        <f>_xlfn.XLOOKUP(Tabell1[[#This Row],[Ansvar]],Fleksi[Ansvar],Fleksi[Tjenesteområde])</f>
        <v>Oppvekst barn og unge</v>
      </c>
      <c r="O620" s="1">
        <f>+ROUND(Tabell1[[#This Row],[Justert beløp]],-3)</f>
        <v>4000</v>
      </c>
      <c r="P620">
        <f t="shared" si="74"/>
        <v>1118</v>
      </c>
      <c r="Q620">
        <f t="shared" si="75"/>
        <v>3153</v>
      </c>
      <c r="R620">
        <f t="shared" si="76"/>
        <v>2321</v>
      </c>
      <c r="S620" t="str">
        <f t="shared" si="77"/>
        <v>2268</v>
      </c>
      <c r="T620" s="1">
        <f>+Tabell1[[#This Row],[Avrundet beløp]]</f>
        <v>4000</v>
      </c>
      <c r="U620" s="5">
        <f t="shared" si="73"/>
        <v>4000</v>
      </c>
    </row>
    <row r="621" spans="1:21" x14ac:dyDescent="0.25">
      <c r="A621">
        <v>3153</v>
      </c>
      <c r="B621" t="s">
        <v>329</v>
      </c>
      <c r="C621">
        <v>2321</v>
      </c>
      <c r="D621" t="s">
        <v>219</v>
      </c>
      <c r="E621">
        <v>1120</v>
      </c>
      <c r="F621" t="s">
        <v>26</v>
      </c>
      <c r="G621" t="s">
        <v>17</v>
      </c>
      <c r="H621" t="s">
        <v>18</v>
      </c>
      <c r="I621" s="1">
        <v>731</v>
      </c>
      <c r="J621" s="1">
        <f>+Tabell1[[#This Row],[Regnskap]]</f>
        <v>731</v>
      </c>
      <c r="L621" t="str">
        <f>_xlfn.XLOOKUP(Tabell1[[#This Row],[Ansvar]],Fleksi[Ansvar],Fleksi[Virksomhet])</f>
        <v>Helsestasjonstjenesten</v>
      </c>
      <c r="M621" t="str">
        <f>_xlfn.XLOOKUP(Tabell1[[#This Row],[Ansvar]],Fleksi[Ansvar],Fleksi[1B])</f>
        <v>PPT, BFE og Helsestasjonstjenester</v>
      </c>
      <c r="N621" t="str">
        <f>_xlfn.XLOOKUP(Tabell1[[#This Row],[Ansvar]],Fleksi[Ansvar],Fleksi[Tjenesteområde])</f>
        <v>Oppvekst barn og unge</v>
      </c>
      <c r="O621" s="1">
        <f>+ROUND(Tabell1[[#This Row],[Justert beløp]],-3)</f>
        <v>1000</v>
      </c>
      <c r="P621">
        <f t="shared" si="74"/>
        <v>1120</v>
      </c>
      <c r="Q621">
        <f t="shared" si="75"/>
        <v>3153</v>
      </c>
      <c r="R621">
        <f t="shared" si="76"/>
        <v>2321</v>
      </c>
      <c r="S621" t="str">
        <f t="shared" si="77"/>
        <v>2255</v>
      </c>
      <c r="T621" s="1">
        <f>+Tabell1[[#This Row],[Avrundet beløp]]</f>
        <v>1000</v>
      </c>
      <c r="U621" s="5">
        <f t="shared" si="73"/>
        <v>1000</v>
      </c>
    </row>
    <row r="622" spans="1:21" x14ac:dyDescent="0.25">
      <c r="A622">
        <v>3153</v>
      </c>
      <c r="B622" t="s">
        <v>329</v>
      </c>
      <c r="C622">
        <v>2321</v>
      </c>
      <c r="D622" t="s">
        <v>219</v>
      </c>
      <c r="E622">
        <v>1120</v>
      </c>
      <c r="F622" t="s">
        <v>26</v>
      </c>
      <c r="G622" t="s">
        <v>72</v>
      </c>
      <c r="H622" t="s">
        <v>73</v>
      </c>
      <c r="I622" s="1">
        <v>1947</v>
      </c>
      <c r="J622" s="1">
        <f>+Tabell1[[#This Row],[Regnskap]]</f>
        <v>1947</v>
      </c>
      <c r="L622" t="str">
        <f>_xlfn.XLOOKUP(Tabell1[[#This Row],[Ansvar]],Fleksi[Ansvar],Fleksi[Virksomhet])</f>
        <v>Helsestasjonstjenesten</v>
      </c>
      <c r="M622" t="str">
        <f>_xlfn.XLOOKUP(Tabell1[[#This Row],[Ansvar]],Fleksi[Ansvar],Fleksi[1B])</f>
        <v>PPT, BFE og Helsestasjonstjenester</v>
      </c>
      <c r="N622" t="str">
        <f>_xlfn.XLOOKUP(Tabell1[[#This Row],[Ansvar]],Fleksi[Ansvar],Fleksi[Tjenesteområde])</f>
        <v>Oppvekst barn og unge</v>
      </c>
      <c r="O622" s="1">
        <f>+ROUND(Tabell1[[#This Row],[Justert beløp]],-3)</f>
        <v>2000</v>
      </c>
      <c r="P622">
        <f t="shared" si="74"/>
        <v>1120</v>
      </c>
      <c r="Q622">
        <f t="shared" si="75"/>
        <v>3153</v>
      </c>
      <c r="R622">
        <f t="shared" si="76"/>
        <v>2321</v>
      </c>
      <c r="S622" t="str">
        <f t="shared" si="77"/>
        <v>2268</v>
      </c>
      <c r="T622" s="1">
        <f>+Tabell1[[#This Row],[Avrundet beløp]]</f>
        <v>2000</v>
      </c>
      <c r="U622" s="5">
        <f t="shared" si="73"/>
        <v>2000</v>
      </c>
    </row>
    <row r="623" spans="1:21" x14ac:dyDescent="0.25">
      <c r="A623">
        <v>3153</v>
      </c>
      <c r="B623" t="s">
        <v>329</v>
      </c>
      <c r="C623">
        <v>2321</v>
      </c>
      <c r="D623" t="s">
        <v>219</v>
      </c>
      <c r="E623">
        <v>1121</v>
      </c>
      <c r="F623" t="s">
        <v>66</v>
      </c>
      <c r="G623" t="s">
        <v>17</v>
      </c>
      <c r="H623" t="s">
        <v>18</v>
      </c>
      <c r="I623" s="1">
        <v>3009</v>
      </c>
      <c r="J623" s="1">
        <f>+Tabell1[[#This Row],[Regnskap]]</f>
        <v>3009</v>
      </c>
      <c r="L623" t="str">
        <f>_xlfn.XLOOKUP(Tabell1[[#This Row],[Ansvar]],Fleksi[Ansvar],Fleksi[Virksomhet])</f>
        <v>Helsestasjonstjenesten</v>
      </c>
      <c r="M623" t="str">
        <f>_xlfn.XLOOKUP(Tabell1[[#This Row],[Ansvar]],Fleksi[Ansvar],Fleksi[1B])</f>
        <v>PPT, BFE og Helsestasjonstjenester</v>
      </c>
      <c r="N623" t="str">
        <f>_xlfn.XLOOKUP(Tabell1[[#This Row],[Ansvar]],Fleksi[Ansvar],Fleksi[Tjenesteområde])</f>
        <v>Oppvekst barn og unge</v>
      </c>
      <c r="O623" s="1">
        <f>+ROUND(Tabell1[[#This Row],[Justert beløp]],-3)</f>
        <v>3000</v>
      </c>
      <c r="P623">
        <f t="shared" si="74"/>
        <v>1121</v>
      </c>
      <c r="Q623">
        <f t="shared" si="75"/>
        <v>3153</v>
      </c>
      <c r="R623">
        <f t="shared" si="76"/>
        <v>2321</v>
      </c>
      <c r="S623" t="str">
        <f t="shared" si="77"/>
        <v>2255</v>
      </c>
      <c r="T623" s="1">
        <f>+Tabell1[[#This Row],[Avrundet beløp]]</f>
        <v>3000</v>
      </c>
      <c r="U623" s="5">
        <f t="shared" si="73"/>
        <v>3000</v>
      </c>
    </row>
    <row r="624" spans="1:21" x14ac:dyDescent="0.25">
      <c r="A624">
        <v>3153</v>
      </c>
      <c r="B624" t="s">
        <v>329</v>
      </c>
      <c r="C624">
        <v>2321</v>
      </c>
      <c r="D624" t="s">
        <v>219</v>
      </c>
      <c r="E624">
        <v>1134</v>
      </c>
      <c r="F624" t="s">
        <v>229</v>
      </c>
      <c r="G624" t="s">
        <v>72</v>
      </c>
      <c r="H624" t="s">
        <v>73</v>
      </c>
      <c r="I624" s="1">
        <v>10527</v>
      </c>
      <c r="J624" s="1">
        <f>+Tabell1[[#This Row],[Regnskap]]</f>
        <v>10527</v>
      </c>
      <c r="L624" t="str">
        <f>_xlfn.XLOOKUP(Tabell1[[#This Row],[Ansvar]],Fleksi[Ansvar],Fleksi[Virksomhet])</f>
        <v>Helsestasjonstjenesten</v>
      </c>
      <c r="M624" t="str">
        <f>_xlfn.XLOOKUP(Tabell1[[#This Row],[Ansvar]],Fleksi[Ansvar],Fleksi[1B])</f>
        <v>PPT, BFE og Helsestasjonstjenester</v>
      </c>
      <c r="N624" t="str">
        <f>_xlfn.XLOOKUP(Tabell1[[#This Row],[Ansvar]],Fleksi[Ansvar],Fleksi[Tjenesteområde])</f>
        <v>Oppvekst barn og unge</v>
      </c>
      <c r="O624" s="1">
        <f>+ROUND(Tabell1[[#This Row],[Justert beløp]],-3)</f>
        <v>11000</v>
      </c>
      <c r="P624">
        <f t="shared" si="74"/>
        <v>1134</v>
      </c>
      <c r="Q624">
        <f t="shared" si="75"/>
        <v>3153</v>
      </c>
      <c r="R624">
        <f t="shared" si="76"/>
        <v>2321</v>
      </c>
      <c r="S624" t="str">
        <f t="shared" si="77"/>
        <v>2268</v>
      </c>
      <c r="T624" s="1">
        <f>+Tabell1[[#This Row],[Avrundet beløp]]</f>
        <v>11000</v>
      </c>
      <c r="U624" s="5">
        <f t="shared" si="73"/>
        <v>11000</v>
      </c>
    </row>
    <row r="625" spans="1:21" x14ac:dyDescent="0.25">
      <c r="A625">
        <v>3153</v>
      </c>
      <c r="B625" t="s">
        <v>329</v>
      </c>
      <c r="C625">
        <v>2321</v>
      </c>
      <c r="D625" t="s">
        <v>219</v>
      </c>
      <c r="E625">
        <v>1200</v>
      </c>
      <c r="F625" t="s">
        <v>233</v>
      </c>
      <c r="G625" t="s">
        <v>72</v>
      </c>
      <c r="H625" t="s">
        <v>73</v>
      </c>
      <c r="I625" s="1">
        <v>15323</v>
      </c>
      <c r="J625" s="1">
        <f>+Tabell1[[#This Row],[Regnskap]]</f>
        <v>15323</v>
      </c>
      <c r="L625" t="str">
        <f>_xlfn.XLOOKUP(Tabell1[[#This Row],[Ansvar]],Fleksi[Ansvar],Fleksi[Virksomhet])</f>
        <v>Helsestasjonstjenesten</v>
      </c>
      <c r="M625" t="str">
        <f>_xlfn.XLOOKUP(Tabell1[[#This Row],[Ansvar]],Fleksi[Ansvar],Fleksi[1B])</f>
        <v>PPT, BFE og Helsestasjonstjenester</v>
      </c>
      <c r="N625" t="str">
        <f>_xlfn.XLOOKUP(Tabell1[[#This Row],[Ansvar]],Fleksi[Ansvar],Fleksi[Tjenesteområde])</f>
        <v>Oppvekst barn og unge</v>
      </c>
      <c r="O625" s="1">
        <f>+ROUND(Tabell1[[#This Row],[Justert beløp]],-3)</f>
        <v>15000</v>
      </c>
      <c r="P625">
        <f t="shared" si="74"/>
        <v>1200</v>
      </c>
      <c r="Q625">
        <f t="shared" si="75"/>
        <v>3153</v>
      </c>
      <c r="R625">
        <f t="shared" si="76"/>
        <v>2321</v>
      </c>
      <c r="S625" t="str">
        <f t="shared" si="77"/>
        <v>2268</v>
      </c>
      <c r="T625" s="1">
        <f>+Tabell1[[#This Row],[Avrundet beløp]]</f>
        <v>15000</v>
      </c>
      <c r="U625" s="5">
        <f t="shared" si="73"/>
        <v>15000</v>
      </c>
    </row>
    <row r="626" spans="1:21" x14ac:dyDescent="0.25">
      <c r="A626">
        <v>3153</v>
      </c>
      <c r="B626" t="s">
        <v>329</v>
      </c>
      <c r="C626">
        <v>2321</v>
      </c>
      <c r="D626" t="s">
        <v>219</v>
      </c>
      <c r="E626">
        <v>1201</v>
      </c>
      <c r="F626" t="s">
        <v>56</v>
      </c>
      <c r="G626" t="s">
        <v>17</v>
      </c>
      <c r="H626" t="s">
        <v>18</v>
      </c>
      <c r="I626" s="1">
        <v>3165</v>
      </c>
      <c r="J626" s="1">
        <f>+Tabell1[[#This Row],[Regnskap]]</f>
        <v>3165</v>
      </c>
      <c r="L626" t="str">
        <f>_xlfn.XLOOKUP(Tabell1[[#This Row],[Ansvar]],Fleksi[Ansvar],Fleksi[Virksomhet])</f>
        <v>Helsestasjonstjenesten</v>
      </c>
      <c r="M626" t="str">
        <f>_xlfn.XLOOKUP(Tabell1[[#This Row],[Ansvar]],Fleksi[Ansvar],Fleksi[1B])</f>
        <v>PPT, BFE og Helsestasjonstjenester</v>
      </c>
      <c r="N626" t="str">
        <f>_xlfn.XLOOKUP(Tabell1[[#This Row],[Ansvar]],Fleksi[Ansvar],Fleksi[Tjenesteområde])</f>
        <v>Oppvekst barn og unge</v>
      </c>
      <c r="O626" s="1">
        <f>+ROUND(Tabell1[[#This Row],[Justert beløp]],-3)</f>
        <v>3000</v>
      </c>
      <c r="P626">
        <f t="shared" si="74"/>
        <v>1201</v>
      </c>
      <c r="Q626">
        <f t="shared" si="75"/>
        <v>3153</v>
      </c>
      <c r="R626">
        <f t="shared" si="76"/>
        <v>2321</v>
      </c>
      <c r="S626" t="str">
        <f t="shared" si="77"/>
        <v>2255</v>
      </c>
      <c r="T626" s="1">
        <f>+Tabell1[[#This Row],[Avrundet beløp]]</f>
        <v>3000</v>
      </c>
      <c r="U626" s="5">
        <f t="shared" si="73"/>
        <v>3000</v>
      </c>
    </row>
    <row r="627" spans="1:21" x14ac:dyDescent="0.25">
      <c r="A627">
        <v>3153</v>
      </c>
      <c r="B627" t="s">
        <v>329</v>
      </c>
      <c r="C627">
        <v>2321</v>
      </c>
      <c r="D627" t="s">
        <v>219</v>
      </c>
      <c r="E627">
        <v>1201</v>
      </c>
      <c r="F627" t="s">
        <v>56</v>
      </c>
      <c r="G627" t="s">
        <v>72</v>
      </c>
      <c r="H627" t="s">
        <v>73</v>
      </c>
      <c r="I627" s="1">
        <v>5268</v>
      </c>
      <c r="J627" s="1">
        <f>+Tabell1[[#This Row],[Regnskap]]</f>
        <v>5268</v>
      </c>
      <c r="L627" t="str">
        <f>_xlfn.XLOOKUP(Tabell1[[#This Row],[Ansvar]],Fleksi[Ansvar],Fleksi[Virksomhet])</f>
        <v>Helsestasjonstjenesten</v>
      </c>
      <c r="M627" t="str">
        <f>_xlfn.XLOOKUP(Tabell1[[#This Row],[Ansvar]],Fleksi[Ansvar],Fleksi[1B])</f>
        <v>PPT, BFE og Helsestasjonstjenester</v>
      </c>
      <c r="N627" t="str">
        <f>_xlfn.XLOOKUP(Tabell1[[#This Row],[Ansvar]],Fleksi[Ansvar],Fleksi[Tjenesteområde])</f>
        <v>Oppvekst barn og unge</v>
      </c>
      <c r="O627" s="1">
        <f>+ROUND(Tabell1[[#This Row],[Justert beløp]],-3)</f>
        <v>5000</v>
      </c>
      <c r="P627">
        <f t="shared" si="74"/>
        <v>1201</v>
      </c>
      <c r="Q627">
        <f t="shared" si="75"/>
        <v>3153</v>
      </c>
      <c r="R627">
        <f t="shared" si="76"/>
        <v>2321</v>
      </c>
      <c r="S627" t="str">
        <f t="shared" si="77"/>
        <v>2268</v>
      </c>
      <c r="T627" s="1">
        <f>+Tabell1[[#This Row],[Avrundet beløp]]</f>
        <v>5000</v>
      </c>
      <c r="U627" s="5">
        <f t="shared" si="73"/>
        <v>5000</v>
      </c>
    </row>
    <row r="628" spans="1:21" x14ac:dyDescent="0.25">
      <c r="A628">
        <v>3153</v>
      </c>
      <c r="B628" t="s">
        <v>329</v>
      </c>
      <c r="C628">
        <v>2321</v>
      </c>
      <c r="D628" t="s">
        <v>219</v>
      </c>
      <c r="E628">
        <v>1205</v>
      </c>
      <c r="F628" t="s">
        <v>245</v>
      </c>
      <c r="G628" t="s">
        <v>17</v>
      </c>
      <c r="H628" t="s">
        <v>18</v>
      </c>
      <c r="I628" s="1">
        <v>9359</v>
      </c>
      <c r="J628" s="1">
        <f>+Tabell1[[#This Row],[Regnskap]]</f>
        <v>9359</v>
      </c>
      <c r="L628" t="str">
        <f>_xlfn.XLOOKUP(Tabell1[[#This Row],[Ansvar]],Fleksi[Ansvar],Fleksi[Virksomhet])</f>
        <v>Helsestasjonstjenesten</v>
      </c>
      <c r="M628" t="str">
        <f>_xlfn.XLOOKUP(Tabell1[[#This Row],[Ansvar]],Fleksi[Ansvar],Fleksi[1B])</f>
        <v>PPT, BFE og Helsestasjonstjenester</v>
      </c>
      <c r="N628" t="str">
        <f>_xlfn.XLOOKUP(Tabell1[[#This Row],[Ansvar]],Fleksi[Ansvar],Fleksi[Tjenesteområde])</f>
        <v>Oppvekst barn og unge</v>
      </c>
      <c r="O628" s="1">
        <f>+ROUND(Tabell1[[#This Row],[Justert beløp]],-3)</f>
        <v>9000</v>
      </c>
      <c r="P628">
        <f t="shared" si="74"/>
        <v>1205</v>
      </c>
      <c r="Q628">
        <f t="shared" si="75"/>
        <v>3153</v>
      </c>
      <c r="R628">
        <f t="shared" si="76"/>
        <v>2321</v>
      </c>
      <c r="S628" t="str">
        <f t="shared" si="77"/>
        <v>2255</v>
      </c>
      <c r="T628" s="1">
        <f>+Tabell1[[#This Row],[Avrundet beløp]]</f>
        <v>9000</v>
      </c>
      <c r="U628" s="5">
        <f t="shared" si="73"/>
        <v>9000</v>
      </c>
    </row>
    <row r="629" spans="1:21" x14ac:dyDescent="0.25">
      <c r="A629">
        <v>3153</v>
      </c>
      <c r="B629" t="s">
        <v>329</v>
      </c>
      <c r="C629">
        <v>2321</v>
      </c>
      <c r="D629" t="s">
        <v>219</v>
      </c>
      <c r="E629">
        <v>1205</v>
      </c>
      <c r="F629" t="s">
        <v>245</v>
      </c>
      <c r="G629" t="s">
        <v>72</v>
      </c>
      <c r="H629" t="s">
        <v>73</v>
      </c>
      <c r="I629" s="1">
        <v>499</v>
      </c>
      <c r="J629" s="1">
        <f>+Tabell1[[#This Row],[Regnskap]]</f>
        <v>499</v>
      </c>
      <c r="L629" t="str">
        <f>_xlfn.XLOOKUP(Tabell1[[#This Row],[Ansvar]],Fleksi[Ansvar],Fleksi[Virksomhet])</f>
        <v>Helsestasjonstjenesten</v>
      </c>
      <c r="M629" t="str">
        <f>_xlfn.XLOOKUP(Tabell1[[#This Row],[Ansvar]],Fleksi[Ansvar],Fleksi[1B])</f>
        <v>PPT, BFE og Helsestasjonstjenester</v>
      </c>
      <c r="N629" t="str">
        <f>_xlfn.XLOOKUP(Tabell1[[#This Row],[Ansvar]],Fleksi[Ansvar],Fleksi[Tjenesteområde])</f>
        <v>Oppvekst barn og unge</v>
      </c>
      <c r="O629" s="1">
        <f>+ROUND(Tabell1[[#This Row],[Justert beløp]],-3)</f>
        <v>0</v>
      </c>
      <c r="P629">
        <f t="shared" si="74"/>
        <v>1205</v>
      </c>
      <c r="Q629">
        <f t="shared" si="75"/>
        <v>3153</v>
      </c>
      <c r="R629">
        <f t="shared" si="76"/>
        <v>2321</v>
      </c>
      <c r="S629" t="str">
        <f t="shared" si="77"/>
        <v>2268</v>
      </c>
      <c r="T629" s="1">
        <f>+Tabell1[[#This Row],[Avrundet beløp]]</f>
        <v>0</v>
      </c>
      <c r="U629" s="5">
        <f t="shared" si="73"/>
        <v>0</v>
      </c>
    </row>
    <row r="630" spans="1:21" x14ac:dyDescent="0.25">
      <c r="A630">
        <v>3153</v>
      </c>
      <c r="B630" t="s">
        <v>329</v>
      </c>
      <c r="C630">
        <v>2321</v>
      </c>
      <c r="D630" t="s">
        <v>219</v>
      </c>
      <c r="E630">
        <v>1209</v>
      </c>
      <c r="F630" t="s">
        <v>310</v>
      </c>
      <c r="G630" t="s">
        <v>72</v>
      </c>
      <c r="H630" t="s">
        <v>73</v>
      </c>
      <c r="I630" s="1">
        <v>17777</v>
      </c>
      <c r="J630" s="1">
        <f>+Tabell1[[#This Row],[Regnskap]]</f>
        <v>17777</v>
      </c>
      <c r="L630" t="str">
        <f>_xlfn.XLOOKUP(Tabell1[[#This Row],[Ansvar]],Fleksi[Ansvar],Fleksi[Virksomhet])</f>
        <v>Helsestasjonstjenesten</v>
      </c>
      <c r="M630" t="str">
        <f>_xlfn.XLOOKUP(Tabell1[[#This Row],[Ansvar]],Fleksi[Ansvar],Fleksi[1B])</f>
        <v>PPT, BFE og Helsestasjonstjenester</v>
      </c>
      <c r="N630" t="str">
        <f>_xlfn.XLOOKUP(Tabell1[[#This Row],[Ansvar]],Fleksi[Ansvar],Fleksi[Tjenesteområde])</f>
        <v>Oppvekst barn og unge</v>
      </c>
      <c r="O630" s="1">
        <f>+ROUND(Tabell1[[#This Row],[Justert beløp]],-3)</f>
        <v>18000</v>
      </c>
      <c r="P630">
        <f t="shared" si="74"/>
        <v>1209</v>
      </c>
      <c r="Q630">
        <f t="shared" si="75"/>
        <v>3153</v>
      </c>
      <c r="R630">
        <f t="shared" si="76"/>
        <v>2321</v>
      </c>
      <c r="S630" t="str">
        <f t="shared" si="77"/>
        <v>2268</v>
      </c>
      <c r="T630" s="1">
        <f>+Tabell1[[#This Row],[Avrundet beløp]]</f>
        <v>18000</v>
      </c>
      <c r="U630" s="5">
        <f t="shared" si="73"/>
        <v>18000</v>
      </c>
    </row>
    <row r="631" spans="1:21" x14ac:dyDescent="0.25">
      <c r="A631">
        <v>3153</v>
      </c>
      <c r="B631" t="s">
        <v>329</v>
      </c>
      <c r="C631">
        <v>2321</v>
      </c>
      <c r="D631" t="s">
        <v>219</v>
      </c>
      <c r="E631">
        <v>1210</v>
      </c>
      <c r="F631" t="s">
        <v>331</v>
      </c>
      <c r="G631" t="s">
        <v>72</v>
      </c>
      <c r="H631" t="s">
        <v>73</v>
      </c>
      <c r="I631" s="1">
        <v>1450</v>
      </c>
      <c r="J631" s="1">
        <f>+Tabell1[[#This Row],[Regnskap]]</f>
        <v>1450</v>
      </c>
      <c r="L631" t="str">
        <f>_xlfn.XLOOKUP(Tabell1[[#This Row],[Ansvar]],Fleksi[Ansvar],Fleksi[Virksomhet])</f>
        <v>Helsestasjonstjenesten</v>
      </c>
      <c r="M631" t="str">
        <f>_xlfn.XLOOKUP(Tabell1[[#This Row],[Ansvar]],Fleksi[Ansvar],Fleksi[1B])</f>
        <v>PPT, BFE og Helsestasjonstjenester</v>
      </c>
      <c r="N631" t="str">
        <f>_xlfn.XLOOKUP(Tabell1[[#This Row],[Ansvar]],Fleksi[Ansvar],Fleksi[Tjenesteområde])</f>
        <v>Oppvekst barn og unge</v>
      </c>
      <c r="O631" s="1">
        <f>+ROUND(Tabell1[[#This Row],[Justert beløp]],-3)</f>
        <v>1000</v>
      </c>
      <c r="P631">
        <f t="shared" si="74"/>
        <v>1210</v>
      </c>
      <c r="Q631">
        <f t="shared" si="75"/>
        <v>3153</v>
      </c>
      <c r="R631">
        <f t="shared" si="76"/>
        <v>2321</v>
      </c>
      <c r="S631" t="str">
        <f t="shared" si="77"/>
        <v>2268</v>
      </c>
      <c r="T631" s="1">
        <f>+Tabell1[[#This Row],[Avrundet beløp]]</f>
        <v>1000</v>
      </c>
      <c r="U631" s="5">
        <f t="shared" si="73"/>
        <v>1000</v>
      </c>
    </row>
    <row r="632" spans="1:21" x14ac:dyDescent="0.25">
      <c r="A632">
        <v>3153</v>
      </c>
      <c r="B632" t="s">
        <v>329</v>
      </c>
      <c r="C632">
        <v>2321</v>
      </c>
      <c r="D632" t="s">
        <v>219</v>
      </c>
      <c r="E632">
        <v>1370</v>
      </c>
      <c r="F632" t="s">
        <v>239</v>
      </c>
      <c r="G632" t="s">
        <v>72</v>
      </c>
      <c r="H632" t="s">
        <v>73</v>
      </c>
      <c r="I632" s="1">
        <v>17616</v>
      </c>
      <c r="J632" s="1">
        <f>+Tabell1[[#This Row],[Regnskap]]</f>
        <v>17616</v>
      </c>
      <c r="L632" t="str">
        <f>_xlfn.XLOOKUP(Tabell1[[#This Row],[Ansvar]],Fleksi[Ansvar],Fleksi[Virksomhet])</f>
        <v>Helsestasjonstjenesten</v>
      </c>
      <c r="M632" t="str">
        <f>_xlfn.XLOOKUP(Tabell1[[#This Row],[Ansvar]],Fleksi[Ansvar],Fleksi[1B])</f>
        <v>PPT, BFE og Helsestasjonstjenester</v>
      </c>
      <c r="N632" t="str">
        <f>_xlfn.XLOOKUP(Tabell1[[#This Row],[Ansvar]],Fleksi[Ansvar],Fleksi[Tjenesteområde])</f>
        <v>Oppvekst barn og unge</v>
      </c>
      <c r="O632" s="1">
        <f>+ROUND(Tabell1[[#This Row],[Justert beløp]],-3)</f>
        <v>18000</v>
      </c>
      <c r="P632">
        <f t="shared" si="74"/>
        <v>1370</v>
      </c>
      <c r="Q632">
        <f t="shared" si="75"/>
        <v>3153</v>
      </c>
      <c r="R632">
        <f t="shared" si="76"/>
        <v>2321</v>
      </c>
      <c r="S632" t="str">
        <f t="shared" si="77"/>
        <v>2268</v>
      </c>
      <c r="T632" s="1">
        <f>+Tabell1[[#This Row],[Avrundet beløp]]</f>
        <v>18000</v>
      </c>
      <c r="U632" s="5">
        <f t="shared" si="73"/>
        <v>18000</v>
      </c>
    </row>
    <row r="633" spans="1:21" x14ac:dyDescent="0.25">
      <c r="A633">
        <v>3153</v>
      </c>
      <c r="B633" t="s">
        <v>329</v>
      </c>
      <c r="C633">
        <v>2322</v>
      </c>
      <c r="D633" t="s">
        <v>332</v>
      </c>
      <c r="E633">
        <v>1110</v>
      </c>
      <c r="F633" t="s">
        <v>221</v>
      </c>
      <c r="G633" t="s">
        <v>17</v>
      </c>
      <c r="H633" t="s">
        <v>18</v>
      </c>
      <c r="I633" s="1">
        <v>1776</v>
      </c>
      <c r="J633" s="1">
        <f>+Tabell1[[#This Row],[Regnskap]]</f>
        <v>1776</v>
      </c>
      <c r="L633" t="str">
        <f>_xlfn.XLOOKUP(Tabell1[[#This Row],[Ansvar]],Fleksi[Ansvar],Fleksi[Virksomhet])</f>
        <v>Helsestasjonstjenesten</v>
      </c>
      <c r="M633" t="str">
        <f>_xlfn.XLOOKUP(Tabell1[[#This Row],[Ansvar]],Fleksi[Ansvar],Fleksi[1B])</f>
        <v>PPT, BFE og Helsestasjonstjenester</v>
      </c>
      <c r="N633" t="str">
        <f>_xlfn.XLOOKUP(Tabell1[[#This Row],[Ansvar]],Fleksi[Ansvar],Fleksi[Tjenesteområde])</f>
        <v>Oppvekst barn og unge</v>
      </c>
      <c r="O633" s="1">
        <f>+ROUND(Tabell1[[#This Row],[Justert beløp]],-3)</f>
        <v>2000</v>
      </c>
      <c r="P633">
        <f t="shared" si="74"/>
        <v>1110</v>
      </c>
      <c r="Q633">
        <f t="shared" si="75"/>
        <v>3153</v>
      </c>
      <c r="R633">
        <f t="shared" si="76"/>
        <v>2322</v>
      </c>
      <c r="S633" t="str">
        <f t="shared" si="77"/>
        <v>2255</v>
      </c>
      <c r="T633" s="1">
        <f>+Tabell1[[#This Row],[Avrundet beløp]]</f>
        <v>2000</v>
      </c>
      <c r="U633" s="5">
        <f t="shared" si="73"/>
        <v>2000</v>
      </c>
    </row>
    <row r="634" spans="1:21" x14ac:dyDescent="0.25">
      <c r="A634">
        <v>3153</v>
      </c>
      <c r="B634" t="s">
        <v>329</v>
      </c>
      <c r="C634">
        <v>2322</v>
      </c>
      <c r="D634" t="s">
        <v>332</v>
      </c>
      <c r="E634">
        <v>1115</v>
      </c>
      <c r="F634" t="s">
        <v>44</v>
      </c>
      <c r="G634" t="s">
        <v>72</v>
      </c>
      <c r="H634" t="s">
        <v>73</v>
      </c>
      <c r="I634" s="1">
        <v>820</v>
      </c>
      <c r="J634" s="1">
        <f>+Tabell1[[#This Row],[Regnskap]]</f>
        <v>820</v>
      </c>
      <c r="L634" t="str">
        <f>_xlfn.XLOOKUP(Tabell1[[#This Row],[Ansvar]],Fleksi[Ansvar],Fleksi[Virksomhet])</f>
        <v>Helsestasjonstjenesten</v>
      </c>
      <c r="M634" t="str">
        <f>_xlfn.XLOOKUP(Tabell1[[#This Row],[Ansvar]],Fleksi[Ansvar],Fleksi[1B])</f>
        <v>PPT, BFE og Helsestasjonstjenester</v>
      </c>
      <c r="N634" t="str">
        <f>_xlfn.XLOOKUP(Tabell1[[#This Row],[Ansvar]],Fleksi[Ansvar],Fleksi[Tjenesteområde])</f>
        <v>Oppvekst barn og unge</v>
      </c>
      <c r="O634" s="1">
        <f>+ROUND(Tabell1[[#This Row],[Justert beløp]],-3)</f>
        <v>1000</v>
      </c>
      <c r="P634">
        <f t="shared" si="74"/>
        <v>1115</v>
      </c>
      <c r="Q634">
        <f t="shared" si="75"/>
        <v>3153</v>
      </c>
      <c r="R634">
        <f t="shared" si="76"/>
        <v>2322</v>
      </c>
      <c r="S634" t="str">
        <f t="shared" si="77"/>
        <v>2268</v>
      </c>
      <c r="T634" s="1">
        <f>+Tabell1[[#This Row],[Avrundet beløp]]</f>
        <v>1000</v>
      </c>
      <c r="U634" s="5">
        <f t="shared" si="73"/>
        <v>1000</v>
      </c>
    </row>
    <row r="635" spans="1:21" x14ac:dyDescent="0.25">
      <c r="A635">
        <v>3153</v>
      </c>
      <c r="B635" t="s">
        <v>329</v>
      </c>
      <c r="C635">
        <v>2333</v>
      </c>
      <c r="D635" t="s">
        <v>70</v>
      </c>
      <c r="E635">
        <v>1010</v>
      </c>
      <c r="F635" t="s">
        <v>45</v>
      </c>
      <c r="G635" t="s">
        <v>72</v>
      </c>
      <c r="H635" t="s">
        <v>73</v>
      </c>
      <c r="I635" s="1">
        <v>55</v>
      </c>
      <c r="J635" s="1">
        <f>+Tabell1[[#This Row],[Regnskap]]</f>
        <v>55</v>
      </c>
      <c r="L635" t="str">
        <f>_xlfn.XLOOKUP(Tabell1[[#This Row],[Ansvar]],Fleksi[Ansvar],Fleksi[Virksomhet])</f>
        <v>Helsestasjonstjenesten</v>
      </c>
      <c r="M635" t="str">
        <f>_xlfn.XLOOKUP(Tabell1[[#This Row],[Ansvar]],Fleksi[Ansvar],Fleksi[1B])</f>
        <v>PPT, BFE og Helsestasjonstjenester</v>
      </c>
      <c r="N635" t="str">
        <f>_xlfn.XLOOKUP(Tabell1[[#This Row],[Ansvar]],Fleksi[Ansvar],Fleksi[Tjenesteområde])</f>
        <v>Oppvekst barn og unge</v>
      </c>
      <c r="O635" s="1">
        <f>+ROUND(Tabell1[[#This Row],[Justert beløp]],-3)</f>
        <v>0</v>
      </c>
      <c r="P635">
        <f t="shared" si="74"/>
        <v>1010</v>
      </c>
      <c r="Q635">
        <f t="shared" si="75"/>
        <v>3153</v>
      </c>
      <c r="R635">
        <f t="shared" si="76"/>
        <v>2333</v>
      </c>
      <c r="S635" t="str">
        <f t="shared" si="77"/>
        <v>2268</v>
      </c>
      <c r="T635" s="1">
        <f>+Tabell1[[#This Row],[Avrundet beløp]]</f>
        <v>0</v>
      </c>
      <c r="U635" s="5">
        <f t="shared" si="73"/>
        <v>0</v>
      </c>
    </row>
    <row r="636" spans="1:21" x14ac:dyDescent="0.25">
      <c r="A636">
        <v>3153</v>
      </c>
      <c r="B636" t="s">
        <v>329</v>
      </c>
      <c r="C636">
        <v>2333</v>
      </c>
      <c r="D636" t="s">
        <v>70</v>
      </c>
      <c r="E636">
        <v>1099</v>
      </c>
      <c r="F636" t="s">
        <v>16</v>
      </c>
      <c r="G636" t="s">
        <v>72</v>
      </c>
      <c r="H636" t="s">
        <v>73</v>
      </c>
      <c r="I636" s="1">
        <v>8</v>
      </c>
      <c r="J636" s="1">
        <f>+Tabell1[[#This Row],[Regnskap]]</f>
        <v>8</v>
      </c>
      <c r="L636" t="str">
        <f>_xlfn.XLOOKUP(Tabell1[[#This Row],[Ansvar]],Fleksi[Ansvar],Fleksi[Virksomhet])</f>
        <v>Helsestasjonstjenesten</v>
      </c>
      <c r="M636" t="str">
        <f>_xlfn.XLOOKUP(Tabell1[[#This Row],[Ansvar]],Fleksi[Ansvar],Fleksi[1B])</f>
        <v>PPT, BFE og Helsestasjonstjenester</v>
      </c>
      <c r="N636" t="str">
        <f>_xlfn.XLOOKUP(Tabell1[[#This Row],[Ansvar]],Fleksi[Ansvar],Fleksi[Tjenesteområde])</f>
        <v>Oppvekst barn og unge</v>
      </c>
      <c r="O636" s="1">
        <f>+ROUND(Tabell1[[#This Row],[Justert beløp]],-3)</f>
        <v>0</v>
      </c>
      <c r="P636">
        <f t="shared" si="74"/>
        <v>1099</v>
      </c>
      <c r="Q636">
        <f t="shared" si="75"/>
        <v>3153</v>
      </c>
      <c r="R636">
        <f t="shared" si="76"/>
        <v>2333</v>
      </c>
      <c r="S636" t="str">
        <f t="shared" si="77"/>
        <v>2268</v>
      </c>
      <c r="T636" s="1">
        <f>+Tabell1[[#This Row],[Avrundet beløp]]</f>
        <v>0</v>
      </c>
      <c r="U636" s="5">
        <f t="shared" si="73"/>
        <v>0</v>
      </c>
    </row>
    <row r="637" spans="1:21" x14ac:dyDescent="0.25">
      <c r="A637">
        <v>3153</v>
      </c>
      <c r="B637" t="s">
        <v>329</v>
      </c>
      <c r="C637">
        <v>2333</v>
      </c>
      <c r="D637" t="s">
        <v>70</v>
      </c>
      <c r="E637">
        <v>1160</v>
      </c>
      <c r="F637" t="s">
        <v>333</v>
      </c>
      <c r="G637" t="s">
        <v>72</v>
      </c>
      <c r="H637" t="s">
        <v>73</v>
      </c>
      <c r="I637" s="1">
        <v>315</v>
      </c>
      <c r="J637" s="1">
        <f>+Tabell1[[#This Row],[Regnskap]]</f>
        <v>315</v>
      </c>
      <c r="L637" t="str">
        <f>_xlfn.XLOOKUP(Tabell1[[#This Row],[Ansvar]],Fleksi[Ansvar],Fleksi[Virksomhet])</f>
        <v>Helsestasjonstjenesten</v>
      </c>
      <c r="M637" t="str">
        <f>_xlfn.XLOOKUP(Tabell1[[#This Row],[Ansvar]],Fleksi[Ansvar],Fleksi[1B])</f>
        <v>PPT, BFE og Helsestasjonstjenester</v>
      </c>
      <c r="N637" t="str">
        <f>_xlfn.XLOOKUP(Tabell1[[#This Row],[Ansvar]],Fleksi[Ansvar],Fleksi[Tjenesteområde])</f>
        <v>Oppvekst barn og unge</v>
      </c>
      <c r="O637" s="1">
        <f>+ROUND(Tabell1[[#This Row],[Justert beløp]],-3)</f>
        <v>0</v>
      </c>
      <c r="P637">
        <f t="shared" si="74"/>
        <v>1160</v>
      </c>
      <c r="Q637">
        <f t="shared" si="75"/>
        <v>3153</v>
      </c>
      <c r="R637">
        <f t="shared" si="76"/>
        <v>2333</v>
      </c>
      <c r="S637" t="str">
        <f t="shared" si="77"/>
        <v>2268</v>
      </c>
      <c r="T637" s="1">
        <f>+Tabell1[[#This Row],[Avrundet beløp]]</f>
        <v>0</v>
      </c>
      <c r="U637" s="5">
        <f t="shared" si="73"/>
        <v>0</v>
      </c>
    </row>
    <row r="638" spans="1:21" x14ac:dyDescent="0.25">
      <c r="A638">
        <v>3153</v>
      </c>
      <c r="B638" t="s">
        <v>329</v>
      </c>
      <c r="C638">
        <v>2333</v>
      </c>
      <c r="D638" t="s">
        <v>70</v>
      </c>
      <c r="E638">
        <v>1161</v>
      </c>
      <c r="F638" t="s">
        <v>43</v>
      </c>
      <c r="G638" t="s">
        <v>72</v>
      </c>
      <c r="H638" t="s">
        <v>73</v>
      </c>
      <c r="I638" s="1">
        <v>383</v>
      </c>
      <c r="J638" s="1">
        <f>+Tabell1[[#This Row],[Regnskap]]</f>
        <v>383</v>
      </c>
      <c r="L638" t="str">
        <f>_xlfn.XLOOKUP(Tabell1[[#This Row],[Ansvar]],Fleksi[Ansvar],Fleksi[Virksomhet])</f>
        <v>Helsestasjonstjenesten</v>
      </c>
      <c r="M638" t="str">
        <f>_xlfn.XLOOKUP(Tabell1[[#This Row],[Ansvar]],Fleksi[Ansvar],Fleksi[1B])</f>
        <v>PPT, BFE og Helsestasjonstjenester</v>
      </c>
      <c r="N638" t="str">
        <f>_xlfn.XLOOKUP(Tabell1[[#This Row],[Ansvar]],Fleksi[Ansvar],Fleksi[Tjenesteområde])</f>
        <v>Oppvekst barn og unge</v>
      </c>
      <c r="O638" s="1">
        <f>+ROUND(Tabell1[[#This Row],[Justert beløp]],-3)</f>
        <v>0</v>
      </c>
      <c r="P638">
        <f t="shared" si="74"/>
        <v>1161</v>
      </c>
      <c r="Q638">
        <f t="shared" si="75"/>
        <v>3153</v>
      </c>
      <c r="R638">
        <f t="shared" si="76"/>
        <v>2333</v>
      </c>
      <c r="S638" t="str">
        <f t="shared" si="77"/>
        <v>2268</v>
      </c>
      <c r="T638" s="1">
        <f>+Tabell1[[#This Row],[Avrundet beløp]]</f>
        <v>0</v>
      </c>
      <c r="U638" s="5">
        <f t="shared" si="73"/>
        <v>0</v>
      </c>
    </row>
    <row r="639" spans="1:21" x14ac:dyDescent="0.25">
      <c r="A639">
        <v>3153</v>
      </c>
      <c r="B639" t="s">
        <v>329</v>
      </c>
      <c r="C639">
        <v>2333</v>
      </c>
      <c r="D639" t="s">
        <v>70</v>
      </c>
      <c r="E639">
        <v>1170</v>
      </c>
      <c r="F639" t="s">
        <v>41</v>
      </c>
      <c r="G639" t="s">
        <v>72</v>
      </c>
      <c r="H639" t="s">
        <v>73</v>
      </c>
      <c r="I639" s="1">
        <v>18</v>
      </c>
      <c r="J639" s="1">
        <f>+Tabell1[[#This Row],[Regnskap]]</f>
        <v>18</v>
      </c>
      <c r="L639" t="str">
        <f>_xlfn.XLOOKUP(Tabell1[[#This Row],[Ansvar]],Fleksi[Ansvar],Fleksi[Virksomhet])</f>
        <v>Helsestasjonstjenesten</v>
      </c>
      <c r="M639" t="str">
        <f>_xlfn.XLOOKUP(Tabell1[[#This Row],[Ansvar]],Fleksi[Ansvar],Fleksi[1B])</f>
        <v>PPT, BFE og Helsestasjonstjenester</v>
      </c>
      <c r="N639" t="str">
        <f>_xlfn.XLOOKUP(Tabell1[[#This Row],[Ansvar]],Fleksi[Ansvar],Fleksi[Tjenesteområde])</f>
        <v>Oppvekst barn og unge</v>
      </c>
      <c r="O639" s="1">
        <f>+ROUND(Tabell1[[#This Row],[Justert beløp]],-3)</f>
        <v>0</v>
      </c>
      <c r="P639">
        <f t="shared" si="74"/>
        <v>1170</v>
      </c>
      <c r="Q639">
        <f t="shared" si="75"/>
        <v>3153</v>
      </c>
      <c r="R639">
        <f t="shared" si="76"/>
        <v>2333</v>
      </c>
      <c r="S639" t="str">
        <f t="shared" si="77"/>
        <v>2268</v>
      </c>
      <c r="T639" s="1">
        <f>+Tabell1[[#This Row],[Avrundet beløp]]</f>
        <v>0</v>
      </c>
      <c r="U639" s="5">
        <f t="shared" si="73"/>
        <v>0</v>
      </c>
    </row>
    <row r="640" spans="1:21" x14ac:dyDescent="0.25">
      <c r="A640">
        <v>3153</v>
      </c>
      <c r="B640" t="s">
        <v>329</v>
      </c>
      <c r="C640">
        <v>2333</v>
      </c>
      <c r="D640" t="s">
        <v>70</v>
      </c>
      <c r="E640">
        <v>1171</v>
      </c>
      <c r="F640" t="s">
        <v>334</v>
      </c>
      <c r="G640" t="s">
        <v>72</v>
      </c>
      <c r="H640" t="s">
        <v>73</v>
      </c>
      <c r="I640" s="1">
        <v>17</v>
      </c>
      <c r="J640" s="1">
        <f>+Tabell1[[#This Row],[Regnskap]]</f>
        <v>17</v>
      </c>
      <c r="L640" t="str">
        <f>_xlfn.XLOOKUP(Tabell1[[#This Row],[Ansvar]],Fleksi[Ansvar],Fleksi[Virksomhet])</f>
        <v>Helsestasjonstjenesten</v>
      </c>
      <c r="M640" t="str">
        <f>_xlfn.XLOOKUP(Tabell1[[#This Row],[Ansvar]],Fleksi[Ansvar],Fleksi[1B])</f>
        <v>PPT, BFE og Helsestasjonstjenester</v>
      </c>
      <c r="N640" t="str">
        <f>_xlfn.XLOOKUP(Tabell1[[#This Row],[Ansvar]],Fleksi[Ansvar],Fleksi[Tjenesteområde])</f>
        <v>Oppvekst barn og unge</v>
      </c>
      <c r="O640" s="1">
        <f>+ROUND(Tabell1[[#This Row],[Justert beløp]],-3)</f>
        <v>0</v>
      </c>
      <c r="P640">
        <f t="shared" si="74"/>
        <v>1171</v>
      </c>
      <c r="Q640">
        <f t="shared" si="75"/>
        <v>3153</v>
      </c>
      <c r="R640">
        <f t="shared" si="76"/>
        <v>2333</v>
      </c>
      <c r="S640" t="str">
        <f t="shared" si="77"/>
        <v>2268</v>
      </c>
      <c r="T640" s="1">
        <f>+Tabell1[[#This Row],[Avrundet beløp]]</f>
        <v>0</v>
      </c>
      <c r="U640" s="5">
        <f t="shared" si="73"/>
        <v>0</v>
      </c>
    </row>
    <row r="641" spans="1:21" x14ac:dyDescent="0.25">
      <c r="A641">
        <v>3153</v>
      </c>
      <c r="B641" t="s">
        <v>329</v>
      </c>
      <c r="C641">
        <v>2333</v>
      </c>
      <c r="D641" t="s">
        <v>70</v>
      </c>
      <c r="E641">
        <v>1175</v>
      </c>
      <c r="F641" t="s">
        <v>238</v>
      </c>
      <c r="G641" t="s">
        <v>72</v>
      </c>
      <c r="H641" t="s">
        <v>73</v>
      </c>
      <c r="I641" s="1">
        <v>37</v>
      </c>
      <c r="J641" s="1">
        <f>+Tabell1[[#This Row],[Regnskap]]</f>
        <v>37</v>
      </c>
      <c r="L641" t="str">
        <f>_xlfn.XLOOKUP(Tabell1[[#This Row],[Ansvar]],Fleksi[Ansvar],Fleksi[Virksomhet])</f>
        <v>Helsestasjonstjenesten</v>
      </c>
      <c r="M641" t="str">
        <f>_xlfn.XLOOKUP(Tabell1[[#This Row],[Ansvar]],Fleksi[Ansvar],Fleksi[1B])</f>
        <v>PPT, BFE og Helsestasjonstjenester</v>
      </c>
      <c r="N641" t="str">
        <f>_xlfn.XLOOKUP(Tabell1[[#This Row],[Ansvar]],Fleksi[Ansvar],Fleksi[Tjenesteområde])</f>
        <v>Oppvekst barn og unge</v>
      </c>
      <c r="O641" s="1">
        <f>+ROUND(Tabell1[[#This Row],[Justert beløp]],-3)</f>
        <v>0</v>
      </c>
      <c r="P641">
        <f t="shared" si="74"/>
        <v>1175</v>
      </c>
      <c r="Q641">
        <f t="shared" si="75"/>
        <v>3153</v>
      </c>
      <c r="R641">
        <f t="shared" si="76"/>
        <v>2333</v>
      </c>
      <c r="S641" t="str">
        <f t="shared" si="77"/>
        <v>2268</v>
      </c>
      <c r="T641" s="1">
        <f>+Tabell1[[#This Row],[Avrundet beløp]]</f>
        <v>0</v>
      </c>
      <c r="U641" s="5">
        <f t="shared" si="73"/>
        <v>0</v>
      </c>
    </row>
    <row r="642" spans="1:21" x14ac:dyDescent="0.25">
      <c r="A642">
        <v>3154</v>
      </c>
      <c r="B642" t="s">
        <v>335</v>
      </c>
      <c r="C642">
        <v>2415</v>
      </c>
      <c r="D642" t="s">
        <v>336</v>
      </c>
      <c r="E642">
        <v>1099</v>
      </c>
      <c r="F642" t="s">
        <v>16</v>
      </c>
      <c r="G642" t="s">
        <v>17</v>
      </c>
      <c r="H642" t="s">
        <v>18</v>
      </c>
      <c r="I642" s="1">
        <v>43</v>
      </c>
      <c r="J642" s="1">
        <f>+Tabell1[[#This Row],[Regnskap]]</f>
        <v>43</v>
      </c>
      <c r="L642" t="str">
        <f>_xlfn.XLOOKUP(Tabell1[[#This Row],[Ansvar]],Fleksi[Ansvar],Fleksi[Virksomhet])</f>
        <v>Fysio og ergoterapi tjenester</v>
      </c>
      <c r="M642" t="str">
        <f>_xlfn.XLOOKUP(Tabell1[[#This Row],[Ansvar]],Fleksi[Ansvar],Fleksi[1B])</f>
        <v>Helse og rehabiliteringstjenester</v>
      </c>
      <c r="N642" t="str">
        <f>_xlfn.XLOOKUP(Tabell1[[#This Row],[Ansvar]],Fleksi[Ansvar],Fleksi[Tjenesteområde])</f>
        <v>Helse og velferd</v>
      </c>
      <c r="O642" s="1">
        <f>+ROUND(Tabell1[[#This Row],[Justert beløp]],-3)</f>
        <v>0</v>
      </c>
      <c r="P642">
        <f t="shared" si="74"/>
        <v>1099</v>
      </c>
      <c r="Q642">
        <f t="shared" si="75"/>
        <v>3154</v>
      </c>
      <c r="R642">
        <f t="shared" si="76"/>
        <v>2415</v>
      </c>
      <c r="S642" t="str">
        <f t="shared" si="77"/>
        <v>2255</v>
      </c>
      <c r="T642" s="1">
        <f>+Tabell1[[#This Row],[Avrundet beløp]]</f>
        <v>0</v>
      </c>
      <c r="U642" s="5">
        <f t="shared" si="73"/>
        <v>0</v>
      </c>
    </row>
    <row r="643" spans="1:21" x14ac:dyDescent="0.25">
      <c r="A643">
        <v>3155</v>
      </c>
      <c r="B643" t="s">
        <v>337</v>
      </c>
      <c r="C643">
        <v>2412</v>
      </c>
      <c r="D643" t="s">
        <v>338</v>
      </c>
      <c r="E643">
        <v>1110</v>
      </c>
      <c r="F643" t="s">
        <v>221</v>
      </c>
      <c r="G643" t="s">
        <v>17</v>
      </c>
      <c r="H643" t="s">
        <v>18</v>
      </c>
      <c r="I643" s="1">
        <v>32523</v>
      </c>
      <c r="J643" s="1">
        <f>+Tabell1[[#This Row],[Regnskap]]</f>
        <v>32523</v>
      </c>
      <c r="L643" t="str">
        <f>_xlfn.XLOOKUP(Tabell1[[#This Row],[Ansvar]],Fleksi[Ansvar],Fleksi[Virksomhet])</f>
        <v>Legetjenester</v>
      </c>
      <c r="M643" t="str">
        <f>_xlfn.XLOOKUP(Tabell1[[#This Row],[Ansvar]],Fleksi[Ansvar],Fleksi[1B])</f>
        <v>Helse og rehabiliteringstjenester</v>
      </c>
      <c r="N643" t="str">
        <f>_xlfn.XLOOKUP(Tabell1[[#This Row],[Ansvar]],Fleksi[Ansvar],Fleksi[Tjenesteområde])</f>
        <v>Helse og velferd</v>
      </c>
      <c r="O643" s="1">
        <f>+ROUND(Tabell1[[#This Row],[Justert beløp]],-3)</f>
        <v>33000</v>
      </c>
      <c r="P643">
        <f t="shared" si="74"/>
        <v>1110</v>
      </c>
      <c r="Q643">
        <f t="shared" si="75"/>
        <v>3155</v>
      </c>
      <c r="R643">
        <f t="shared" si="76"/>
        <v>2412</v>
      </c>
      <c r="S643" t="str">
        <f t="shared" si="77"/>
        <v>2255</v>
      </c>
      <c r="T643" s="1">
        <f>+Tabell1[[#This Row],[Avrundet beløp]]</f>
        <v>33000</v>
      </c>
      <c r="U643" s="5">
        <f t="shared" si="73"/>
        <v>33000</v>
      </c>
    </row>
    <row r="644" spans="1:21" x14ac:dyDescent="0.25">
      <c r="A644">
        <v>3155</v>
      </c>
      <c r="B644" t="s">
        <v>337</v>
      </c>
      <c r="C644">
        <v>2412</v>
      </c>
      <c r="D644" t="s">
        <v>338</v>
      </c>
      <c r="E644">
        <v>1115</v>
      </c>
      <c r="F644" t="s">
        <v>44</v>
      </c>
      <c r="G644" t="s">
        <v>17</v>
      </c>
      <c r="H644" t="s">
        <v>18</v>
      </c>
      <c r="I644" s="1">
        <v>607</v>
      </c>
      <c r="J644" s="1">
        <f>+Tabell1[[#This Row],[Regnskap]]</f>
        <v>607</v>
      </c>
      <c r="L644" t="str">
        <f>_xlfn.XLOOKUP(Tabell1[[#This Row],[Ansvar]],Fleksi[Ansvar],Fleksi[Virksomhet])</f>
        <v>Legetjenester</v>
      </c>
      <c r="M644" t="str">
        <f>_xlfn.XLOOKUP(Tabell1[[#This Row],[Ansvar]],Fleksi[Ansvar],Fleksi[1B])</f>
        <v>Helse og rehabiliteringstjenester</v>
      </c>
      <c r="N644" t="str">
        <f>_xlfn.XLOOKUP(Tabell1[[#This Row],[Ansvar]],Fleksi[Ansvar],Fleksi[Tjenesteområde])</f>
        <v>Helse og velferd</v>
      </c>
      <c r="O644" s="1">
        <f>+ROUND(Tabell1[[#This Row],[Justert beløp]],-3)</f>
        <v>1000</v>
      </c>
      <c r="P644">
        <f t="shared" si="74"/>
        <v>1115</v>
      </c>
      <c r="Q644">
        <f t="shared" si="75"/>
        <v>3155</v>
      </c>
      <c r="R644">
        <f t="shared" si="76"/>
        <v>2412</v>
      </c>
      <c r="S644" t="str">
        <f t="shared" si="77"/>
        <v>2255</v>
      </c>
      <c r="T644" s="1">
        <f>+Tabell1[[#This Row],[Avrundet beløp]]</f>
        <v>1000</v>
      </c>
      <c r="U644" s="5">
        <f t="shared" si="73"/>
        <v>1000</v>
      </c>
    </row>
    <row r="645" spans="1:21" x14ac:dyDescent="0.25">
      <c r="A645">
        <v>3155</v>
      </c>
      <c r="B645" t="s">
        <v>337</v>
      </c>
      <c r="C645">
        <v>2412</v>
      </c>
      <c r="D645" t="s">
        <v>338</v>
      </c>
      <c r="E645">
        <v>1115</v>
      </c>
      <c r="F645" t="s">
        <v>44</v>
      </c>
      <c r="G645" t="s">
        <v>72</v>
      </c>
      <c r="H645" t="s">
        <v>73</v>
      </c>
      <c r="I645" s="1">
        <v>1400</v>
      </c>
      <c r="J645" s="1">
        <f>+Tabell1[[#This Row],[Regnskap]]</f>
        <v>1400</v>
      </c>
      <c r="L645" t="str">
        <f>_xlfn.XLOOKUP(Tabell1[[#This Row],[Ansvar]],Fleksi[Ansvar],Fleksi[Virksomhet])</f>
        <v>Legetjenester</v>
      </c>
      <c r="M645" t="str">
        <f>_xlfn.XLOOKUP(Tabell1[[#This Row],[Ansvar]],Fleksi[Ansvar],Fleksi[1B])</f>
        <v>Helse og rehabiliteringstjenester</v>
      </c>
      <c r="N645" t="str">
        <f>_xlfn.XLOOKUP(Tabell1[[#This Row],[Ansvar]],Fleksi[Ansvar],Fleksi[Tjenesteområde])</f>
        <v>Helse og velferd</v>
      </c>
      <c r="O645" s="1">
        <f>+ROUND(Tabell1[[#This Row],[Justert beløp]],-3)</f>
        <v>1000</v>
      </c>
      <c r="P645">
        <f t="shared" si="74"/>
        <v>1115</v>
      </c>
      <c r="Q645">
        <f t="shared" si="75"/>
        <v>3155</v>
      </c>
      <c r="R645">
        <f t="shared" si="76"/>
        <v>2412</v>
      </c>
      <c r="S645" t="str">
        <f t="shared" si="77"/>
        <v>2268</v>
      </c>
      <c r="T645" s="1">
        <f>+Tabell1[[#This Row],[Avrundet beløp]]</f>
        <v>1000</v>
      </c>
      <c r="U645" s="5">
        <f t="shared" ref="U645:U708" si="78">ROUND(T645,-3)</f>
        <v>1000</v>
      </c>
    </row>
    <row r="646" spans="1:21" x14ac:dyDescent="0.25">
      <c r="A646">
        <v>3155</v>
      </c>
      <c r="B646" t="s">
        <v>337</v>
      </c>
      <c r="C646">
        <v>2412</v>
      </c>
      <c r="D646" t="s">
        <v>338</v>
      </c>
      <c r="E646">
        <v>1150</v>
      </c>
      <c r="F646" t="s">
        <v>328</v>
      </c>
      <c r="G646" t="s">
        <v>17</v>
      </c>
      <c r="H646" t="s">
        <v>18</v>
      </c>
      <c r="I646" s="1">
        <v>375</v>
      </c>
      <c r="J646" s="1">
        <f>+Tabell1[[#This Row],[Regnskap]]</f>
        <v>375</v>
      </c>
      <c r="L646" t="str">
        <f>_xlfn.XLOOKUP(Tabell1[[#This Row],[Ansvar]],Fleksi[Ansvar],Fleksi[Virksomhet])</f>
        <v>Legetjenester</v>
      </c>
      <c r="M646" t="str">
        <f>_xlfn.XLOOKUP(Tabell1[[#This Row],[Ansvar]],Fleksi[Ansvar],Fleksi[1B])</f>
        <v>Helse og rehabiliteringstjenester</v>
      </c>
      <c r="N646" t="str">
        <f>_xlfn.XLOOKUP(Tabell1[[#This Row],[Ansvar]],Fleksi[Ansvar],Fleksi[Tjenesteområde])</f>
        <v>Helse og velferd</v>
      </c>
      <c r="O646" s="1">
        <f>+ROUND(Tabell1[[#This Row],[Justert beløp]],-3)</f>
        <v>0</v>
      </c>
      <c r="P646">
        <f t="shared" si="74"/>
        <v>1150</v>
      </c>
      <c r="Q646">
        <f t="shared" si="75"/>
        <v>3155</v>
      </c>
      <c r="R646">
        <f t="shared" si="76"/>
        <v>2412</v>
      </c>
      <c r="S646" t="str">
        <f t="shared" si="77"/>
        <v>2255</v>
      </c>
      <c r="T646" s="1">
        <f>+Tabell1[[#This Row],[Avrundet beløp]]</f>
        <v>0</v>
      </c>
      <c r="U646" s="5">
        <f t="shared" si="78"/>
        <v>0</v>
      </c>
    </row>
    <row r="647" spans="1:21" x14ac:dyDescent="0.25">
      <c r="A647">
        <v>3155</v>
      </c>
      <c r="B647" t="s">
        <v>337</v>
      </c>
      <c r="C647">
        <v>2412</v>
      </c>
      <c r="D647" t="s">
        <v>338</v>
      </c>
      <c r="E647">
        <v>1180</v>
      </c>
      <c r="F647" t="s">
        <v>339</v>
      </c>
      <c r="G647" t="s">
        <v>17</v>
      </c>
      <c r="H647" t="s">
        <v>18</v>
      </c>
      <c r="I647" s="1">
        <v>799</v>
      </c>
      <c r="J647" s="1">
        <f>+Tabell1[[#This Row],[Regnskap]]</f>
        <v>799</v>
      </c>
      <c r="L647" t="str">
        <f>_xlfn.XLOOKUP(Tabell1[[#This Row],[Ansvar]],Fleksi[Ansvar],Fleksi[Virksomhet])</f>
        <v>Legetjenester</v>
      </c>
      <c r="M647" t="str">
        <f>_xlfn.XLOOKUP(Tabell1[[#This Row],[Ansvar]],Fleksi[Ansvar],Fleksi[1B])</f>
        <v>Helse og rehabiliteringstjenester</v>
      </c>
      <c r="N647" t="str">
        <f>_xlfn.XLOOKUP(Tabell1[[#This Row],[Ansvar]],Fleksi[Ansvar],Fleksi[Tjenesteområde])</f>
        <v>Helse og velferd</v>
      </c>
      <c r="O647" s="1">
        <f>+ROUND(Tabell1[[#This Row],[Justert beløp]],-3)</f>
        <v>1000</v>
      </c>
      <c r="P647">
        <f t="shared" si="74"/>
        <v>1180</v>
      </c>
      <c r="Q647">
        <f t="shared" si="75"/>
        <v>3155</v>
      </c>
      <c r="R647">
        <f t="shared" si="76"/>
        <v>2412</v>
      </c>
      <c r="S647" t="str">
        <f t="shared" si="77"/>
        <v>2255</v>
      </c>
      <c r="T647" s="1">
        <f>+Tabell1[[#This Row],[Avrundet beløp]]</f>
        <v>1000</v>
      </c>
      <c r="U647" s="5">
        <f t="shared" si="78"/>
        <v>1000</v>
      </c>
    </row>
    <row r="648" spans="1:21" x14ac:dyDescent="0.25">
      <c r="A648">
        <v>3155</v>
      </c>
      <c r="B648" t="s">
        <v>337</v>
      </c>
      <c r="C648">
        <v>2412</v>
      </c>
      <c r="D648" t="s">
        <v>338</v>
      </c>
      <c r="E648">
        <v>1195</v>
      </c>
      <c r="F648" t="s">
        <v>243</v>
      </c>
      <c r="G648" t="s">
        <v>17</v>
      </c>
      <c r="H648" t="s">
        <v>18</v>
      </c>
      <c r="I648" s="1">
        <v>40500</v>
      </c>
      <c r="J648" s="1">
        <f>+Tabell1[[#This Row],[Regnskap]]</f>
        <v>40500</v>
      </c>
      <c r="L648" t="str">
        <f>_xlfn.XLOOKUP(Tabell1[[#This Row],[Ansvar]],Fleksi[Ansvar],Fleksi[Virksomhet])</f>
        <v>Legetjenester</v>
      </c>
      <c r="M648" t="str">
        <f>_xlfn.XLOOKUP(Tabell1[[#This Row],[Ansvar]],Fleksi[Ansvar],Fleksi[1B])</f>
        <v>Helse og rehabiliteringstjenester</v>
      </c>
      <c r="N648" t="str">
        <f>_xlfn.XLOOKUP(Tabell1[[#This Row],[Ansvar]],Fleksi[Ansvar],Fleksi[Tjenesteområde])</f>
        <v>Helse og velferd</v>
      </c>
      <c r="O648" s="1">
        <f>+ROUND(Tabell1[[#This Row],[Justert beløp]],-3)</f>
        <v>41000</v>
      </c>
      <c r="P648">
        <f t="shared" si="74"/>
        <v>1195</v>
      </c>
      <c r="Q648">
        <f t="shared" si="75"/>
        <v>3155</v>
      </c>
      <c r="R648">
        <f t="shared" si="76"/>
        <v>2412</v>
      </c>
      <c r="S648" t="str">
        <f t="shared" si="77"/>
        <v>2255</v>
      </c>
      <c r="T648" s="1">
        <f>+Tabell1[[#This Row],[Avrundet beløp]]</f>
        <v>41000</v>
      </c>
      <c r="U648" s="5">
        <f t="shared" si="78"/>
        <v>41000</v>
      </c>
    </row>
    <row r="649" spans="1:21" x14ac:dyDescent="0.25">
      <c r="A649">
        <v>3155</v>
      </c>
      <c r="B649" t="s">
        <v>337</v>
      </c>
      <c r="C649">
        <v>2412</v>
      </c>
      <c r="D649" t="s">
        <v>338</v>
      </c>
      <c r="E649">
        <v>1196</v>
      </c>
      <c r="F649" t="s">
        <v>244</v>
      </c>
      <c r="G649" t="s">
        <v>17</v>
      </c>
      <c r="H649" t="s">
        <v>18</v>
      </c>
      <c r="I649" s="1">
        <v>41775</v>
      </c>
      <c r="J649" s="1">
        <f>+Tabell1[[#This Row],[Regnskap]]</f>
        <v>41775</v>
      </c>
      <c r="L649" t="str">
        <f>_xlfn.XLOOKUP(Tabell1[[#This Row],[Ansvar]],Fleksi[Ansvar],Fleksi[Virksomhet])</f>
        <v>Legetjenester</v>
      </c>
      <c r="M649" t="str">
        <f>_xlfn.XLOOKUP(Tabell1[[#This Row],[Ansvar]],Fleksi[Ansvar],Fleksi[1B])</f>
        <v>Helse og rehabiliteringstjenester</v>
      </c>
      <c r="N649" t="str">
        <f>_xlfn.XLOOKUP(Tabell1[[#This Row],[Ansvar]],Fleksi[Ansvar],Fleksi[Tjenesteområde])</f>
        <v>Helse og velferd</v>
      </c>
      <c r="O649" s="1">
        <f>+ROUND(Tabell1[[#This Row],[Justert beløp]],-3)</f>
        <v>42000</v>
      </c>
      <c r="P649">
        <f t="shared" si="74"/>
        <v>1196</v>
      </c>
      <c r="Q649">
        <f t="shared" si="75"/>
        <v>3155</v>
      </c>
      <c r="R649">
        <f t="shared" si="76"/>
        <v>2412</v>
      </c>
      <c r="S649" t="str">
        <f t="shared" si="77"/>
        <v>2255</v>
      </c>
      <c r="T649" s="1">
        <f>+Tabell1[[#This Row],[Avrundet beløp]]</f>
        <v>42000</v>
      </c>
      <c r="U649" s="5">
        <f t="shared" si="78"/>
        <v>42000</v>
      </c>
    </row>
    <row r="650" spans="1:21" x14ac:dyDescent="0.25">
      <c r="A650">
        <v>3155</v>
      </c>
      <c r="B650" t="s">
        <v>337</v>
      </c>
      <c r="C650">
        <v>2412</v>
      </c>
      <c r="D650" t="s">
        <v>338</v>
      </c>
      <c r="E650">
        <v>1209</v>
      </c>
      <c r="F650" t="s">
        <v>310</v>
      </c>
      <c r="G650" t="s">
        <v>17</v>
      </c>
      <c r="H650" t="s">
        <v>18</v>
      </c>
      <c r="I650" s="1">
        <v>-19557</v>
      </c>
      <c r="J650" s="1">
        <f>+Tabell1[[#This Row],[Regnskap]]</f>
        <v>-19557</v>
      </c>
      <c r="L650" t="str">
        <f>_xlfn.XLOOKUP(Tabell1[[#This Row],[Ansvar]],Fleksi[Ansvar],Fleksi[Virksomhet])</f>
        <v>Legetjenester</v>
      </c>
      <c r="M650" t="str">
        <f>_xlfn.XLOOKUP(Tabell1[[#This Row],[Ansvar]],Fleksi[Ansvar],Fleksi[1B])</f>
        <v>Helse og rehabiliteringstjenester</v>
      </c>
      <c r="N650" t="str">
        <f>_xlfn.XLOOKUP(Tabell1[[#This Row],[Ansvar]],Fleksi[Ansvar],Fleksi[Tjenesteområde])</f>
        <v>Helse og velferd</v>
      </c>
      <c r="O650" s="1">
        <f>+ROUND(Tabell1[[#This Row],[Justert beløp]],-3)</f>
        <v>-20000</v>
      </c>
      <c r="P650">
        <f t="shared" si="74"/>
        <v>1209</v>
      </c>
      <c r="Q650">
        <f t="shared" si="75"/>
        <v>3155</v>
      </c>
      <c r="R650">
        <f t="shared" si="76"/>
        <v>2412</v>
      </c>
      <c r="S650" t="str">
        <f t="shared" si="77"/>
        <v>2255</v>
      </c>
      <c r="T650" s="1">
        <f>+Tabell1[[#This Row],[Avrundet beløp]]</f>
        <v>-20000</v>
      </c>
      <c r="U650" s="5">
        <f t="shared" si="78"/>
        <v>-20000</v>
      </c>
    </row>
    <row r="651" spans="1:21" x14ac:dyDescent="0.25">
      <c r="A651">
        <v>3155</v>
      </c>
      <c r="B651" t="s">
        <v>337</v>
      </c>
      <c r="C651">
        <v>2412</v>
      </c>
      <c r="D651" t="s">
        <v>338</v>
      </c>
      <c r="E651">
        <v>1270</v>
      </c>
      <c r="F651" t="s">
        <v>218</v>
      </c>
      <c r="G651" t="s">
        <v>17</v>
      </c>
      <c r="H651" t="s">
        <v>18</v>
      </c>
      <c r="I651" s="1">
        <v>306782</v>
      </c>
      <c r="J651" s="1">
        <f>+Tabell1[[#This Row],[Regnskap]]</f>
        <v>306782</v>
      </c>
      <c r="L651" t="str">
        <f>_xlfn.XLOOKUP(Tabell1[[#This Row],[Ansvar]],Fleksi[Ansvar],Fleksi[Virksomhet])</f>
        <v>Legetjenester</v>
      </c>
      <c r="M651" t="str">
        <f>_xlfn.XLOOKUP(Tabell1[[#This Row],[Ansvar]],Fleksi[Ansvar],Fleksi[1B])</f>
        <v>Helse og rehabiliteringstjenester</v>
      </c>
      <c r="N651" t="str">
        <f>_xlfn.XLOOKUP(Tabell1[[#This Row],[Ansvar]],Fleksi[Ansvar],Fleksi[Tjenesteområde])</f>
        <v>Helse og velferd</v>
      </c>
      <c r="O651" s="1">
        <f>+ROUND(Tabell1[[#This Row],[Justert beløp]],-3)</f>
        <v>307000</v>
      </c>
      <c r="P651">
        <f t="shared" si="74"/>
        <v>1270</v>
      </c>
      <c r="Q651">
        <f t="shared" si="75"/>
        <v>3155</v>
      </c>
      <c r="R651">
        <f t="shared" si="76"/>
        <v>2412</v>
      </c>
      <c r="S651" t="str">
        <f t="shared" si="77"/>
        <v>2255</v>
      </c>
      <c r="T651" s="1">
        <f>+Tabell1[[#This Row],[Avrundet beløp]]</f>
        <v>307000</v>
      </c>
      <c r="U651" s="5">
        <f t="shared" si="78"/>
        <v>307000</v>
      </c>
    </row>
    <row r="652" spans="1:21" x14ac:dyDescent="0.25">
      <c r="A652">
        <v>3155</v>
      </c>
      <c r="B652" t="s">
        <v>337</v>
      </c>
      <c r="C652">
        <v>2412</v>
      </c>
      <c r="D652" t="s">
        <v>338</v>
      </c>
      <c r="E652">
        <v>1270</v>
      </c>
      <c r="F652" t="s">
        <v>218</v>
      </c>
      <c r="G652" t="s">
        <v>72</v>
      </c>
      <c r="H652" t="s">
        <v>73</v>
      </c>
      <c r="I652" s="1">
        <v>1094296</v>
      </c>
      <c r="J652" s="1">
        <f>+Tabell1[[#This Row],[Regnskap]]</f>
        <v>1094296</v>
      </c>
      <c r="L652" t="str">
        <f>_xlfn.XLOOKUP(Tabell1[[#This Row],[Ansvar]],Fleksi[Ansvar],Fleksi[Virksomhet])</f>
        <v>Legetjenester</v>
      </c>
      <c r="M652" t="str">
        <f>_xlfn.XLOOKUP(Tabell1[[#This Row],[Ansvar]],Fleksi[Ansvar],Fleksi[1B])</f>
        <v>Helse og rehabiliteringstjenester</v>
      </c>
      <c r="N652" t="str">
        <f>_xlfn.XLOOKUP(Tabell1[[#This Row],[Ansvar]],Fleksi[Ansvar],Fleksi[Tjenesteområde])</f>
        <v>Helse og velferd</v>
      </c>
      <c r="O652" s="1">
        <f>+ROUND(Tabell1[[#This Row],[Justert beløp]],-3)</f>
        <v>1094000</v>
      </c>
      <c r="P652">
        <f t="shared" si="74"/>
        <v>1270</v>
      </c>
      <c r="Q652">
        <f t="shared" si="75"/>
        <v>3155</v>
      </c>
      <c r="R652">
        <f t="shared" si="76"/>
        <v>2412</v>
      </c>
      <c r="S652" t="str">
        <f t="shared" si="77"/>
        <v>2268</v>
      </c>
      <c r="T652" s="1">
        <f>+Tabell1[[#This Row],[Avrundet beløp]]</f>
        <v>1094000</v>
      </c>
      <c r="U652" s="5">
        <f t="shared" si="78"/>
        <v>1094000</v>
      </c>
    </row>
    <row r="653" spans="1:21" x14ac:dyDescent="0.25">
      <c r="A653">
        <v>3155</v>
      </c>
      <c r="B653" t="s">
        <v>337</v>
      </c>
      <c r="C653">
        <v>2412</v>
      </c>
      <c r="D653" t="s">
        <v>338</v>
      </c>
      <c r="E653">
        <v>1300</v>
      </c>
      <c r="F653" t="s">
        <v>340</v>
      </c>
      <c r="G653" t="s">
        <v>72</v>
      </c>
      <c r="H653" t="s">
        <v>73</v>
      </c>
      <c r="I653" s="1">
        <v>239514</v>
      </c>
      <c r="J653" s="1">
        <f>+Tabell1[[#This Row],[Regnskap]]</f>
        <v>239514</v>
      </c>
      <c r="L653" t="str">
        <f>_xlfn.XLOOKUP(Tabell1[[#This Row],[Ansvar]],Fleksi[Ansvar],Fleksi[Virksomhet])</f>
        <v>Legetjenester</v>
      </c>
      <c r="M653" t="str">
        <f>_xlfn.XLOOKUP(Tabell1[[#This Row],[Ansvar]],Fleksi[Ansvar],Fleksi[1B])</f>
        <v>Helse og rehabiliteringstjenester</v>
      </c>
      <c r="N653" t="str">
        <f>_xlfn.XLOOKUP(Tabell1[[#This Row],[Ansvar]],Fleksi[Ansvar],Fleksi[Tjenesteområde])</f>
        <v>Helse og velferd</v>
      </c>
      <c r="O653" s="1">
        <f>+ROUND(Tabell1[[#This Row],[Justert beløp]],-3)</f>
        <v>240000</v>
      </c>
      <c r="P653">
        <f t="shared" si="74"/>
        <v>1300</v>
      </c>
      <c r="Q653">
        <f t="shared" si="75"/>
        <v>3155</v>
      </c>
      <c r="R653">
        <f t="shared" si="76"/>
        <v>2412</v>
      </c>
      <c r="S653" t="str">
        <f t="shared" si="77"/>
        <v>2268</v>
      </c>
      <c r="T653" s="1">
        <f>+Tabell1[[#This Row],[Avrundet beløp]]</f>
        <v>240000</v>
      </c>
      <c r="U653" s="5">
        <f t="shared" si="78"/>
        <v>240000</v>
      </c>
    </row>
    <row r="654" spans="1:21" x14ac:dyDescent="0.25">
      <c r="A654">
        <v>3155</v>
      </c>
      <c r="B654" t="s">
        <v>337</v>
      </c>
      <c r="C654">
        <v>2412</v>
      </c>
      <c r="D654" t="s">
        <v>338</v>
      </c>
      <c r="E654">
        <v>1370</v>
      </c>
      <c r="F654" t="s">
        <v>239</v>
      </c>
      <c r="G654" t="s">
        <v>17</v>
      </c>
      <c r="H654" t="s">
        <v>18</v>
      </c>
      <c r="I654" s="1">
        <v>819</v>
      </c>
      <c r="J654" s="1">
        <f>+Tabell1[[#This Row],[Regnskap]]</f>
        <v>819</v>
      </c>
      <c r="L654" t="str">
        <f>_xlfn.XLOOKUP(Tabell1[[#This Row],[Ansvar]],Fleksi[Ansvar],Fleksi[Virksomhet])</f>
        <v>Legetjenester</v>
      </c>
      <c r="M654" t="str">
        <f>_xlfn.XLOOKUP(Tabell1[[#This Row],[Ansvar]],Fleksi[Ansvar],Fleksi[1B])</f>
        <v>Helse og rehabiliteringstjenester</v>
      </c>
      <c r="N654" t="str">
        <f>_xlfn.XLOOKUP(Tabell1[[#This Row],[Ansvar]],Fleksi[Ansvar],Fleksi[Tjenesteområde])</f>
        <v>Helse og velferd</v>
      </c>
      <c r="O654" s="1">
        <f>+ROUND(Tabell1[[#This Row],[Justert beløp]],-3)</f>
        <v>1000</v>
      </c>
      <c r="P654">
        <f t="shared" si="74"/>
        <v>1370</v>
      </c>
      <c r="Q654">
        <f t="shared" si="75"/>
        <v>3155</v>
      </c>
      <c r="R654">
        <f t="shared" si="76"/>
        <v>2412</v>
      </c>
      <c r="S654" t="str">
        <f t="shared" si="77"/>
        <v>2255</v>
      </c>
      <c r="T654" s="1">
        <f>+Tabell1[[#This Row],[Avrundet beløp]]</f>
        <v>1000</v>
      </c>
      <c r="U654" s="5">
        <f t="shared" si="78"/>
        <v>1000</v>
      </c>
    </row>
    <row r="655" spans="1:21" x14ac:dyDescent="0.25">
      <c r="A655">
        <v>3155</v>
      </c>
      <c r="B655" t="s">
        <v>337</v>
      </c>
      <c r="C655">
        <v>2412</v>
      </c>
      <c r="D655" t="s">
        <v>338</v>
      </c>
      <c r="E655">
        <v>1372</v>
      </c>
      <c r="F655" t="s">
        <v>341</v>
      </c>
      <c r="G655" t="s">
        <v>17</v>
      </c>
      <c r="H655" t="s">
        <v>18</v>
      </c>
      <c r="I655" s="1">
        <v>19504</v>
      </c>
      <c r="J655" s="1">
        <f>+Tabell1[[#This Row],[Regnskap]]</f>
        <v>19504</v>
      </c>
      <c r="L655" t="str">
        <f>_xlfn.XLOOKUP(Tabell1[[#This Row],[Ansvar]],Fleksi[Ansvar],Fleksi[Virksomhet])</f>
        <v>Legetjenester</v>
      </c>
      <c r="M655" t="str">
        <f>_xlfn.XLOOKUP(Tabell1[[#This Row],[Ansvar]],Fleksi[Ansvar],Fleksi[1B])</f>
        <v>Helse og rehabiliteringstjenester</v>
      </c>
      <c r="N655" t="str">
        <f>_xlfn.XLOOKUP(Tabell1[[#This Row],[Ansvar]],Fleksi[Ansvar],Fleksi[Tjenesteområde])</f>
        <v>Helse og velferd</v>
      </c>
      <c r="O655" s="1">
        <f>+ROUND(Tabell1[[#This Row],[Justert beløp]],-3)</f>
        <v>20000</v>
      </c>
      <c r="P655">
        <f t="shared" si="74"/>
        <v>1372</v>
      </c>
      <c r="Q655">
        <f t="shared" si="75"/>
        <v>3155</v>
      </c>
      <c r="R655">
        <f t="shared" si="76"/>
        <v>2412</v>
      </c>
      <c r="S655" t="str">
        <f t="shared" si="77"/>
        <v>2255</v>
      </c>
      <c r="T655" s="1">
        <f>+Tabell1[[#This Row],[Avrundet beløp]]</f>
        <v>20000</v>
      </c>
      <c r="U655" s="5">
        <f t="shared" si="78"/>
        <v>20000</v>
      </c>
    </row>
    <row r="656" spans="1:21" x14ac:dyDescent="0.25">
      <c r="A656">
        <v>3155</v>
      </c>
      <c r="B656" t="s">
        <v>337</v>
      </c>
      <c r="C656">
        <v>2413</v>
      </c>
      <c r="D656" t="s">
        <v>35</v>
      </c>
      <c r="E656">
        <v>1011</v>
      </c>
      <c r="F656" t="s">
        <v>60</v>
      </c>
      <c r="G656" t="s">
        <v>17</v>
      </c>
      <c r="H656" t="s">
        <v>18</v>
      </c>
      <c r="I656" s="1">
        <v>550388</v>
      </c>
      <c r="J656" s="1">
        <f>+Tabell1[[#This Row],[Regnskap]]</f>
        <v>550388</v>
      </c>
      <c r="L656" t="str">
        <f>_xlfn.XLOOKUP(Tabell1[[#This Row],[Ansvar]],Fleksi[Ansvar],Fleksi[Virksomhet])</f>
        <v>Legetjenester</v>
      </c>
      <c r="M656" t="str">
        <f>_xlfn.XLOOKUP(Tabell1[[#This Row],[Ansvar]],Fleksi[Ansvar],Fleksi[1B])</f>
        <v>Helse og rehabiliteringstjenester</v>
      </c>
      <c r="N656" t="str">
        <f>_xlfn.XLOOKUP(Tabell1[[#This Row],[Ansvar]],Fleksi[Ansvar],Fleksi[Tjenesteområde])</f>
        <v>Helse og velferd</v>
      </c>
      <c r="O656" s="1">
        <f>+ROUND(Tabell1[[#This Row],[Justert beløp]],-3)</f>
        <v>550000</v>
      </c>
      <c r="P656">
        <f t="shared" ref="P656:P686" si="79">+E656</f>
        <v>1011</v>
      </c>
      <c r="Q656">
        <f t="shared" ref="Q656:Q686" si="80">+A656</f>
        <v>3155</v>
      </c>
      <c r="R656">
        <f t="shared" ref="R656:R686" si="81">+C656</f>
        <v>2413</v>
      </c>
      <c r="S656" t="str">
        <f t="shared" ref="S656:S686" si="82">+G656</f>
        <v>2255</v>
      </c>
      <c r="T656" s="1">
        <f>+Tabell1[[#This Row],[Avrundet beløp]]</f>
        <v>550000</v>
      </c>
      <c r="U656" s="5">
        <f t="shared" si="78"/>
        <v>550000</v>
      </c>
    </row>
    <row r="657" spans="1:21" x14ac:dyDescent="0.25">
      <c r="A657">
        <v>3155</v>
      </c>
      <c r="B657" t="s">
        <v>337</v>
      </c>
      <c r="C657">
        <v>2413</v>
      </c>
      <c r="D657" t="s">
        <v>35</v>
      </c>
      <c r="E657">
        <v>1090</v>
      </c>
      <c r="F657" t="s">
        <v>22</v>
      </c>
      <c r="G657" t="s">
        <v>17</v>
      </c>
      <c r="H657" t="s">
        <v>18</v>
      </c>
      <c r="I657" s="1">
        <v>54243</v>
      </c>
      <c r="J657" s="1">
        <f>+Tabell1[[#This Row],[Regnskap]]</f>
        <v>54243</v>
      </c>
      <c r="L657" t="str">
        <f>_xlfn.XLOOKUP(Tabell1[[#This Row],[Ansvar]],Fleksi[Ansvar],Fleksi[Virksomhet])</f>
        <v>Legetjenester</v>
      </c>
      <c r="M657" t="str">
        <f>_xlfn.XLOOKUP(Tabell1[[#This Row],[Ansvar]],Fleksi[Ansvar],Fleksi[1B])</f>
        <v>Helse og rehabiliteringstjenester</v>
      </c>
      <c r="N657" t="str">
        <f>_xlfn.XLOOKUP(Tabell1[[#This Row],[Ansvar]],Fleksi[Ansvar],Fleksi[Tjenesteområde])</f>
        <v>Helse og velferd</v>
      </c>
      <c r="O657" s="1">
        <f>+ROUND(Tabell1[[#This Row],[Justert beløp]],-3)</f>
        <v>54000</v>
      </c>
      <c r="P657">
        <f t="shared" si="79"/>
        <v>1090</v>
      </c>
      <c r="Q657">
        <f t="shared" si="80"/>
        <v>3155</v>
      </c>
      <c r="R657">
        <f t="shared" si="81"/>
        <v>2413</v>
      </c>
      <c r="S657" t="str">
        <f t="shared" si="82"/>
        <v>2255</v>
      </c>
      <c r="T657" s="1">
        <f>+Tabell1[[#This Row],[Avrundet beløp]]</f>
        <v>54000</v>
      </c>
      <c r="U657" s="5">
        <f t="shared" si="78"/>
        <v>54000</v>
      </c>
    </row>
    <row r="658" spans="1:21" x14ac:dyDescent="0.25">
      <c r="A658">
        <v>3155</v>
      </c>
      <c r="B658" t="s">
        <v>337</v>
      </c>
      <c r="C658">
        <v>2413</v>
      </c>
      <c r="D658" t="s">
        <v>35</v>
      </c>
      <c r="E658">
        <v>1099</v>
      </c>
      <c r="F658" t="s">
        <v>16</v>
      </c>
      <c r="G658" t="s">
        <v>17</v>
      </c>
      <c r="H658" t="s">
        <v>18</v>
      </c>
      <c r="I658" s="1">
        <v>85419</v>
      </c>
      <c r="J658" s="1">
        <f>+Tabell1[[#This Row],[Regnskap]]</f>
        <v>85419</v>
      </c>
      <c r="L658" t="str">
        <f>_xlfn.XLOOKUP(Tabell1[[#This Row],[Ansvar]],Fleksi[Ansvar],Fleksi[Virksomhet])</f>
        <v>Legetjenester</v>
      </c>
      <c r="M658" t="str">
        <f>_xlfn.XLOOKUP(Tabell1[[#This Row],[Ansvar]],Fleksi[Ansvar],Fleksi[1B])</f>
        <v>Helse og rehabiliteringstjenester</v>
      </c>
      <c r="N658" t="str">
        <f>_xlfn.XLOOKUP(Tabell1[[#This Row],[Ansvar]],Fleksi[Ansvar],Fleksi[Tjenesteområde])</f>
        <v>Helse og velferd</v>
      </c>
      <c r="O658" s="1">
        <f>+ROUND(Tabell1[[#This Row],[Justert beløp]],-3)</f>
        <v>85000</v>
      </c>
      <c r="P658">
        <f t="shared" si="79"/>
        <v>1099</v>
      </c>
      <c r="Q658">
        <f t="shared" si="80"/>
        <v>3155</v>
      </c>
      <c r="R658">
        <f t="shared" si="81"/>
        <v>2413</v>
      </c>
      <c r="S658" t="str">
        <f t="shared" si="82"/>
        <v>2255</v>
      </c>
      <c r="T658" s="1">
        <f>+Tabell1[[#This Row],[Avrundet beløp]]</f>
        <v>85000</v>
      </c>
      <c r="U658" s="5">
        <f t="shared" si="78"/>
        <v>85000</v>
      </c>
    </row>
    <row r="659" spans="1:21" x14ac:dyDescent="0.25">
      <c r="A659">
        <v>3155</v>
      </c>
      <c r="B659" t="s">
        <v>337</v>
      </c>
      <c r="C659">
        <v>2413</v>
      </c>
      <c r="D659" t="s">
        <v>35</v>
      </c>
      <c r="E659">
        <v>1115</v>
      </c>
      <c r="F659" t="s">
        <v>44</v>
      </c>
      <c r="G659" t="s">
        <v>17</v>
      </c>
      <c r="H659" t="s">
        <v>18</v>
      </c>
      <c r="I659" s="1">
        <v>1434</v>
      </c>
      <c r="J659" s="1">
        <f>+Tabell1[[#This Row],[Regnskap]]</f>
        <v>1434</v>
      </c>
      <c r="L659" t="str">
        <f>_xlfn.XLOOKUP(Tabell1[[#This Row],[Ansvar]],Fleksi[Ansvar],Fleksi[Virksomhet])</f>
        <v>Legetjenester</v>
      </c>
      <c r="M659" t="str">
        <f>_xlfn.XLOOKUP(Tabell1[[#This Row],[Ansvar]],Fleksi[Ansvar],Fleksi[1B])</f>
        <v>Helse og rehabiliteringstjenester</v>
      </c>
      <c r="N659" t="str">
        <f>_xlfn.XLOOKUP(Tabell1[[#This Row],[Ansvar]],Fleksi[Ansvar],Fleksi[Tjenesteområde])</f>
        <v>Helse og velferd</v>
      </c>
      <c r="O659" s="1">
        <f>+ROUND(Tabell1[[#This Row],[Justert beløp]],-3)</f>
        <v>1000</v>
      </c>
      <c r="P659">
        <f t="shared" si="79"/>
        <v>1115</v>
      </c>
      <c r="Q659">
        <f t="shared" si="80"/>
        <v>3155</v>
      </c>
      <c r="R659">
        <f t="shared" si="81"/>
        <v>2413</v>
      </c>
      <c r="S659" t="str">
        <f t="shared" si="82"/>
        <v>2255</v>
      </c>
      <c r="T659" s="1">
        <f>+Tabell1[[#This Row],[Avrundet beløp]]</f>
        <v>1000</v>
      </c>
      <c r="U659" s="5">
        <f t="shared" si="78"/>
        <v>1000</v>
      </c>
    </row>
    <row r="660" spans="1:21" x14ac:dyDescent="0.25">
      <c r="A660">
        <v>3155</v>
      </c>
      <c r="B660" t="s">
        <v>337</v>
      </c>
      <c r="C660">
        <v>2413</v>
      </c>
      <c r="D660" t="s">
        <v>35</v>
      </c>
      <c r="E660">
        <v>1167</v>
      </c>
      <c r="F660" t="s">
        <v>342</v>
      </c>
      <c r="G660" t="s">
        <v>17</v>
      </c>
      <c r="H660" t="s">
        <v>18</v>
      </c>
      <c r="I660" s="1">
        <v>111777</v>
      </c>
      <c r="J660" s="1">
        <f>+Tabell1[[#This Row],[Regnskap]]</f>
        <v>111777</v>
      </c>
      <c r="L660" t="str">
        <f>_xlfn.XLOOKUP(Tabell1[[#This Row],[Ansvar]],Fleksi[Ansvar],Fleksi[Virksomhet])</f>
        <v>Legetjenester</v>
      </c>
      <c r="M660" t="str">
        <f>_xlfn.XLOOKUP(Tabell1[[#This Row],[Ansvar]],Fleksi[Ansvar],Fleksi[1B])</f>
        <v>Helse og rehabiliteringstjenester</v>
      </c>
      <c r="N660" t="str">
        <f>_xlfn.XLOOKUP(Tabell1[[#This Row],[Ansvar]],Fleksi[Ansvar],Fleksi[Tjenesteområde])</f>
        <v>Helse og velferd</v>
      </c>
      <c r="O660" s="1">
        <f>+ROUND(Tabell1[[#This Row],[Justert beløp]],-3)</f>
        <v>112000</v>
      </c>
      <c r="P660">
        <f t="shared" si="79"/>
        <v>1167</v>
      </c>
      <c r="Q660">
        <f t="shared" si="80"/>
        <v>3155</v>
      </c>
      <c r="R660">
        <f t="shared" si="81"/>
        <v>2413</v>
      </c>
      <c r="S660" t="str">
        <f t="shared" si="82"/>
        <v>2255</v>
      </c>
      <c r="T660" s="1">
        <f>+Tabell1[[#This Row],[Avrundet beløp]]</f>
        <v>112000</v>
      </c>
      <c r="U660" s="5">
        <f t="shared" si="78"/>
        <v>112000</v>
      </c>
    </row>
    <row r="661" spans="1:21" x14ac:dyDescent="0.25">
      <c r="A661">
        <v>3155</v>
      </c>
      <c r="B661" t="s">
        <v>337</v>
      </c>
      <c r="C661">
        <v>2413</v>
      </c>
      <c r="D661" t="s">
        <v>35</v>
      </c>
      <c r="E661">
        <v>1240</v>
      </c>
      <c r="F661" t="s">
        <v>343</v>
      </c>
      <c r="G661" t="s">
        <v>17</v>
      </c>
      <c r="H661" t="s">
        <v>18</v>
      </c>
      <c r="I661" s="1">
        <v>67343</v>
      </c>
      <c r="J661" s="1">
        <f>+Tabell1[[#This Row],[Regnskap]]</f>
        <v>67343</v>
      </c>
      <c r="L661" t="str">
        <f>_xlfn.XLOOKUP(Tabell1[[#This Row],[Ansvar]],Fleksi[Ansvar],Fleksi[Virksomhet])</f>
        <v>Legetjenester</v>
      </c>
      <c r="M661" t="str">
        <f>_xlfn.XLOOKUP(Tabell1[[#This Row],[Ansvar]],Fleksi[Ansvar],Fleksi[1B])</f>
        <v>Helse og rehabiliteringstjenester</v>
      </c>
      <c r="N661" t="str">
        <f>_xlfn.XLOOKUP(Tabell1[[#This Row],[Ansvar]],Fleksi[Ansvar],Fleksi[Tjenesteområde])</f>
        <v>Helse og velferd</v>
      </c>
      <c r="O661" s="1">
        <f>+ROUND(Tabell1[[#This Row],[Justert beløp]],-3)</f>
        <v>67000</v>
      </c>
      <c r="P661">
        <f t="shared" si="79"/>
        <v>1240</v>
      </c>
      <c r="Q661">
        <f t="shared" si="80"/>
        <v>3155</v>
      </c>
      <c r="R661">
        <f t="shared" si="81"/>
        <v>2413</v>
      </c>
      <c r="S661" t="str">
        <f t="shared" si="82"/>
        <v>2255</v>
      </c>
      <c r="T661" s="1">
        <f>+Tabell1[[#This Row],[Avrundet beløp]]</f>
        <v>67000</v>
      </c>
      <c r="U661" s="5">
        <f t="shared" si="78"/>
        <v>67000</v>
      </c>
    </row>
    <row r="662" spans="1:21" x14ac:dyDescent="0.25">
      <c r="A662">
        <v>3155</v>
      </c>
      <c r="B662" t="s">
        <v>337</v>
      </c>
      <c r="C662">
        <v>2413</v>
      </c>
      <c r="D662" t="s">
        <v>35</v>
      </c>
      <c r="E662">
        <v>1270</v>
      </c>
      <c r="F662" t="s">
        <v>218</v>
      </c>
      <c r="G662" t="s">
        <v>17</v>
      </c>
      <c r="H662" t="s">
        <v>18</v>
      </c>
      <c r="I662" s="1">
        <v>207524</v>
      </c>
      <c r="J662" s="1">
        <f>+Tabell1[[#This Row],[Regnskap]]</f>
        <v>207524</v>
      </c>
      <c r="L662" t="str">
        <f>_xlfn.XLOOKUP(Tabell1[[#This Row],[Ansvar]],Fleksi[Ansvar],Fleksi[Virksomhet])</f>
        <v>Legetjenester</v>
      </c>
      <c r="M662" t="str">
        <f>_xlfn.XLOOKUP(Tabell1[[#This Row],[Ansvar]],Fleksi[Ansvar],Fleksi[1B])</f>
        <v>Helse og rehabiliteringstjenester</v>
      </c>
      <c r="N662" t="str">
        <f>_xlfn.XLOOKUP(Tabell1[[#This Row],[Ansvar]],Fleksi[Ansvar],Fleksi[Tjenesteområde])</f>
        <v>Helse og velferd</v>
      </c>
      <c r="O662" s="1">
        <f>+ROUND(Tabell1[[#This Row],[Justert beløp]],-3)</f>
        <v>208000</v>
      </c>
      <c r="P662">
        <f t="shared" si="79"/>
        <v>1270</v>
      </c>
      <c r="Q662">
        <f t="shared" si="80"/>
        <v>3155</v>
      </c>
      <c r="R662">
        <f t="shared" si="81"/>
        <v>2413</v>
      </c>
      <c r="S662" t="str">
        <f t="shared" si="82"/>
        <v>2255</v>
      </c>
      <c r="T662" s="1">
        <f>+Tabell1[[#This Row],[Avrundet beløp]]</f>
        <v>208000</v>
      </c>
      <c r="U662" s="5">
        <f t="shared" si="78"/>
        <v>208000</v>
      </c>
    </row>
    <row r="663" spans="1:21" x14ac:dyDescent="0.25">
      <c r="A663">
        <v>3155</v>
      </c>
      <c r="B663" t="s">
        <v>337</v>
      </c>
      <c r="C663">
        <v>2413</v>
      </c>
      <c r="D663" t="s">
        <v>35</v>
      </c>
      <c r="E663">
        <v>1270</v>
      </c>
      <c r="F663" t="s">
        <v>218</v>
      </c>
      <c r="G663" t="s">
        <v>72</v>
      </c>
      <c r="H663" t="s">
        <v>73</v>
      </c>
      <c r="I663" s="1">
        <v>445181</v>
      </c>
      <c r="J663" s="1">
        <f>+Tabell1[[#This Row],[Regnskap]]</f>
        <v>445181</v>
      </c>
      <c r="L663" t="str">
        <f>_xlfn.XLOOKUP(Tabell1[[#This Row],[Ansvar]],Fleksi[Ansvar],Fleksi[Virksomhet])</f>
        <v>Legetjenester</v>
      </c>
      <c r="M663" t="str">
        <f>_xlfn.XLOOKUP(Tabell1[[#This Row],[Ansvar]],Fleksi[Ansvar],Fleksi[1B])</f>
        <v>Helse og rehabiliteringstjenester</v>
      </c>
      <c r="N663" t="str">
        <f>_xlfn.XLOOKUP(Tabell1[[#This Row],[Ansvar]],Fleksi[Ansvar],Fleksi[Tjenesteområde])</f>
        <v>Helse og velferd</v>
      </c>
      <c r="O663" s="1">
        <f>+ROUND(Tabell1[[#This Row],[Justert beløp]],-3)</f>
        <v>445000</v>
      </c>
      <c r="P663">
        <f t="shared" si="79"/>
        <v>1270</v>
      </c>
      <c r="Q663">
        <f t="shared" si="80"/>
        <v>3155</v>
      </c>
      <c r="R663">
        <f t="shared" si="81"/>
        <v>2413</v>
      </c>
      <c r="S663" t="str">
        <f t="shared" si="82"/>
        <v>2268</v>
      </c>
      <c r="T663" s="1">
        <f>+Tabell1[[#This Row],[Avrundet beløp]]</f>
        <v>445000</v>
      </c>
      <c r="U663" s="5">
        <f t="shared" si="78"/>
        <v>445000</v>
      </c>
    </row>
    <row r="664" spans="1:21" x14ac:dyDescent="0.25">
      <c r="A664">
        <v>3156</v>
      </c>
      <c r="B664" t="s">
        <v>344</v>
      </c>
      <c r="C664">
        <v>2412</v>
      </c>
      <c r="D664" t="s">
        <v>338</v>
      </c>
      <c r="E664">
        <v>1270</v>
      </c>
      <c r="F664" t="s">
        <v>218</v>
      </c>
      <c r="G664" t="s">
        <v>17</v>
      </c>
      <c r="H664" t="s">
        <v>18</v>
      </c>
      <c r="I664" s="1">
        <v>9821</v>
      </c>
      <c r="J664" s="1">
        <f>+Tabell1[[#This Row],[Regnskap]]</f>
        <v>9821</v>
      </c>
      <c r="L664" t="str">
        <f>_xlfn.XLOOKUP(Tabell1[[#This Row],[Ansvar]],Fleksi[Ansvar],Fleksi[Virksomhet])</f>
        <v>Legetjenester</v>
      </c>
      <c r="M664" t="str">
        <f>_xlfn.XLOOKUP(Tabell1[[#This Row],[Ansvar]],Fleksi[Ansvar],Fleksi[1B])</f>
        <v>Helse og rehabiliteringstjenester</v>
      </c>
      <c r="N664" t="str">
        <f>_xlfn.XLOOKUP(Tabell1[[#This Row],[Ansvar]],Fleksi[Ansvar],Fleksi[Tjenesteområde])</f>
        <v>Helse og velferd</v>
      </c>
      <c r="O664" s="1">
        <f>+ROUND(Tabell1[[#This Row],[Justert beløp]],-3)</f>
        <v>10000</v>
      </c>
      <c r="P664">
        <f t="shared" si="79"/>
        <v>1270</v>
      </c>
      <c r="Q664">
        <f t="shared" si="80"/>
        <v>3156</v>
      </c>
      <c r="R664">
        <f t="shared" si="81"/>
        <v>2412</v>
      </c>
      <c r="S664" t="str">
        <f t="shared" si="82"/>
        <v>2255</v>
      </c>
      <c r="T664" s="1">
        <f>+Tabell1[[#This Row],[Avrundet beløp]]</f>
        <v>10000</v>
      </c>
      <c r="U664" s="5">
        <f t="shared" si="78"/>
        <v>10000</v>
      </c>
    </row>
    <row r="665" spans="1:21" x14ac:dyDescent="0.25">
      <c r="A665">
        <v>3156</v>
      </c>
      <c r="B665" t="s">
        <v>344</v>
      </c>
      <c r="C665">
        <v>2412</v>
      </c>
      <c r="D665" t="s">
        <v>338</v>
      </c>
      <c r="E665">
        <v>1270</v>
      </c>
      <c r="F665" t="s">
        <v>218</v>
      </c>
      <c r="G665" t="s">
        <v>72</v>
      </c>
      <c r="H665" t="s">
        <v>73</v>
      </c>
      <c r="I665" s="1">
        <v>142380</v>
      </c>
      <c r="J665" s="1">
        <f>+Tabell1[[#This Row],[Regnskap]]</f>
        <v>142380</v>
      </c>
      <c r="L665" t="str">
        <f>_xlfn.XLOOKUP(Tabell1[[#This Row],[Ansvar]],Fleksi[Ansvar],Fleksi[Virksomhet])</f>
        <v>Legetjenester</v>
      </c>
      <c r="M665" t="str">
        <f>_xlfn.XLOOKUP(Tabell1[[#This Row],[Ansvar]],Fleksi[Ansvar],Fleksi[1B])</f>
        <v>Helse og rehabiliteringstjenester</v>
      </c>
      <c r="N665" t="str">
        <f>_xlfn.XLOOKUP(Tabell1[[#This Row],[Ansvar]],Fleksi[Ansvar],Fleksi[Tjenesteområde])</f>
        <v>Helse og velferd</v>
      </c>
      <c r="O665" s="1">
        <f>+ROUND(Tabell1[[#This Row],[Justert beløp]],-3)</f>
        <v>142000</v>
      </c>
      <c r="P665">
        <f t="shared" si="79"/>
        <v>1270</v>
      </c>
      <c r="Q665">
        <f t="shared" si="80"/>
        <v>3156</v>
      </c>
      <c r="R665">
        <f t="shared" si="81"/>
        <v>2412</v>
      </c>
      <c r="S665" t="str">
        <f t="shared" si="82"/>
        <v>2268</v>
      </c>
      <c r="T665" s="1">
        <f>+Tabell1[[#This Row],[Avrundet beløp]]</f>
        <v>142000</v>
      </c>
      <c r="U665" s="5">
        <f t="shared" si="78"/>
        <v>142000</v>
      </c>
    </row>
    <row r="666" spans="1:21" x14ac:dyDescent="0.25">
      <c r="A666">
        <v>3156</v>
      </c>
      <c r="B666" t="s">
        <v>344</v>
      </c>
      <c r="C666">
        <v>2413</v>
      </c>
      <c r="D666" t="s">
        <v>35</v>
      </c>
      <c r="E666">
        <v>1270</v>
      </c>
      <c r="F666" t="s">
        <v>218</v>
      </c>
      <c r="G666" t="s">
        <v>17</v>
      </c>
      <c r="H666" t="s">
        <v>18</v>
      </c>
      <c r="I666" s="1">
        <v>33964</v>
      </c>
      <c r="J666" s="1">
        <f>+Tabell1[[#This Row],[Regnskap]]</f>
        <v>33964</v>
      </c>
      <c r="L666" t="str">
        <f>_xlfn.XLOOKUP(Tabell1[[#This Row],[Ansvar]],Fleksi[Ansvar],Fleksi[Virksomhet])</f>
        <v>Legetjenester</v>
      </c>
      <c r="M666" t="str">
        <f>_xlfn.XLOOKUP(Tabell1[[#This Row],[Ansvar]],Fleksi[Ansvar],Fleksi[1B])</f>
        <v>Helse og rehabiliteringstjenester</v>
      </c>
      <c r="N666" t="str">
        <f>_xlfn.XLOOKUP(Tabell1[[#This Row],[Ansvar]],Fleksi[Ansvar],Fleksi[Tjenesteområde])</f>
        <v>Helse og velferd</v>
      </c>
      <c r="O666" s="1">
        <f>+ROUND(Tabell1[[#This Row],[Justert beløp]],-3)</f>
        <v>34000</v>
      </c>
      <c r="P666">
        <f t="shared" si="79"/>
        <v>1270</v>
      </c>
      <c r="Q666">
        <f t="shared" si="80"/>
        <v>3156</v>
      </c>
      <c r="R666">
        <f t="shared" si="81"/>
        <v>2413</v>
      </c>
      <c r="S666" t="str">
        <f t="shared" si="82"/>
        <v>2255</v>
      </c>
      <c r="T666" s="1">
        <f>+Tabell1[[#This Row],[Avrundet beløp]]</f>
        <v>34000</v>
      </c>
      <c r="U666" s="5">
        <f t="shared" si="78"/>
        <v>34000</v>
      </c>
    </row>
    <row r="667" spans="1:21" x14ac:dyDescent="0.25">
      <c r="A667">
        <v>3158</v>
      </c>
      <c r="B667" t="s">
        <v>345</v>
      </c>
      <c r="C667">
        <v>2412</v>
      </c>
      <c r="D667" t="s">
        <v>338</v>
      </c>
      <c r="E667">
        <v>1010</v>
      </c>
      <c r="F667" t="s">
        <v>45</v>
      </c>
      <c r="G667" t="s">
        <v>17</v>
      </c>
      <c r="H667" t="s">
        <v>18</v>
      </c>
      <c r="I667" s="1">
        <v>374</v>
      </c>
      <c r="J667" s="1">
        <f>+Tabell1[[#This Row],[Regnskap]]</f>
        <v>374</v>
      </c>
      <c r="L667" t="str">
        <f>_xlfn.XLOOKUP(Tabell1[[#This Row],[Ansvar]],Fleksi[Ansvar],Fleksi[Virksomhet])</f>
        <v>Legetjenester</v>
      </c>
      <c r="M667" t="str">
        <f>_xlfn.XLOOKUP(Tabell1[[#This Row],[Ansvar]],Fleksi[Ansvar],Fleksi[1B])</f>
        <v>Helse og rehabiliteringstjenester</v>
      </c>
      <c r="N667" t="str">
        <f>_xlfn.XLOOKUP(Tabell1[[#This Row],[Ansvar]],Fleksi[Ansvar],Fleksi[Tjenesteområde])</f>
        <v>Helse og velferd</v>
      </c>
      <c r="O667" s="1">
        <f>+ROUND(Tabell1[[#This Row],[Justert beløp]],-3)</f>
        <v>0</v>
      </c>
      <c r="P667">
        <f t="shared" si="79"/>
        <v>1010</v>
      </c>
      <c r="Q667">
        <f t="shared" si="80"/>
        <v>3158</v>
      </c>
      <c r="R667">
        <f t="shared" si="81"/>
        <v>2412</v>
      </c>
      <c r="S667" t="str">
        <f t="shared" si="82"/>
        <v>2255</v>
      </c>
      <c r="T667" s="1">
        <f>+Tabell1[[#This Row],[Avrundet beløp]]</f>
        <v>0</v>
      </c>
      <c r="U667" s="5">
        <f t="shared" si="78"/>
        <v>0</v>
      </c>
    </row>
    <row r="668" spans="1:21" x14ac:dyDescent="0.25">
      <c r="A668">
        <v>3158</v>
      </c>
      <c r="B668" t="s">
        <v>345</v>
      </c>
      <c r="C668">
        <v>2412</v>
      </c>
      <c r="D668" t="s">
        <v>338</v>
      </c>
      <c r="E668">
        <v>1010</v>
      </c>
      <c r="F668" t="s">
        <v>45</v>
      </c>
      <c r="G668" t="s">
        <v>72</v>
      </c>
      <c r="H668" t="s">
        <v>73</v>
      </c>
      <c r="I668" s="1">
        <v>60</v>
      </c>
      <c r="J668" s="1">
        <f>+Tabell1[[#This Row],[Regnskap]]</f>
        <v>60</v>
      </c>
      <c r="L668" t="str">
        <f>_xlfn.XLOOKUP(Tabell1[[#This Row],[Ansvar]],Fleksi[Ansvar],Fleksi[Virksomhet])</f>
        <v>Legetjenester</v>
      </c>
      <c r="M668" t="str">
        <f>_xlfn.XLOOKUP(Tabell1[[#This Row],[Ansvar]],Fleksi[Ansvar],Fleksi[1B])</f>
        <v>Helse og rehabiliteringstjenester</v>
      </c>
      <c r="N668" t="str">
        <f>_xlfn.XLOOKUP(Tabell1[[#This Row],[Ansvar]],Fleksi[Ansvar],Fleksi[Tjenesteområde])</f>
        <v>Helse og velferd</v>
      </c>
      <c r="O668" s="1">
        <f>+ROUND(Tabell1[[#This Row],[Justert beløp]],-3)</f>
        <v>0</v>
      </c>
      <c r="P668">
        <f t="shared" si="79"/>
        <v>1010</v>
      </c>
      <c r="Q668">
        <f t="shared" si="80"/>
        <v>3158</v>
      </c>
      <c r="R668">
        <f t="shared" si="81"/>
        <v>2412</v>
      </c>
      <c r="S668" t="str">
        <f t="shared" si="82"/>
        <v>2268</v>
      </c>
      <c r="T668" s="1">
        <f>+Tabell1[[#This Row],[Avrundet beløp]]</f>
        <v>0</v>
      </c>
      <c r="U668" s="5">
        <f t="shared" si="78"/>
        <v>0</v>
      </c>
    </row>
    <row r="669" spans="1:21" x14ac:dyDescent="0.25">
      <c r="A669">
        <v>3158</v>
      </c>
      <c r="B669" t="s">
        <v>345</v>
      </c>
      <c r="C669">
        <v>2412</v>
      </c>
      <c r="D669" t="s">
        <v>338</v>
      </c>
      <c r="E669">
        <v>1099</v>
      </c>
      <c r="F669" t="s">
        <v>16</v>
      </c>
      <c r="G669" t="s">
        <v>17</v>
      </c>
      <c r="H669" t="s">
        <v>18</v>
      </c>
      <c r="I669" s="1">
        <v>53</v>
      </c>
      <c r="J669" s="1">
        <f>+Tabell1[[#This Row],[Regnskap]]</f>
        <v>53</v>
      </c>
      <c r="L669" t="str">
        <f>_xlfn.XLOOKUP(Tabell1[[#This Row],[Ansvar]],Fleksi[Ansvar],Fleksi[Virksomhet])</f>
        <v>Legetjenester</v>
      </c>
      <c r="M669" t="str">
        <f>_xlfn.XLOOKUP(Tabell1[[#This Row],[Ansvar]],Fleksi[Ansvar],Fleksi[1B])</f>
        <v>Helse og rehabiliteringstjenester</v>
      </c>
      <c r="N669" t="str">
        <f>_xlfn.XLOOKUP(Tabell1[[#This Row],[Ansvar]],Fleksi[Ansvar],Fleksi[Tjenesteområde])</f>
        <v>Helse og velferd</v>
      </c>
      <c r="O669" s="1">
        <f>+ROUND(Tabell1[[#This Row],[Justert beløp]],-3)</f>
        <v>0</v>
      </c>
      <c r="P669">
        <f t="shared" si="79"/>
        <v>1099</v>
      </c>
      <c r="Q669">
        <f t="shared" si="80"/>
        <v>3158</v>
      </c>
      <c r="R669">
        <f t="shared" si="81"/>
        <v>2412</v>
      </c>
      <c r="S669" t="str">
        <f t="shared" si="82"/>
        <v>2255</v>
      </c>
      <c r="T669" s="1">
        <f>+Tabell1[[#This Row],[Avrundet beløp]]</f>
        <v>0</v>
      </c>
      <c r="U669" s="5">
        <f t="shared" si="78"/>
        <v>0</v>
      </c>
    </row>
    <row r="670" spans="1:21" x14ac:dyDescent="0.25">
      <c r="A670">
        <v>3158</v>
      </c>
      <c r="B670" t="s">
        <v>345</v>
      </c>
      <c r="C670">
        <v>2412</v>
      </c>
      <c r="D670" t="s">
        <v>338</v>
      </c>
      <c r="E670">
        <v>1099</v>
      </c>
      <c r="F670" t="s">
        <v>16</v>
      </c>
      <c r="G670" t="s">
        <v>72</v>
      </c>
      <c r="H670" t="s">
        <v>73</v>
      </c>
      <c r="I670" s="1">
        <v>9</v>
      </c>
      <c r="J670" s="1">
        <f>+Tabell1[[#This Row],[Regnskap]]</f>
        <v>9</v>
      </c>
      <c r="L670" t="str">
        <f>_xlfn.XLOOKUP(Tabell1[[#This Row],[Ansvar]],Fleksi[Ansvar],Fleksi[Virksomhet])</f>
        <v>Legetjenester</v>
      </c>
      <c r="M670" t="str">
        <f>_xlfn.XLOOKUP(Tabell1[[#This Row],[Ansvar]],Fleksi[Ansvar],Fleksi[1B])</f>
        <v>Helse og rehabiliteringstjenester</v>
      </c>
      <c r="N670" t="str">
        <f>_xlfn.XLOOKUP(Tabell1[[#This Row],[Ansvar]],Fleksi[Ansvar],Fleksi[Tjenesteområde])</f>
        <v>Helse og velferd</v>
      </c>
      <c r="O670" s="1">
        <f>+ROUND(Tabell1[[#This Row],[Justert beløp]],-3)</f>
        <v>0</v>
      </c>
      <c r="P670">
        <f t="shared" si="79"/>
        <v>1099</v>
      </c>
      <c r="Q670">
        <f t="shared" si="80"/>
        <v>3158</v>
      </c>
      <c r="R670">
        <f t="shared" si="81"/>
        <v>2412</v>
      </c>
      <c r="S670" t="str">
        <f t="shared" si="82"/>
        <v>2268</v>
      </c>
      <c r="T670" s="1">
        <f>+Tabell1[[#This Row],[Avrundet beløp]]</f>
        <v>0</v>
      </c>
      <c r="U670" s="5">
        <f t="shared" si="78"/>
        <v>0</v>
      </c>
    </row>
    <row r="671" spans="1:21" x14ac:dyDescent="0.25">
      <c r="A671">
        <v>3158</v>
      </c>
      <c r="B671" t="s">
        <v>345</v>
      </c>
      <c r="C671">
        <v>2412</v>
      </c>
      <c r="D671" t="s">
        <v>338</v>
      </c>
      <c r="E671">
        <v>1110</v>
      </c>
      <c r="F671" t="s">
        <v>221</v>
      </c>
      <c r="G671" t="s">
        <v>17</v>
      </c>
      <c r="H671" t="s">
        <v>18</v>
      </c>
      <c r="I671" s="1">
        <v>2390</v>
      </c>
      <c r="J671" s="1">
        <f>+Tabell1[[#This Row],[Regnskap]]</f>
        <v>2390</v>
      </c>
      <c r="L671" t="str">
        <f>_xlfn.XLOOKUP(Tabell1[[#This Row],[Ansvar]],Fleksi[Ansvar],Fleksi[Virksomhet])</f>
        <v>Legetjenester</v>
      </c>
      <c r="M671" t="str">
        <f>_xlfn.XLOOKUP(Tabell1[[#This Row],[Ansvar]],Fleksi[Ansvar],Fleksi[1B])</f>
        <v>Helse og rehabiliteringstjenester</v>
      </c>
      <c r="N671" t="str">
        <f>_xlfn.XLOOKUP(Tabell1[[#This Row],[Ansvar]],Fleksi[Ansvar],Fleksi[Tjenesteområde])</f>
        <v>Helse og velferd</v>
      </c>
      <c r="O671" s="1">
        <f>+ROUND(Tabell1[[#This Row],[Justert beløp]],-3)</f>
        <v>2000</v>
      </c>
      <c r="P671">
        <f t="shared" si="79"/>
        <v>1110</v>
      </c>
      <c r="Q671">
        <f t="shared" si="80"/>
        <v>3158</v>
      </c>
      <c r="R671">
        <f t="shared" si="81"/>
        <v>2412</v>
      </c>
      <c r="S671" t="str">
        <f t="shared" si="82"/>
        <v>2255</v>
      </c>
      <c r="T671" s="1">
        <f>+Tabell1[[#This Row],[Avrundet beløp]]</f>
        <v>2000</v>
      </c>
      <c r="U671" s="5">
        <f t="shared" si="78"/>
        <v>2000</v>
      </c>
    </row>
    <row r="672" spans="1:21" x14ac:dyDescent="0.25">
      <c r="A672">
        <v>3158</v>
      </c>
      <c r="B672" t="s">
        <v>345</v>
      </c>
      <c r="C672">
        <v>2412</v>
      </c>
      <c r="D672" t="s">
        <v>338</v>
      </c>
      <c r="E672">
        <v>1161</v>
      </c>
      <c r="F672" t="s">
        <v>43</v>
      </c>
      <c r="G672" t="s">
        <v>17</v>
      </c>
      <c r="H672" t="s">
        <v>18</v>
      </c>
      <c r="I672" s="1">
        <v>4356</v>
      </c>
      <c r="J672" s="1">
        <f>+Tabell1[[#This Row],[Regnskap]]</f>
        <v>4356</v>
      </c>
      <c r="L672" t="str">
        <f>_xlfn.XLOOKUP(Tabell1[[#This Row],[Ansvar]],Fleksi[Ansvar],Fleksi[Virksomhet])</f>
        <v>Legetjenester</v>
      </c>
      <c r="M672" t="str">
        <f>_xlfn.XLOOKUP(Tabell1[[#This Row],[Ansvar]],Fleksi[Ansvar],Fleksi[1B])</f>
        <v>Helse og rehabiliteringstjenester</v>
      </c>
      <c r="N672" t="str">
        <f>_xlfn.XLOOKUP(Tabell1[[#This Row],[Ansvar]],Fleksi[Ansvar],Fleksi[Tjenesteområde])</f>
        <v>Helse og velferd</v>
      </c>
      <c r="O672" s="1">
        <f>+ROUND(Tabell1[[#This Row],[Justert beløp]],-3)</f>
        <v>4000</v>
      </c>
      <c r="P672">
        <f t="shared" si="79"/>
        <v>1161</v>
      </c>
      <c r="Q672">
        <f t="shared" si="80"/>
        <v>3158</v>
      </c>
      <c r="R672">
        <f t="shared" si="81"/>
        <v>2412</v>
      </c>
      <c r="S672" t="str">
        <f t="shared" si="82"/>
        <v>2255</v>
      </c>
      <c r="T672" s="1">
        <f>+Tabell1[[#This Row],[Avrundet beløp]]</f>
        <v>4000</v>
      </c>
      <c r="U672" s="5">
        <f t="shared" si="78"/>
        <v>4000</v>
      </c>
    </row>
    <row r="673" spans="1:21" x14ac:dyDescent="0.25">
      <c r="A673">
        <v>3158</v>
      </c>
      <c r="B673" t="s">
        <v>345</v>
      </c>
      <c r="C673">
        <v>2412</v>
      </c>
      <c r="D673" t="s">
        <v>338</v>
      </c>
      <c r="E673">
        <v>1161</v>
      </c>
      <c r="F673" t="s">
        <v>43</v>
      </c>
      <c r="G673" t="s">
        <v>72</v>
      </c>
      <c r="H673" t="s">
        <v>73</v>
      </c>
      <c r="I673" s="1">
        <v>398</v>
      </c>
      <c r="J673" s="1">
        <f>+Tabell1[[#This Row],[Regnskap]]</f>
        <v>398</v>
      </c>
      <c r="L673" t="str">
        <f>_xlfn.XLOOKUP(Tabell1[[#This Row],[Ansvar]],Fleksi[Ansvar],Fleksi[Virksomhet])</f>
        <v>Legetjenester</v>
      </c>
      <c r="M673" t="str">
        <f>_xlfn.XLOOKUP(Tabell1[[#This Row],[Ansvar]],Fleksi[Ansvar],Fleksi[1B])</f>
        <v>Helse og rehabiliteringstjenester</v>
      </c>
      <c r="N673" t="str">
        <f>_xlfn.XLOOKUP(Tabell1[[#This Row],[Ansvar]],Fleksi[Ansvar],Fleksi[Tjenesteområde])</f>
        <v>Helse og velferd</v>
      </c>
      <c r="O673" s="1">
        <f>+ROUND(Tabell1[[#This Row],[Justert beløp]],-3)</f>
        <v>0</v>
      </c>
      <c r="P673">
        <f t="shared" si="79"/>
        <v>1161</v>
      </c>
      <c r="Q673">
        <f t="shared" si="80"/>
        <v>3158</v>
      </c>
      <c r="R673">
        <f t="shared" si="81"/>
        <v>2412</v>
      </c>
      <c r="S673" t="str">
        <f t="shared" si="82"/>
        <v>2268</v>
      </c>
      <c r="T673" s="1">
        <f>+Tabell1[[#This Row],[Avrundet beløp]]</f>
        <v>0</v>
      </c>
      <c r="U673" s="5">
        <f t="shared" si="78"/>
        <v>0</v>
      </c>
    </row>
    <row r="674" spans="1:21" x14ac:dyDescent="0.25">
      <c r="A674">
        <v>3158</v>
      </c>
      <c r="B674" t="s">
        <v>345</v>
      </c>
      <c r="C674">
        <v>2412</v>
      </c>
      <c r="D674" t="s">
        <v>338</v>
      </c>
      <c r="E674">
        <v>1170</v>
      </c>
      <c r="F674" t="s">
        <v>41</v>
      </c>
      <c r="G674" t="s">
        <v>17</v>
      </c>
      <c r="H674" t="s">
        <v>18</v>
      </c>
      <c r="I674" s="1">
        <v>2445</v>
      </c>
      <c r="J674" s="1">
        <f>+Tabell1[[#This Row],[Regnskap]]</f>
        <v>2445</v>
      </c>
      <c r="L674" t="str">
        <f>_xlfn.XLOOKUP(Tabell1[[#This Row],[Ansvar]],Fleksi[Ansvar],Fleksi[Virksomhet])</f>
        <v>Legetjenester</v>
      </c>
      <c r="M674" t="str">
        <f>_xlfn.XLOOKUP(Tabell1[[#This Row],[Ansvar]],Fleksi[Ansvar],Fleksi[1B])</f>
        <v>Helse og rehabiliteringstjenester</v>
      </c>
      <c r="N674" t="str">
        <f>_xlfn.XLOOKUP(Tabell1[[#This Row],[Ansvar]],Fleksi[Ansvar],Fleksi[Tjenesteområde])</f>
        <v>Helse og velferd</v>
      </c>
      <c r="O674" s="1">
        <f>+ROUND(Tabell1[[#This Row],[Justert beløp]],-3)</f>
        <v>2000</v>
      </c>
      <c r="P674">
        <f t="shared" si="79"/>
        <v>1170</v>
      </c>
      <c r="Q674">
        <f t="shared" si="80"/>
        <v>3158</v>
      </c>
      <c r="R674">
        <f t="shared" si="81"/>
        <v>2412</v>
      </c>
      <c r="S674" t="str">
        <f t="shared" si="82"/>
        <v>2255</v>
      </c>
      <c r="T674" s="1">
        <f>+Tabell1[[#This Row],[Avrundet beløp]]</f>
        <v>2000</v>
      </c>
      <c r="U674" s="5">
        <f t="shared" si="78"/>
        <v>2000</v>
      </c>
    </row>
    <row r="675" spans="1:21" x14ac:dyDescent="0.25">
      <c r="A675">
        <v>3158</v>
      </c>
      <c r="B675" t="s">
        <v>345</v>
      </c>
      <c r="C675">
        <v>2412</v>
      </c>
      <c r="D675" t="s">
        <v>338</v>
      </c>
      <c r="E675">
        <v>1170</v>
      </c>
      <c r="F675" t="s">
        <v>41</v>
      </c>
      <c r="G675" t="s">
        <v>72</v>
      </c>
      <c r="H675" t="s">
        <v>73</v>
      </c>
      <c r="I675" s="1">
        <v>269</v>
      </c>
      <c r="J675" s="1">
        <f>+Tabell1[[#This Row],[Regnskap]]</f>
        <v>269</v>
      </c>
      <c r="L675" t="str">
        <f>_xlfn.XLOOKUP(Tabell1[[#This Row],[Ansvar]],Fleksi[Ansvar],Fleksi[Virksomhet])</f>
        <v>Legetjenester</v>
      </c>
      <c r="M675" t="str">
        <f>_xlfn.XLOOKUP(Tabell1[[#This Row],[Ansvar]],Fleksi[Ansvar],Fleksi[1B])</f>
        <v>Helse og rehabiliteringstjenester</v>
      </c>
      <c r="N675" t="str">
        <f>_xlfn.XLOOKUP(Tabell1[[#This Row],[Ansvar]],Fleksi[Ansvar],Fleksi[Tjenesteområde])</f>
        <v>Helse og velferd</v>
      </c>
      <c r="O675" s="1">
        <f>+ROUND(Tabell1[[#This Row],[Justert beløp]],-3)</f>
        <v>0</v>
      </c>
      <c r="P675">
        <f t="shared" si="79"/>
        <v>1170</v>
      </c>
      <c r="Q675">
        <f t="shared" si="80"/>
        <v>3158</v>
      </c>
      <c r="R675">
        <f t="shared" si="81"/>
        <v>2412</v>
      </c>
      <c r="S675" t="str">
        <f t="shared" si="82"/>
        <v>2268</v>
      </c>
      <c r="T675" s="1">
        <f>+Tabell1[[#This Row],[Avrundet beløp]]</f>
        <v>0</v>
      </c>
      <c r="U675" s="5">
        <f t="shared" si="78"/>
        <v>0</v>
      </c>
    </row>
    <row r="676" spans="1:21" x14ac:dyDescent="0.25">
      <c r="A676">
        <v>3158</v>
      </c>
      <c r="B676" t="s">
        <v>345</v>
      </c>
      <c r="C676">
        <v>2412</v>
      </c>
      <c r="D676" t="s">
        <v>338</v>
      </c>
      <c r="E676">
        <v>1171</v>
      </c>
      <c r="F676" t="s">
        <v>334</v>
      </c>
      <c r="G676" t="s">
        <v>17</v>
      </c>
      <c r="H676" t="s">
        <v>18</v>
      </c>
      <c r="I676" s="1">
        <v>18</v>
      </c>
      <c r="J676" s="1">
        <f>+Tabell1[[#This Row],[Regnskap]]</f>
        <v>18</v>
      </c>
      <c r="L676" t="str">
        <f>_xlfn.XLOOKUP(Tabell1[[#This Row],[Ansvar]],Fleksi[Ansvar],Fleksi[Virksomhet])</f>
        <v>Legetjenester</v>
      </c>
      <c r="M676" t="str">
        <f>_xlfn.XLOOKUP(Tabell1[[#This Row],[Ansvar]],Fleksi[Ansvar],Fleksi[1B])</f>
        <v>Helse og rehabiliteringstjenester</v>
      </c>
      <c r="N676" t="str">
        <f>_xlfn.XLOOKUP(Tabell1[[#This Row],[Ansvar]],Fleksi[Ansvar],Fleksi[Tjenesteområde])</f>
        <v>Helse og velferd</v>
      </c>
      <c r="O676" s="1">
        <f>+ROUND(Tabell1[[#This Row],[Justert beløp]],-3)</f>
        <v>0</v>
      </c>
      <c r="P676">
        <f t="shared" si="79"/>
        <v>1171</v>
      </c>
      <c r="Q676">
        <f t="shared" si="80"/>
        <v>3158</v>
      </c>
      <c r="R676">
        <f t="shared" si="81"/>
        <v>2412</v>
      </c>
      <c r="S676" t="str">
        <f t="shared" si="82"/>
        <v>2255</v>
      </c>
      <c r="T676" s="1">
        <f>+Tabell1[[#This Row],[Avrundet beløp]]</f>
        <v>0</v>
      </c>
      <c r="U676" s="5">
        <f t="shared" si="78"/>
        <v>0</v>
      </c>
    </row>
    <row r="677" spans="1:21" x14ac:dyDescent="0.25">
      <c r="A677">
        <v>3300</v>
      </c>
      <c r="B677" t="s">
        <v>346</v>
      </c>
      <c r="C677">
        <v>2324</v>
      </c>
      <c r="D677" t="s">
        <v>347</v>
      </c>
      <c r="E677">
        <v>1120</v>
      </c>
      <c r="F677" t="s">
        <v>26</v>
      </c>
      <c r="G677" t="s">
        <v>17</v>
      </c>
      <c r="H677" t="s">
        <v>18</v>
      </c>
      <c r="I677" s="1">
        <v>126</v>
      </c>
      <c r="J677" s="1">
        <f>+Tabell1[[#This Row],[Regnskap]]</f>
        <v>126</v>
      </c>
      <c r="L677" t="str">
        <f>_xlfn.XLOOKUP(Tabell1[[#This Row],[Ansvar]],Fleksi[Ansvar],Fleksi[Virksomhet])</f>
        <v>BFE</v>
      </c>
      <c r="M677" t="str">
        <f>_xlfn.XLOOKUP(Tabell1[[#This Row],[Ansvar]],Fleksi[Ansvar],Fleksi[1B])</f>
        <v>PPT, BFE og Helsestasjonstjenester</v>
      </c>
      <c r="N677" t="str">
        <f>_xlfn.XLOOKUP(Tabell1[[#This Row],[Ansvar]],Fleksi[Ansvar],Fleksi[Tjenesteområde])</f>
        <v>Oppvekst barn og unge</v>
      </c>
      <c r="O677" s="1">
        <f>+ROUND(Tabell1[[#This Row],[Justert beløp]],-3)</f>
        <v>0</v>
      </c>
      <c r="P677">
        <f t="shared" si="79"/>
        <v>1120</v>
      </c>
      <c r="Q677">
        <f t="shared" si="80"/>
        <v>3300</v>
      </c>
      <c r="R677">
        <f t="shared" si="81"/>
        <v>2324</v>
      </c>
      <c r="S677" t="str">
        <f t="shared" si="82"/>
        <v>2255</v>
      </c>
      <c r="T677" s="1">
        <f>+Tabell1[[#This Row],[Avrundet beløp]]</f>
        <v>0</v>
      </c>
      <c r="U677" s="5">
        <f t="shared" si="78"/>
        <v>0</v>
      </c>
    </row>
    <row r="678" spans="1:21" x14ac:dyDescent="0.25">
      <c r="A678">
        <v>3300</v>
      </c>
      <c r="B678" t="s">
        <v>346</v>
      </c>
      <c r="C678">
        <v>2324</v>
      </c>
      <c r="D678" t="s">
        <v>347</v>
      </c>
      <c r="E678">
        <v>1121</v>
      </c>
      <c r="F678" t="s">
        <v>66</v>
      </c>
      <c r="G678" t="s">
        <v>17</v>
      </c>
      <c r="H678" t="s">
        <v>18</v>
      </c>
      <c r="I678" s="1">
        <v>542</v>
      </c>
      <c r="J678" s="1">
        <f>+Tabell1[[#This Row],[Regnskap]]</f>
        <v>542</v>
      </c>
      <c r="L678" t="str">
        <f>_xlfn.XLOOKUP(Tabell1[[#This Row],[Ansvar]],Fleksi[Ansvar],Fleksi[Virksomhet])</f>
        <v>BFE</v>
      </c>
      <c r="M678" t="str">
        <f>_xlfn.XLOOKUP(Tabell1[[#This Row],[Ansvar]],Fleksi[Ansvar],Fleksi[1B])</f>
        <v>PPT, BFE og Helsestasjonstjenester</v>
      </c>
      <c r="N678" t="str">
        <f>_xlfn.XLOOKUP(Tabell1[[#This Row],[Ansvar]],Fleksi[Ansvar],Fleksi[Tjenesteområde])</f>
        <v>Oppvekst barn og unge</v>
      </c>
      <c r="O678" s="1">
        <f>+ROUND(Tabell1[[#This Row],[Justert beløp]],-3)</f>
        <v>1000</v>
      </c>
      <c r="P678">
        <f t="shared" si="79"/>
        <v>1121</v>
      </c>
      <c r="Q678">
        <f t="shared" si="80"/>
        <v>3300</v>
      </c>
      <c r="R678">
        <f t="shared" si="81"/>
        <v>2324</v>
      </c>
      <c r="S678" t="str">
        <f t="shared" si="82"/>
        <v>2255</v>
      </c>
      <c r="T678" s="1">
        <f>+Tabell1[[#This Row],[Avrundet beløp]]</f>
        <v>1000</v>
      </c>
      <c r="U678" s="5">
        <f t="shared" si="78"/>
        <v>1000</v>
      </c>
    </row>
    <row r="679" spans="1:21" x14ac:dyDescent="0.25">
      <c r="A679">
        <v>3300</v>
      </c>
      <c r="B679" t="s">
        <v>346</v>
      </c>
      <c r="C679">
        <v>2441</v>
      </c>
      <c r="D679" t="s">
        <v>348</v>
      </c>
      <c r="E679">
        <v>1100</v>
      </c>
      <c r="F679" t="s">
        <v>48</v>
      </c>
      <c r="G679" t="s">
        <v>17</v>
      </c>
      <c r="H679" t="s">
        <v>18</v>
      </c>
      <c r="I679" s="1">
        <v>706</v>
      </c>
      <c r="J679" s="1">
        <f>+Tabell1[[#This Row],[Regnskap]]</f>
        <v>706</v>
      </c>
      <c r="L679" t="str">
        <f>_xlfn.XLOOKUP(Tabell1[[#This Row],[Ansvar]],Fleksi[Ansvar],Fleksi[Virksomhet])</f>
        <v>BFE</v>
      </c>
      <c r="M679" t="str">
        <f>_xlfn.XLOOKUP(Tabell1[[#This Row],[Ansvar]],Fleksi[Ansvar],Fleksi[1B])</f>
        <v>PPT, BFE og Helsestasjonstjenester</v>
      </c>
      <c r="N679" t="str">
        <f>_xlfn.XLOOKUP(Tabell1[[#This Row],[Ansvar]],Fleksi[Ansvar],Fleksi[Tjenesteområde])</f>
        <v>Oppvekst barn og unge</v>
      </c>
      <c r="O679" s="1">
        <f>+ROUND(Tabell1[[#This Row],[Justert beløp]],-3)</f>
        <v>1000</v>
      </c>
      <c r="P679">
        <f t="shared" si="79"/>
        <v>1100</v>
      </c>
      <c r="Q679">
        <f t="shared" si="80"/>
        <v>3300</v>
      </c>
      <c r="R679">
        <f t="shared" si="81"/>
        <v>2441</v>
      </c>
      <c r="S679" t="str">
        <f t="shared" si="82"/>
        <v>2255</v>
      </c>
      <c r="T679" s="1">
        <f>+Tabell1[[#This Row],[Avrundet beløp]]</f>
        <v>1000</v>
      </c>
      <c r="U679" s="5">
        <f t="shared" si="78"/>
        <v>1000</v>
      </c>
    </row>
    <row r="680" spans="1:21" x14ac:dyDescent="0.25">
      <c r="A680">
        <v>3300</v>
      </c>
      <c r="B680" t="s">
        <v>346</v>
      </c>
      <c r="C680">
        <v>2441</v>
      </c>
      <c r="D680" t="s">
        <v>348</v>
      </c>
      <c r="E680">
        <v>1120</v>
      </c>
      <c r="F680" t="s">
        <v>26</v>
      </c>
      <c r="G680" t="s">
        <v>17</v>
      </c>
      <c r="H680" t="s">
        <v>18</v>
      </c>
      <c r="I680" s="1">
        <v>377</v>
      </c>
      <c r="J680" s="1">
        <f>+Tabell1[[#This Row],[Regnskap]]</f>
        <v>377</v>
      </c>
      <c r="L680" t="str">
        <f>_xlfn.XLOOKUP(Tabell1[[#This Row],[Ansvar]],Fleksi[Ansvar],Fleksi[Virksomhet])</f>
        <v>BFE</v>
      </c>
      <c r="M680" t="str">
        <f>_xlfn.XLOOKUP(Tabell1[[#This Row],[Ansvar]],Fleksi[Ansvar],Fleksi[1B])</f>
        <v>PPT, BFE og Helsestasjonstjenester</v>
      </c>
      <c r="N680" t="str">
        <f>_xlfn.XLOOKUP(Tabell1[[#This Row],[Ansvar]],Fleksi[Ansvar],Fleksi[Tjenesteområde])</f>
        <v>Oppvekst barn og unge</v>
      </c>
      <c r="O680" s="1">
        <f>+ROUND(Tabell1[[#This Row],[Justert beløp]],-3)</f>
        <v>0</v>
      </c>
      <c r="P680">
        <f t="shared" si="79"/>
        <v>1120</v>
      </c>
      <c r="Q680">
        <f t="shared" si="80"/>
        <v>3300</v>
      </c>
      <c r="R680">
        <f t="shared" si="81"/>
        <v>2441</v>
      </c>
      <c r="S680" t="str">
        <f t="shared" si="82"/>
        <v>2255</v>
      </c>
      <c r="T680" s="1">
        <f>+Tabell1[[#This Row],[Avrundet beløp]]</f>
        <v>0</v>
      </c>
      <c r="U680" s="5">
        <f t="shared" si="78"/>
        <v>0</v>
      </c>
    </row>
    <row r="681" spans="1:21" x14ac:dyDescent="0.25">
      <c r="A681">
        <v>3300</v>
      </c>
      <c r="B681" t="s">
        <v>346</v>
      </c>
      <c r="C681">
        <v>2441</v>
      </c>
      <c r="D681" t="s">
        <v>348</v>
      </c>
      <c r="E681">
        <v>1121</v>
      </c>
      <c r="F681" t="s">
        <v>66</v>
      </c>
      <c r="G681" t="s">
        <v>17</v>
      </c>
      <c r="H681" t="s">
        <v>18</v>
      </c>
      <c r="I681" s="1">
        <v>1625</v>
      </c>
      <c r="J681" s="1">
        <f>+Tabell1[[#This Row],[Regnskap]]</f>
        <v>1625</v>
      </c>
      <c r="L681" t="str">
        <f>_xlfn.XLOOKUP(Tabell1[[#This Row],[Ansvar]],Fleksi[Ansvar],Fleksi[Virksomhet])</f>
        <v>BFE</v>
      </c>
      <c r="M681" t="str">
        <f>_xlfn.XLOOKUP(Tabell1[[#This Row],[Ansvar]],Fleksi[Ansvar],Fleksi[1B])</f>
        <v>PPT, BFE og Helsestasjonstjenester</v>
      </c>
      <c r="N681" t="str">
        <f>_xlfn.XLOOKUP(Tabell1[[#This Row],[Ansvar]],Fleksi[Ansvar],Fleksi[Tjenesteområde])</f>
        <v>Oppvekst barn og unge</v>
      </c>
      <c r="O681" s="1">
        <f>+ROUND(Tabell1[[#This Row],[Justert beløp]],-3)</f>
        <v>2000</v>
      </c>
      <c r="P681">
        <f t="shared" si="79"/>
        <v>1121</v>
      </c>
      <c r="Q681">
        <f t="shared" si="80"/>
        <v>3300</v>
      </c>
      <c r="R681">
        <f t="shared" si="81"/>
        <v>2441</v>
      </c>
      <c r="S681" t="str">
        <f t="shared" si="82"/>
        <v>2255</v>
      </c>
      <c r="T681" s="1">
        <f>+Tabell1[[#This Row],[Avrundet beløp]]</f>
        <v>2000</v>
      </c>
      <c r="U681" s="5">
        <f t="shared" si="78"/>
        <v>2000</v>
      </c>
    </row>
    <row r="682" spans="1:21" x14ac:dyDescent="0.25">
      <c r="A682">
        <v>3301</v>
      </c>
      <c r="B682" t="s">
        <v>349</v>
      </c>
      <c r="C682">
        <v>2321</v>
      </c>
      <c r="D682" t="s">
        <v>219</v>
      </c>
      <c r="E682">
        <v>1090</v>
      </c>
      <c r="F682" t="s">
        <v>22</v>
      </c>
      <c r="G682" t="s">
        <v>17</v>
      </c>
      <c r="H682" t="s">
        <v>18</v>
      </c>
      <c r="I682" s="1">
        <v>889</v>
      </c>
      <c r="J682" s="1">
        <f>+Tabell1[[#This Row],[Regnskap]]</f>
        <v>889</v>
      </c>
      <c r="L682" t="str">
        <f>_xlfn.XLOOKUP(Tabell1[[#This Row],[Ansvar]],Fleksi[Ansvar],Fleksi[Virksomhet])</f>
        <v>BFE</v>
      </c>
      <c r="M682" t="str">
        <f>_xlfn.XLOOKUP(Tabell1[[#This Row],[Ansvar]],Fleksi[Ansvar],Fleksi[1B])</f>
        <v>PPT, BFE og Helsestasjonstjenester</v>
      </c>
      <c r="N682" t="str">
        <f>_xlfn.XLOOKUP(Tabell1[[#This Row],[Ansvar]],Fleksi[Ansvar],Fleksi[Tjenesteområde])</f>
        <v>Oppvekst barn og unge</v>
      </c>
      <c r="O682" s="1">
        <f>+ROUND(Tabell1[[#This Row],[Justert beløp]],-3)</f>
        <v>1000</v>
      </c>
      <c r="P682">
        <f t="shared" si="79"/>
        <v>1090</v>
      </c>
      <c r="Q682">
        <f t="shared" si="80"/>
        <v>3301</v>
      </c>
      <c r="R682">
        <f t="shared" si="81"/>
        <v>2321</v>
      </c>
      <c r="S682" t="str">
        <f t="shared" si="82"/>
        <v>2255</v>
      </c>
      <c r="T682" s="1">
        <f>+Tabell1[[#This Row],[Avrundet beløp]]</f>
        <v>1000</v>
      </c>
      <c r="U682" s="5">
        <f t="shared" si="78"/>
        <v>1000</v>
      </c>
    </row>
    <row r="683" spans="1:21" x14ac:dyDescent="0.25">
      <c r="A683">
        <v>3301</v>
      </c>
      <c r="B683" t="s">
        <v>349</v>
      </c>
      <c r="C683">
        <v>2321</v>
      </c>
      <c r="D683" t="s">
        <v>219</v>
      </c>
      <c r="E683">
        <v>1099</v>
      </c>
      <c r="F683" t="s">
        <v>16</v>
      </c>
      <c r="G683" t="s">
        <v>17</v>
      </c>
      <c r="H683" t="s">
        <v>18</v>
      </c>
      <c r="I683" s="1">
        <v>125</v>
      </c>
      <c r="J683" s="1">
        <f>+Tabell1[[#This Row],[Regnskap]]</f>
        <v>125</v>
      </c>
      <c r="L683" t="str">
        <f>_xlfn.XLOOKUP(Tabell1[[#This Row],[Ansvar]],Fleksi[Ansvar],Fleksi[Virksomhet])</f>
        <v>BFE</v>
      </c>
      <c r="M683" t="str">
        <f>_xlfn.XLOOKUP(Tabell1[[#This Row],[Ansvar]],Fleksi[Ansvar],Fleksi[1B])</f>
        <v>PPT, BFE og Helsestasjonstjenester</v>
      </c>
      <c r="N683" t="str">
        <f>_xlfn.XLOOKUP(Tabell1[[#This Row],[Ansvar]],Fleksi[Ansvar],Fleksi[Tjenesteområde])</f>
        <v>Oppvekst barn og unge</v>
      </c>
      <c r="O683" s="1">
        <f>+ROUND(Tabell1[[#This Row],[Justert beløp]],-3)</f>
        <v>0</v>
      </c>
      <c r="P683">
        <f t="shared" si="79"/>
        <v>1099</v>
      </c>
      <c r="Q683">
        <f t="shared" si="80"/>
        <v>3301</v>
      </c>
      <c r="R683">
        <f t="shared" si="81"/>
        <v>2321</v>
      </c>
      <c r="S683" t="str">
        <f t="shared" si="82"/>
        <v>2255</v>
      </c>
      <c r="T683" s="1">
        <f>+Tabell1[[#This Row],[Avrundet beløp]]</f>
        <v>0</v>
      </c>
      <c r="U683" s="5">
        <f t="shared" si="78"/>
        <v>0</v>
      </c>
    </row>
    <row r="684" spans="1:21" x14ac:dyDescent="0.25">
      <c r="A684">
        <v>3301</v>
      </c>
      <c r="B684" t="s">
        <v>349</v>
      </c>
      <c r="C684">
        <v>2413</v>
      </c>
      <c r="D684" t="s">
        <v>35</v>
      </c>
      <c r="E684">
        <v>1012</v>
      </c>
      <c r="F684" t="s">
        <v>23</v>
      </c>
      <c r="G684" t="s">
        <v>17</v>
      </c>
      <c r="H684" t="s">
        <v>18</v>
      </c>
      <c r="I684" s="1">
        <v>20268</v>
      </c>
      <c r="J684" s="1">
        <f>+Tabell1[[#This Row],[Regnskap]]</f>
        <v>20268</v>
      </c>
      <c r="L684" t="str">
        <f>_xlfn.XLOOKUP(Tabell1[[#This Row],[Ansvar]],Fleksi[Ansvar],Fleksi[Virksomhet])</f>
        <v>BFE</v>
      </c>
      <c r="M684" t="str">
        <f>_xlfn.XLOOKUP(Tabell1[[#This Row],[Ansvar]],Fleksi[Ansvar],Fleksi[1B])</f>
        <v>PPT, BFE og Helsestasjonstjenester</v>
      </c>
      <c r="N684" t="str">
        <f>_xlfn.XLOOKUP(Tabell1[[#This Row],[Ansvar]],Fleksi[Ansvar],Fleksi[Tjenesteområde])</f>
        <v>Oppvekst barn og unge</v>
      </c>
      <c r="O684" s="1">
        <f>+ROUND(Tabell1[[#This Row],[Justert beløp]],-3)</f>
        <v>20000</v>
      </c>
      <c r="P684">
        <f t="shared" si="79"/>
        <v>1012</v>
      </c>
      <c r="Q684">
        <f t="shared" si="80"/>
        <v>3301</v>
      </c>
      <c r="R684">
        <f t="shared" si="81"/>
        <v>2413</v>
      </c>
      <c r="S684" t="str">
        <f t="shared" si="82"/>
        <v>2255</v>
      </c>
      <c r="T684" s="1">
        <f>+Tabell1[[#This Row],[Avrundet beløp]]</f>
        <v>20000</v>
      </c>
      <c r="U684" s="5">
        <f t="shared" si="78"/>
        <v>20000</v>
      </c>
    </row>
    <row r="685" spans="1:21" x14ac:dyDescent="0.25">
      <c r="A685">
        <v>3301</v>
      </c>
      <c r="B685" t="s">
        <v>349</v>
      </c>
      <c r="C685">
        <v>2413</v>
      </c>
      <c r="D685" t="s">
        <v>35</v>
      </c>
      <c r="E685">
        <v>1040</v>
      </c>
      <c r="F685" t="s">
        <v>27</v>
      </c>
      <c r="G685" t="s">
        <v>17</v>
      </c>
      <c r="H685" t="s">
        <v>18</v>
      </c>
      <c r="I685" s="1">
        <v>-436</v>
      </c>
      <c r="J685" s="1">
        <f>+Tabell1[[#This Row],[Regnskap]]</f>
        <v>-436</v>
      </c>
      <c r="L685" t="str">
        <f>_xlfn.XLOOKUP(Tabell1[[#This Row],[Ansvar]],Fleksi[Ansvar],Fleksi[Virksomhet])</f>
        <v>BFE</v>
      </c>
      <c r="M685" t="str">
        <f>_xlfn.XLOOKUP(Tabell1[[#This Row],[Ansvar]],Fleksi[Ansvar],Fleksi[1B])</f>
        <v>PPT, BFE og Helsestasjonstjenester</v>
      </c>
      <c r="N685" t="str">
        <f>_xlfn.XLOOKUP(Tabell1[[#This Row],[Ansvar]],Fleksi[Ansvar],Fleksi[Tjenesteområde])</f>
        <v>Oppvekst barn og unge</v>
      </c>
      <c r="O685" s="1">
        <f>+ROUND(Tabell1[[#This Row],[Justert beløp]],-3)</f>
        <v>0</v>
      </c>
      <c r="P685">
        <f t="shared" si="79"/>
        <v>1040</v>
      </c>
      <c r="Q685">
        <f t="shared" si="80"/>
        <v>3301</v>
      </c>
      <c r="R685">
        <f t="shared" si="81"/>
        <v>2413</v>
      </c>
      <c r="S685" t="str">
        <f t="shared" si="82"/>
        <v>2255</v>
      </c>
      <c r="T685" s="1">
        <f>+Tabell1[[#This Row],[Avrundet beløp]]</f>
        <v>0</v>
      </c>
      <c r="U685" s="5">
        <f t="shared" si="78"/>
        <v>0</v>
      </c>
    </row>
    <row r="686" spans="1:21" x14ac:dyDescent="0.25">
      <c r="A686">
        <v>3301</v>
      </c>
      <c r="B686" t="s">
        <v>349</v>
      </c>
      <c r="C686">
        <v>2413</v>
      </c>
      <c r="D686" t="s">
        <v>35</v>
      </c>
      <c r="E686">
        <v>1099</v>
      </c>
      <c r="F686" t="s">
        <v>16</v>
      </c>
      <c r="G686" t="s">
        <v>17</v>
      </c>
      <c r="H686" t="s">
        <v>18</v>
      </c>
      <c r="I686" s="1">
        <v>2796</v>
      </c>
      <c r="J686" s="1">
        <f>+Tabell1[[#This Row],[Regnskap]]</f>
        <v>2796</v>
      </c>
      <c r="L686" t="str">
        <f>_xlfn.XLOOKUP(Tabell1[[#This Row],[Ansvar]],Fleksi[Ansvar],Fleksi[Virksomhet])</f>
        <v>BFE</v>
      </c>
      <c r="M686" t="str">
        <f>_xlfn.XLOOKUP(Tabell1[[#This Row],[Ansvar]],Fleksi[Ansvar],Fleksi[1B])</f>
        <v>PPT, BFE og Helsestasjonstjenester</v>
      </c>
      <c r="N686" t="str">
        <f>_xlfn.XLOOKUP(Tabell1[[#This Row],[Ansvar]],Fleksi[Ansvar],Fleksi[Tjenesteområde])</f>
        <v>Oppvekst barn og unge</v>
      </c>
      <c r="O686" s="1">
        <f>+ROUND(Tabell1[[#This Row],[Justert beløp]],-3)</f>
        <v>3000</v>
      </c>
      <c r="P686">
        <f t="shared" si="79"/>
        <v>1099</v>
      </c>
      <c r="Q686">
        <f t="shared" si="80"/>
        <v>3301</v>
      </c>
      <c r="R686">
        <f t="shared" si="81"/>
        <v>2413</v>
      </c>
      <c r="S686" t="str">
        <f t="shared" si="82"/>
        <v>2255</v>
      </c>
      <c r="T686" s="1">
        <f>+Tabell1[[#This Row],[Avrundet beløp]]</f>
        <v>3000</v>
      </c>
      <c r="U686" s="5">
        <f t="shared" si="78"/>
        <v>3000</v>
      </c>
    </row>
    <row r="687" spans="1:21" x14ac:dyDescent="0.25">
      <c r="A687">
        <v>3301</v>
      </c>
      <c r="B687" t="s">
        <v>349</v>
      </c>
      <c r="C687">
        <v>2440</v>
      </c>
      <c r="D687" t="s">
        <v>350</v>
      </c>
      <c r="E687">
        <v>1020</v>
      </c>
      <c r="F687" t="s">
        <v>260</v>
      </c>
      <c r="G687" t="s">
        <v>17</v>
      </c>
      <c r="H687" t="s">
        <v>18</v>
      </c>
      <c r="I687" s="1">
        <v>196</v>
      </c>
      <c r="J687" s="1">
        <f>+Tabell1[[#This Row],[Regnskap]]</f>
        <v>196</v>
      </c>
      <c r="L687" t="str">
        <f>_xlfn.XLOOKUP(Tabell1[[#This Row],[Ansvar]],Fleksi[Ansvar],Fleksi[Virksomhet])</f>
        <v>BFE</v>
      </c>
      <c r="M687" t="str">
        <f>_xlfn.XLOOKUP(Tabell1[[#This Row],[Ansvar]],Fleksi[Ansvar],Fleksi[1B])</f>
        <v>PPT, BFE og Helsestasjonstjenester</v>
      </c>
      <c r="N687" t="str">
        <f>_xlfn.XLOOKUP(Tabell1[[#This Row],[Ansvar]],Fleksi[Ansvar],Fleksi[Tjenesteområde])</f>
        <v>Oppvekst barn og unge</v>
      </c>
      <c r="O687" s="1">
        <f>+ROUND(Tabell1[[#This Row],[Justert beløp]],-3)</f>
        <v>0</v>
      </c>
      <c r="P687">
        <f t="shared" ref="P687:P725" si="83">+E687</f>
        <v>1020</v>
      </c>
      <c r="Q687">
        <f t="shared" ref="Q687:Q725" si="84">+A687</f>
        <v>3301</v>
      </c>
      <c r="R687">
        <f t="shared" ref="R687:R725" si="85">+C687</f>
        <v>2440</v>
      </c>
      <c r="S687" t="str">
        <f t="shared" ref="S687:S725" si="86">+G687</f>
        <v>2255</v>
      </c>
      <c r="T687" s="1">
        <f>+Tabell1[[#This Row],[Avrundet beløp]]</f>
        <v>0</v>
      </c>
      <c r="U687" s="5">
        <f t="shared" si="78"/>
        <v>0</v>
      </c>
    </row>
    <row r="688" spans="1:21" x14ac:dyDescent="0.25">
      <c r="A688">
        <v>3301</v>
      </c>
      <c r="B688" t="s">
        <v>349</v>
      </c>
      <c r="C688">
        <v>2440</v>
      </c>
      <c r="D688" t="s">
        <v>350</v>
      </c>
      <c r="E688">
        <v>1021</v>
      </c>
      <c r="F688" t="s">
        <v>30</v>
      </c>
      <c r="G688" t="s">
        <v>17</v>
      </c>
      <c r="H688" t="s">
        <v>18</v>
      </c>
      <c r="I688" s="1">
        <v>57197</v>
      </c>
      <c r="J688" s="1">
        <f>+Tabell1[[#This Row],[Regnskap]]</f>
        <v>57197</v>
      </c>
      <c r="L688" t="str">
        <f>_xlfn.XLOOKUP(Tabell1[[#This Row],[Ansvar]],Fleksi[Ansvar],Fleksi[Virksomhet])</f>
        <v>BFE</v>
      </c>
      <c r="M688" t="str">
        <f>_xlfn.XLOOKUP(Tabell1[[#This Row],[Ansvar]],Fleksi[Ansvar],Fleksi[1B])</f>
        <v>PPT, BFE og Helsestasjonstjenester</v>
      </c>
      <c r="N688" t="str">
        <f>_xlfn.XLOOKUP(Tabell1[[#This Row],[Ansvar]],Fleksi[Ansvar],Fleksi[Tjenesteområde])</f>
        <v>Oppvekst barn og unge</v>
      </c>
      <c r="O688" s="1">
        <f>+ROUND(Tabell1[[#This Row],[Justert beløp]],-3)</f>
        <v>57000</v>
      </c>
      <c r="P688">
        <f t="shared" si="83"/>
        <v>1021</v>
      </c>
      <c r="Q688">
        <f t="shared" si="84"/>
        <v>3301</v>
      </c>
      <c r="R688">
        <f t="shared" si="85"/>
        <v>2440</v>
      </c>
      <c r="S688" t="str">
        <f t="shared" si="86"/>
        <v>2255</v>
      </c>
      <c r="T688" s="1">
        <f>+Tabell1[[#This Row],[Avrundet beløp]]</f>
        <v>57000</v>
      </c>
      <c r="U688" s="5">
        <f t="shared" si="78"/>
        <v>57000</v>
      </c>
    </row>
    <row r="689" spans="1:21" x14ac:dyDescent="0.25">
      <c r="A689">
        <v>3301</v>
      </c>
      <c r="B689" t="s">
        <v>349</v>
      </c>
      <c r="C689">
        <v>2440</v>
      </c>
      <c r="D689" t="s">
        <v>350</v>
      </c>
      <c r="E689">
        <v>1040</v>
      </c>
      <c r="F689" t="s">
        <v>27</v>
      </c>
      <c r="G689" t="s">
        <v>17</v>
      </c>
      <c r="H689" t="s">
        <v>18</v>
      </c>
      <c r="I689" s="1">
        <v>265718</v>
      </c>
      <c r="J689" s="1">
        <f>+Tabell1[[#This Row],[Regnskap]]</f>
        <v>265718</v>
      </c>
      <c r="L689" t="str">
        <f>_xlfn.XLOOKUP(Tabell1[[#This Row],[Ansvar]],Fleksi[Ansvar],Fleksi[Virksomhet])</f>
        <v>BFE</v>
      </c>
      <c r="M689" t="str">
        <f>_xlfn.XLOOKUP(Tabell1[[#This Row],[Ansvar]],Fleksi[Ansvar],Fleksi[1B])</f>
        <v>PPT, BFE og Helsestasjonstjenester</v>
      </c>
      <c r="N689" t="str">
        <f>_xlfn.XLOOKUP(Tabell1[[#This Row],[Ansvar]],Fleksi[Ansvar],Fleksi[Tjenesteområde])</f>
        <v>Oppvekst barn og unge</v>
      </c>
      <c r="O689" s="1">
        <f>+ROUND(Tabell1[[#This Row],[Justert beløp]],-3)</f>
        <v>266000</v>
      </c>
      <c r="P689">
        <f t="shared" si="83"/>
        <v>1040</v>
      </c>
      <c r="Q689">
        <f t="shared" si="84"/>
        <v>3301</v>
      </c>
      <c r="R689">
        <f t="shared" si="85"/>
        <v>2440</v>
      </c>
      <c r="S689" t="str">
        <f t="shared" si="86"/>
        <v>2255</v>
      </c>
      <c r="T689" s="1">
        <f>+Tabell1[[#This Row],[Avrundet beløp]]</f>
        <v>266000</v>
      </c>
      <c r="U689" s="5">
        <f t="shared" si="78"/>
        <v>266000</v>
      </c>
    </row>
    <row r="690" spans="1:21" x14ac:dyDescent="0.25">
      <c r="A690">
        <v>3301</v>
      </c>
      <c r="B690" t="s">
        <v>349</v>
      </c>
      <c r="C690">
        <v>2440</v>
      </c>
      <c r="D690" t="s">
        <v>350</v>
      </c>
      <c r="E690">
        <v>1090</v>
      </c>
      <c r="F690" t="s">
        <v>22</v>
      </c>
      <c r="G690" t="s">
        <v>17</v>
      </c>
      <c r="H690" t="s">
        <v>18</v>
      </c>
      <c r="I690" s="1">
        <v>11</v>
      </c>
      <c r="J690" s="1">
        <f>+Tabell1[[#This Row],[Regnskap]]</f>
        <v>11</v>
      </c>
      <c r="L690" t="str">
        <f>_xlfn.XLOOKUP(Tabell1[[#This Row],[Ansvar]],Fleksi[Ansvar],Fleksi[Virksomhet])</f>
        <v>BFE</v>
      </c>
      <c r="M690" t="str">
        <f>_xlfn.XLOOKUP(Tabell1[[#This Row],[Ansvar]],Fleksi[Ansvar],Fleksi[1B])</f>
        <v>PPT, BFE og Helsestasjonstjenester</v>
      </c>
      <c r="N690" t="str">
        <f>_xlfn.XLOOKUP(Tabell1[[#This Row],[Ansvar]],Fleksi[Ansvar],Fleksi[Tjenesteområde])</f>
        <v>Oppvekst barn og unge</v>
      </c>
      <c r="O690" s="1">
        <f>+ROUND(Tabell1[[#This Row],[Justert beløp]],-3)</f>
        <v>0</v>
      </c>
      <c r="P690">
        <f t="shared" si="83"/>
        <v>1090</v>
      </c>
      <c r="Q690">
        <f t="shared" si="84"/>
        <v>3301</v>
      </c>
      <c r="R690">
        <f t="shared" si="85"/>
        <v>2440</v>
      </c>
      <c r="S690" t="str">
        <f t="shared" si="86"/>
        <v>2255</v>
      </c>
      <c r="T690" s="1">
        <f>+Tabell1[[#This Row],[Avrundet beløp]]</f>
        <v>0</v>
      </c>
      <c r="U690" s="5">
        <f t="shared" si="78"/>
        <v>0</v>
      </c>
    </row>
    <row r="691" spans="1:21" x14ac:dyDescent="0.25">
      <c r="A691">
        <v>3301</v>
      </c>
      <c r="B691" t="s">
        <v>349</v>
      </c>
      <c r="C691">
        <v>2440</v>
      </c>
      <c r="D691" t="s">
        <v>350</v>
      </c>
      <c r="E691">
        <v>1099</v>
      </c>
      <c r="F691" t="s">
        <v>16</v>
      </c>
      <c r="G691" t="s">
        <v>17</v>
      </c>
      <c r="H691" t="s">
        <v>18</v>
      </c>
      <c r="I691" s="1">
        <v>45560</v>
      </c>
      <c r="J691" s="1">
        <f>+Tabell1[[#This Row],[Regnskap]]</f>
        <v>45560</v>
      </c>
      <c r="L691" t="str">
        <f>_xlfn.XLOOKUP(Tabell1[[#This Row],[Ansvar]],Fleksi[Ansvar],Fleksi[Virksomhet])</f>
        <v>BFE</v>
      </c>
      <c r="M691" t="str">
        <f>_xlfn.XLOOKUP(Tabell1[[#This Row],[Ansvar]],Fleksi[Ansvar],Fleksi[1B])</f>
        <v>PPT, BFE og Helsestasjonstjenester</v>
      </c>
      <c r="N691" t="str">
        <f>_xlfn.XLOOKUP(Tabell1[[#This Row],[Ansvar]],Fleksi[Ansvar],Fleksi[Tjenesteområde])</f>
        <v>Oppvekst barn og unge</v>
      </c>
      <c r="O691" s="1">
        <f>+ROUND(Tabell1[[#This Row],[Justert beløp]],-3)</f>
        <v>46000</v>
      </c>
      <c r="P691">
        <f t="shared" si="83"/>
        <v>1099</v>
      </c>
      <c r="Q691">
        <f t="shared" si="84"/>
        <v>3301</v>
      </c>
      <c r="R691">
        <f t="shared" si="85"/>
        <v>2440</v>
      </c>
      <c r="S691" t="str">
        <f t="shared" si="86"/>
        <v>2255</v>
      </c>
      <c r="T691" s="1">
        <f>+Tabell1[[#This Row],[Avrundet beløp]]</f>
        <v>46000</v>
      </c>
      <c r="U691" s="5">
        <f t="shared" si="78"/>
        <v>46000</v>
      </c>
    </row>
    <row r="692" spans="1:21" x14ac:dyDescent="0.25">
      <c r="A692">
        <v>3301</v>
      </c>
      <c r="B692" t="s">
        <v>349</v>
      </c>
      <c r="C692">
        <v>2441</v>
      </c>
      <c r="D692" t="s">
        <v>348</v>
      </c>
      <c r="E692">
        <v>1010</v>
      </c>
      <c r="F692" t="s">
        <v>45</v>
      </c>
      <c r="G692" t="s">
        <v>17</v>
      </c>
      <c r="H692" t="s">
        <v>18</v>
      </c>
      <c r="I692" s="1">
        <v>16</v>
      </c>
      <c r="J692" s="1">
        <f>+Tabell1[[#This Row],[Regnskap]]</f>
        <v>16</v>
      </c>
      <c r="L692" t="str">
        <f>_xlfn.XLOOKUP(Tabell1[[#This Row],[Ansvar]],Fleksi[Ansvar],Fleksi[Virksomhet])</f>
        <v>BFE</v>
      </c>
      <c r="M692" t="str">
        <f>_xlfn.XLOOKUP(Tabell1[[#This Row],[Ansvar]],Fleksi[Ansvar],Fleksi[1B])</f>
        <v>PPT, BFE og Helsestasjonstjenester</v>
      </c>
      <c r="N692" t="str">
        <f>_xlfn.XLOOKUP(Tabell1[[#This Row],[Ansvar]],Fleksi[Ansvar],Fleksi[Tjenesteområde])</f>
        <v>Oppvekst barn og unge</v>
      </c>
      <c r="O692" s="1">
        <f>+ROUND(Tabell1[[#This Row],[Justert beløp]],-3)</f>
        <v>0</v>
      </c>
      <c r="P692">
        <f t="shared" si="83"/>
        <v>1010</v>
      </c>
      <c r="Q692">
        <f t="shared" si="84"/>
        <v>3301</v>
      </c>
      <c r="R692">
        <f t="shared" si="85"/>
        <v>2441</v>
      </c>
      <c r="S692" t="str">
        <f t="shared" si="86"/>
        <v>2255</v>
      </c>
      <c r="T692" s="1">
        <f>+Tabell1[[#This Row],[Avrundet beløp]]</f>
        <v>0</v>
      </c>
      <c r="U692" s="5">
        <f t="shared" si="78"/>
        <v>0</v>
      </c>
    </row>
    <row r="693" spans="1:21" x14ac:dyDescent="0.25">
      <c r="A693">
        <v>3301</v>
      </c>
      <c r="B693" t="s">
        <v>349</v>
      </c>
      <c r="C693">
        <v>2441</v>
      </c>
      <c r="D693" t="s">
        <v>348</v>
      </c>
      <c r="E693">
        <v>1012</v>
      </c>
      <c r="F693" t="s">
        <v>23</v>
      </c>
      <c r="G693" t="s">
        <v>17</v>
      </c>
      <c r="H693" t="s">
        <v>18</v>
      </c>
      <c r="I693" s="1">
        <v>6254</v>
      </c>
      <c r="J693" s="1">
        <f>+Tabell1[[#This Row],[Regnskap]]</f>
        <v>6254</v>
      </c>
      <c r="L693" t="str">
        <f>_xlfn.XLOOKUP(Tabell1[[#This Row],[Ansvar]],Fleksi[Ansvar],Fleksi[Virksomhet])</f>
        <v>BFE</v>
      </c>
      <c r="M693" t="str">
        <f>_xlfn.XLOOKUP(Tabell1[[#This Row],[Ansvar]],Fleksi[Ansvar],Fleksi[1B])</f>
        <v>PPT, BFE og Helsestasjonstjenester</v>
      </c>
      <c r="N693" t="str">
        <f>_xlfn.XLOOKUP(Tabell1[[#This Row],[Ansvar]],Fleksi[Ansvar],Fleksi[Tjenesteområde])</f>
        <v>Oppvekst barn og unge</v>
      </c>
      <c r="O693" s="1">
        <f>+ROUND(Tabell1[[#This Row],[Justert beløp]],-3)</f>
        <v>6000</v>
      </c>
      <c r="P693">
        <f t="shared" si="83"/>
        <v>1012</v>
      </c>
      <c r="Q693">
        <f t="shared" si="84"/>
        <v>3301</v>
      </c>
      <c r="R693">
        <f t="shared" si="85"/>
        <v>2441</v>
      </c>
      <c r="S693" t="str">
        <f t="shared" si="86"/>
        <v>2255</v>
      </c>
      <c r="T693" s="1">
        <f>+Tabell1[[#This Row],[Avrundet beløp]]</f>
        <v>6000</v>
      </c>
      <c r="U693" s="5">
        <f t="shared" si="78"/>
        <v>6000</v>
      </c>
    </row>
    <row r="694" spans="1:21" x14ac:dyDescent="0.25">
      <c r="A694">
        <v>3301</v>
      </c>
      <c r="B694" t="s">
        <v>349</v>
      </c>
      <c r="C694">
        <v>2441</v>
      </c>
      <c r="D694" t="s">
        <v>348</v>
      </c>
      <c r="E694">
        <v>1021</v>
      </c>
      <c r="F694" t="s">
        <v>30</v>
      </c>
      <c r="G694" t="s">
        <v>17</v>
      </c>
      <c r="H694" t="s">
        <v>18</v>
      </c>
      <c r="I694" s="1">
        <v>9660</v>
      </c>
      <c r="J694" s="1">
        <f>+Tabell1[[#This Row],[Regnskap]]</f>
        <v>9660</v>
      </c>
      <c r="L694" t="str">
        <f>_xlfn.XLOOKUP(Tabell1[[#This Row],[Ansvar]],Fleksi[Ansvar],Fleksi[Virksomhet])</f>
        <v>BFE</v>
      </c>
      <c r="M694" t="str">
        <f>_xlfn.XLOOKUP(Tabell1[[#This Row],[Ansvar]],Fleksi[Ansvar],Fleksi[1B])</f>
        <v>PPT, BFE og Helsestasjonstjenester</v>
      </c>
      <c r="N694" t="str">
        <f>_xlfn.XLOOKUP(Tabell1[[#This Row],[Ansvar]],Fleksi[Ansvar],Fleksi[Tjenesteområde])</f>
        <v>Oppvekst barn og unge</v>
      </c>
      <c r="O694" s="1">
        <f>+ROUND(Tabell1[[#This Row],[Justert beløp]],-3)</f>
        <v>10000</v>
      </c>
      <c r="P694">
        <f t="shared" si="83"/>
        <v>1021</v>
      </c>
      <c r="Q694">
        <f t="shared" si="84"/>
        <v>3301</v>
      </c>
      <c r="R694">
        <f t="shared" si="85"/>
        <v>2441</v>
      </c>
      <c r="S694" t="str">
        <f t="shared" si="86"/>
        <v>2255</v>
      </c>
      <c r="T694" s="1">
        <f>+Tabell1[[#This Row],[Avrundet beløp]]</f>
        <v>10000</v>
      </c>
      <c r="U694" s="5">
        <f t="shared" si="78"/>
        <v>10000</v>
      </c>
    </row>
    <row r="695" spans="1:21" x14ac:dyDescent="0.25">
      <c r="A695">
        <v>3301</v>
      </c>
      <c r="B695" t="s">
        <v>349</v>
      </c>
      <c r="C695">
        <v>2441</v>
      </c>
      <c r="D695" t="s">
        <v>348</v>
      </c>
      <c r="E695">
        <v>1040</v>
      </c>
      <c r="F695" t="s">
        <v>27</v>
      </c>
      <c r="G695" t="s">
        <v>17</v>
      </c>
      <c r="H695" t="s">
        <v>18</v>
      </c>
      <c r="I695" s="1">
        <v>63183</v>
      </c>
      <c r="J695" s="1">
        <f>+Tabell1[[#This Row],[Regnskap]]</f>
        <v>63183</v>
      </c>
      <c r="L695" t="str">
        <f>_xlfn.XLOOKUP(Tabell1[[#This Row],[Ansvar]],Fleksi[Ansvar],Fleksi[Virksomhet])</f>
        <v>BFE</v>
      </c>
      <c r="M695" t="str">
        <f>_xlfn.XLOOKUP(Tabell1[[#This Row],[Ansvar]],Fleksi[Ansvar],Fleksi[1B])</f>
        <v>PPT, BFE og Helsestasjonstjenester</v>
      </c>
      <c r="N695" t="str">
        <f>_xlfn.XLOOKUP(Tabell1[[#This Row],[Ansvar]],Fleksi[Ansvar],Fleksi[Tjenesteområde])</f>
        <v>Oppvekst barn og unge</v>
      </c>
      <c r="O695" s="1">
        <f>+ROUND(Tabell1[[#This Row],[Justert beløp]],-3)</f>
        <v>63000</v>
      </c>
      <c r="P695">
        <f t="shared" si="83"/>
        <v>1040</v>
      </c>
      <c r="Q695">
        <f t="shared" si="84"/>
        <v>3301</v>
      </c>
      <c r="R695">
        <f t="shared" si="85"/>
        <v>2441</v>
      </c>
      <c r="S695" t="str">
        <f t="shared" si="86"/>
        <v>2255</v>
      </c>
      <c r="T695" s="1">
        <f>+Tabell1[[#This Row],[Avrundet beløp]]</f>
        <v>63000</v>
      </c>
      <c r="U695" s="5">
        <f t="shared" si="78"/>
        <v>63000</v>
      </c>
    </row>
    <row r="696" spans="1:21" x14ac:dyDescent="0.25">
      <c r="A696">
        <v>3301</v>
      </c>
      <c r="B696" t="s">
        <v>349</v>
      </c>
      <c r="C696">
        <v>2441</v>
      </c>
      <c r="D696" t="s">
        <v>348</v>
      </c>
      <c r="E696">
        <v>1099</v>
      </c>
      <c r="F696" t="s">
        <v>16</v>
      </c>
      <c r="G696" t="s">
        <v>17</v>
      </c>
      <c r="H696" t="s">
        <v>18</v>
      </c>
      <c r="I696" s="1">
        <v>11155</v>
      </c>
      <c r="J696" s="1">
        <f>+Tabell1[[#This Row],[Regnskap]]</f>
        <v>11155</v>
      </c>
      <c r="L696" t="str">
        <f>_xlfn.XLOOKUP(Tabell1[[#This Row],[Ansvar]],Fleksi[Ansvar],Fleksi[Virksomhet])</f>
        <v>BFE</v>
      </c>
      <c r="M696" t="str">
        <f>_xlfn.XLOOKUP(Tabell1[[#This Row],[Ansvar]],Fleksi[Ansvar],Fleksi[1B])</f>
        <v>PPT, BFE og Helsestasjonstjenester</v>
      </c>
      <c r="N696" t="str">
        <f>_xlfn.XLOOKUP(Tabell1[[#This Row],[Ansvar]],Fleksi[Ansvar],Fleksi[Tjenesteområde])</f>
        <v>Oppvekst barn og unge</v>
      </c>
      <c r="O696" s="1">
        <f>+ROUND(Tabell1[[#This Row],[Justert beløp]],-3)</f>
        <v>11000</v>
      </c>
      <c r="P696">
        <f t="shared" si="83"/>
        <v>1099</v>
      </c>
      <c r="Q696">
        <f t="shared" si="84"/>
        <v>3301</v>
      </c>
      <c r="R696">
        <f t="shared" si="85"/>
        <v>2441</v>
      </c>
      <c r="S696" t="str">
        <f t="shared" si="86"/>
        <v>2255</v>
      </c>
      <c r="T696" s="1">
        <f>+Tabell1[[#This Row],[Avrundet beløp]]</f>
        <v>11000</v>
      </c>
      <c r="U696" s="5">
        <f t="shared" si="78"/>
        <v>11000</v>
      </c>
    </row>
    <row r="697" spans="1:21" x14ac:dyDescent="0.25">
      <c r="A697">
        <v>3301</v>
      </c>
      <c r="B697" t="s">
        <v>349</v>
      </c>
      <c r="C697">
        <v>2441</v>
      </c>
      <c r="D697" t="s">
        <v>348</v>
      </c>
      <c r="E697">
        <v>1161</v>
      </c>
      <c r="F697" t="s">
        <v>43</v>
      </c>
      <c r="G697" t="s">
        <v>17</v>
      </c>
      <c r="H697" t="s">
        <v>18</v>
      </c>
      <c r="I697" s="1">
        <v>105</v>
      </c>
      <c r="J697" s="1">
        <f>+Tabell1[[#This Row],[Regnskap]]</f>
        <v>105</v>
      </c>
      <c r="L697" t="str">
        <f>_xlfn.XLOOKUP(Tabell1[[#This Row],[Ansvar]],Fleksi[Ansvar],Fleksi[Virksomhet])</f>
        <v>BFE</v>
      </c>
      <c r="M697" t="str">
        <f>_xlfn.XLOOKUP(Tabell1[[#This Row],[Ansvar]],Fleksi[Ansvar],Fleksi[1B])</f>
        <v>PPT, BFE og Helsestasjonstjenester</v>
      </c>
      <c r="N697" t="str">
        <f>_xlfn.XLOOKUP(Tabell1[[#This Row],[Ansvar]],Fleksi[Ansvar],Fleksi[Tjenesteområde])</f>
        <v>Oppvekst barn og unge</v>
      </c>
      <c r="O697" s="1">
        <f>+ROUND(Tabell1[[#This Row],[Justert beløp]],-3)</f>
        <v>0</v>
      </c>
      <c r="P697">
        <f t="shared" si="83"/>
        <v>1161</v>
      </c>
      <c r="Q697">
        <f t="shared" si="84"/>
        <v>3301</v>
      </c>
      <c r="R697">
        <f t="shared" si="85"/>
        <v>2441</v>
      </c>
      <c r="S697" t="str">
        <f t="shared" si="86"/>
        <v>2255</v>
      </c>
      <c r="T697" s="1">
        <f>+Tabell1[[#This Row],[Avrundet beløp]]</f>
        <v>0</v>
      </c>
      <c r="U697" s="5">
        <f t="shared" si="78"/>
        <v>0</v>
      </c>
    </row>
    <row r="698" spans="1:21" x14ac:dyDescent="0.25">
      <c r="A698">
        <v>3301</v>
      </c>
      <c r="B698" t="s">
        <v>349</v>
      </c>
      <c r="C698">
        <v>2441</v>
      </c>
      <c r="D698" t="s">
        <v>348</v>
      </c>
      <c r="E698">
        <v>1170</v>
      </c>
      <c r="F698" t="s">
        <v>41</v>
      </c>
      <c r="G698" t="s">
        <v>17</v>
      </c>
      <c r="H698" t="s">
        <v>18</v>
      </c>
      <c r="I698" s="1">
        <v>8870</v>
      </c>
      <c r="J698" s="1">
        <f>+Tabell1[[#This Row],[Regnskap]]</f>
        <v>8870</v>
      </c>
      <c r="L698" t="str">
        <f>_xlfn.XLOOKUP(Tabell1[[#This Row],[Ansvar]],Fleksi[Ansvar],Fleksi[Virksomhet])</f>
        <v>BFE</v>
      </c>
      <c r="M698" t="str">
        <f>_xlfn.XLOOKUP(Tabell1[[#This Row],[Ansvar]],Fleksi[Ansvar],Fleksi[1B])</f>
        <v>PPT, BFE og Helsestasjonstjenester</v>
      </c>
      <c r="N698" t="str">
        <f>_xlfn.XLOOKUP(Tabell1[[#This Row],[Ansvar]],Fleksi[Ansvar],Fleksi[Tjenesteområde])</f>
        <v>Oppvekst barn og unge</v>
      </c>
      <c r="O698" s="1">
        <f>+ROUND(Tabell1[[#This Row],[Justert beløp]],-3)</f>
        <v>9000</v>
      </c>
      <c r="P698">
        <f t="shared" si="83"/>
        <v>1170</v>
      </c>
      <c r="Q698">
        <f t="shared" si="84"/>
        <v>3301</v>
      </c>
      <c r="R698">
        <f t="shared" si="85"/>
        <v>2441</v>
      </c>
      <c r="S698" t="str">
        <f t="shared" si="86"/>
        <v>2255</v>
      </c>
      <c r="T698" s="1">
        <f>+Tabell1[[#This Row],[Avrundet beløp]]</f>
        <v>9000</v>
      </c>
      <c r="U698" s="5">
        <f t="shared" si="78"/>
        <v>9000</v>
      </c>
    </row>
    <row r="699" spans="1:21" x14ac:dyDescent="0.25">
      <c r="A699">
        <v>3301</v>
      </c>
      <c r="B699" t="s">
        <v>349</v>
      </c>
      <c r="C699">
        <v>2526</v>
      </c>
      <c r="D699" t="s">
        <v>351</v>
      </c>
      <c r="E699">
        <v>1010</v>
      </c>
      <c r="F699" t="s">
        <v>45</v>
      </c>
      <c r="G699" t="s">
        <v>17</v>
      </c>
      <c r="H699" t="s">
        <v>18</v>
      </c>
      <c r="I699" s="1">
        <v>1957</v>
      </c>
      <c r="J699" s="1">
        <f>+Tabell1[[#This Row],[Regnskap]]</f>
        <v>1957</v>
      </c>
      <c r="L699" t="str">
        <f>_xlfn.XLOOKUP(Tabell1[[#This Row],[Ansvar]],Fleksi[Ansvar],Fleksi[Virksomhet])</f>
        <v>BFE</v>
      </c>
      <c r="M699" t="str">
        <f>_xlfn.XLOOKUP(Tabell1[[#This Row],[Ansvar]],Fleksi[Ansvar],Fleksi[1B])</f>
        <v>PPT, BFE og Helsestasjonstjenester</v>
      </c>
      <c r="N699" t="str">
        <f>_xlfn.XLOOKUP(Tabell1[[#This Row],[Ansvar]],Fleksi[Ansvar],Fleksi[Tjenesteområde])</f>
        <v>Oppvekst barn og unge</v>
      </c>
      <c r="O699" s="1">
        <f>+ROUND(Tabell1[[#This Row],[Justert beløp]],-3)</f>
        <v>2000</v>
      </c>
      <c r="P699">
        <f t="shared" si="83"/>
        <v>1010</v>
      </c>
      <c r="Q699">
        <f t="shared" si="84"/>
        <v>3301</v>
      </c>
      <c r="R699">
        <f t="shared" si="85"/>
        <v>2526</v>
      </c>
      <c r="S699" t="str">
        <f t="shared" si="86"/>
        <v>2255</v>
      </c>
      <c r="T699" s="1">
        <f>+Tabell1[[#This Row],[Avrundet beløp]]</f>
        <v>2000</v>
      </c>
      <c r="U699" s="5">
        <f t="shared" si="78"/>
        <v>2000</v>
      </c>
    </row>
    <row r="700" spans="1:21" x14ac:dyDescent="0.25">
      <c r="A700">
        <v>3301</v>
      </c>
      <c r="B700" t="s">
        <v>349</v>
      </c>
      <c r="C700">
        <v>2526</v>
      </c>
      <c r="D700" t="s">
        <v>351</v>
      </c>
      <c r="E700">
        <v>1099</v>
      </c>
      <c r="F700" t="s">
        <v>16</v>
      </c>
      <c r="G700" t="s">
        <v>17</v>
      </c>
      <c r="H700" t="s">
        <v>18</v>
      </c>
      <c r="I700" s="1">
        <v>276</v>
      </c>
      <c r="J700" s="1">
        <f>+Tabell1[[#This Row],[Regnskap]]</f>
        <v>276</v>
      </c>
      <c r="L700" t="str">
        <f>_xlfn.XLOOKUP(Tabell1[[#This Row],[Ansvar]],Fleksi[Ansvar],Fleksi[Virksomhet])</f>
        <v>BFE</v>
      </c>
      <c r="M700" t="str">
        <f>_xlfn.XLOOKUP(Tabell1[[#This Row],[Ansvar]],Fleksi[Ansvar],Fleksi[1B])</f>
        <v>PPT, BFE og Helsestasjonstjenester</v>
      </c>
      <c r="N700" t="str">
        <f>_xlfn.XLOOKUP(Tabell1[[#This Row],[Ansvar]],Fleksi[Ansvar],Fleksi[Tjenesteområde])</f>
        <v>Oppvekst barn og unge</v>
      </c>
      <c r="O700" s="1">
        <f>+ROUND(Tabell1[[#This Row],[Justert beløp]],-3)</f>
        <v>0</v>
      </c>
      <c r="P700">
        <f t="shared" si="83"/>
        <v>1099</v>
      </c>
      <c r="Q700">
        <f t="shared" si="84"/>
        <v>3301</v>
      </c>
      <c r="R700">
        <f t="shared" si="85"/>
        <v>2526</v>
      </c>
      <c r="S700" t="str">
        <f t="shared" si="86"/>
        <v>2255</v>
      </c>
      <c r="T700" s="1">
        <f>+Tabell1[[#This Row],[Avrundet beløp]]</f>
        <v>0</v>
      </c>
      <c r="U700" s="5">
        <f t="shared" si="78"/>
        <v>0</v>
      </c>
    </row>
    <row r="701" spans="1:21" x14ac:dyDescent="0.25">
      <c r="A701">
        <v>3301</v>
      </c>
      <c r="B701" t="s">
        <v>349</v>
      </c>
      <c r="C701">
        <v>2526</v>
      </c>
      <c r="D701" t="s">
        <v>351</v>
      </c>
      <c r="E701">
        <v>1161</v>
      </c>
      <c r="F701" t="s">
        <v>43</v>
      </c>
      <c r="G701" t="s">
        <v>17</v>
      </c>
      <c r="H701" t="s">
        <v>18</v>
      </c>
      <c r="I701" s="1">
        <v>12946</v>
      </c>
      <c r="J701" s="1">
        <f>+Tabell1[[#This Row],[Regnskap]]</f>
        <v>12946</v>
      </c>
      <c r="L701" t="str">
        <f>_xlfn.XLOOKUP(Tabell1[[#This Row],[Ansvar]],Fleksi[Ansvar],Fleksi[Virksomhet])</f>
        <v>BFE</v>
      </c>
      <c r="M701" t="str">
        <f>_xlfn.XLOOKUP(Tabell1[[#This Row],[Ansvar]],Fleksi[Ansvar],Fleksi[1B])</f>
        <v>PPT, BFE og Helsestasjonstjenester</v>
      </c>
      <c r="N701" t="str">
        <f>_xlfn.XLOOKUP(Tabell1[[#This Row],[Ansvar]],Fleksi[Ansvar],Fleksi[Tjenesteområde])</f>
        <v>Oppvekst barn og unge</v>
      </c>
      <c r="O701" s="1">
        <f>+ROUND(Tabell1[[#This Row],[Justert beløp]],-3)</f>
        <v>13000</v>
      </c>
      <c r="P701">
        <f t="shared" si="83"/>
        <v>1161</v>
      </c>
      <c r="Q701">
        <f t="shared" si="84"/>
        <v>3301</v>
      </c>
      <c r="R701">
        <f t="shared" si="85"/>
        <v>2526</v>
      </c>
      <c r="S701" t="str">
        <f t="shared" si="86"/>
        <v>2255</v>
      </c>
      <c r="T701" s="1">
        <f>+Tabell1[[#This Row],[Avrundet beløp]]</f>
        <v>13000</v>
      </c>
      <c r="U701" s="5">
        <f t="shared" si="78"/>
        <v>13000</v>
      </c>
    </row>
    <row r="702" spans="1:21" x14ac:dyDescent="0.25">
      <c r="A702">
        <v>3301</v>
      </c>
      <c r="B702" t="s">
        <v>349</v>
      </c>
      <c r="C702">
        <v>2526</v>
      </c>
      <c r="D702" t="s">
        <v>351</v>
      </c>
      <c r="E702">
        <v>1170</v>
      </c>
      <c r="F702" t="s">
        <v>41</v>
      </c>
      <c r="G702" t="s">
        <v>17</v>
      </c>
      <c r="H702" t="s">
        <v>18</v>
      </c>
      <c r="I702" s="1">
        <v>2537</v>
      </c>
      <c r="J702" s="1">
        <f>+Tabell1[[#This Row],[Regnskap]]</f>
        <v>2537</v>
      </c>
      <c r="L702" t="str">
        <f>_xlfn.XLOOKUP(Tabell1[[#This Row],[Ansvar]],Fleksi[Ansvar],Fleksi[Virksomhet])</f>
        <v>BFE</v>
      </c>
      <c r="M702" t="str">
        <f>_xlfn.XLOOKUP(Tabell1[[#This Row],[Ansvar]],Fleksi[Ansvar],Fleksi[1B])</f>
        <v>PPT, BFE og Helsestasjonstjenester</v>
      </c>
      <c r="N702" t="str">
        <f>_xlfn.XLOOKUP(Tabell1[[#This Row],[Ansvar]],Fleksi[Ansvar],Fleksi[Tjenesteområde])</f>
        <v>Oppvekst barn og unge</v>
      </c>
      <c r="O702" s="1">
        <f>+ROUND(Tabell1[[#This Row],[Justert beløp]],-3)</f>
        <v>3000</v>
      </c>
      <c r="P702">
        <f t="shared" si="83"/>
        <v>1170</v>
      </c>
      <c r="Q702">
        <f t="shared" si="84"/>
        <v>3301</v>
      </c>
      <c r="R702">
        <f t="shared" si="85"/>
        <v>2526</v>
      </c>
      <c r="S702" t="str">
        <f t="shared" si="86"/>
        <v>2255</v>
      </c>
      <c r="T702" s="1">
        <f>+Tabell1[[#This Row],[Avrundet beløp]]</f>
        <v>3000</v>
      </c>
      <c r="U702" s="5">
        <f t="shared" si="78"/>
        <v>3000</v>
      </c>
    </row>
    <row r="703" spans="1:21" x14ac:dyDescent="0.25">
      <c r="A703">
        <v>3301</v>
      </c>
      <c r="B703" t="s">
        <v>349</v>
      </c>
      <c r="C703">
        <v>2526</v>
      </c>
      <c r="D703" t="s">
        <v>351</v>
      </c>
      <c r="E703">
        <v>1175</v>
      </c>
      <c r="F703" t="s">
        <v>238</v>
      </c>
      <c r="G703" t="s">
        <v>17</v>
      </c>
      <c r="H703" t="s">
        <v>18</v>
      </c>
      <c r="I703" s="1">
        <v>1010</v>
      </c>
      <c r="J703" s="1">
        <f>+Tabell1[[#This Row],[Regnskap]]</f>
        <v>1010</v>
      </c>
      <c r="L703" t="str">
        <f>_xlfn.XLOOKUP(Tabell1[[#This Row],[Ansvar]],Fleksi[Ansvar],Fleksi[Virksomhet])</f>
        <v>BFE</v>
      </c>
      <c r="M703" t="str">
        <f>_xlfn.XLOOKUP(Tabell1[[#This Row],[Ansvar]],Fleksi[Ansvar],Fleksi[1B])</f>
        <v>PPT, BFE og Helsestasjonstjenester</v>
      </c>
      <c r="N703" t="str">
        <f>_xlfn.XLOOKUP(Tabell1[[#This Row],[Ansvar]],Fleksi[Ansvar],Fleksi[Tjenesteområde])</f>
        <v>Oppvekst barn og unge</v>
      </c>
      <c r="O703" s="1">
        <f>+ROUND(Tabell1[[#This Row],[Justert beløp]],-3)</f>
        <v>1000</v>
      </c>
      <c r="P703">
        <f t="shared" si="83"/>
        <v>1175</v>
      </c>
      <c r="Q703">
        <f t="shared" si="84"/>
        <v>3301</v>
      </c>
      <c r="R703">
        <f t="shared" si="85"/>
        <v>2526</v>
      </c>
      <c r="S703" t="str">
        <f t="shared" si="86"/>
        <v>2255</v>
      </c>
      <c r="T703" s="1">
        <f>+Tabell1[[#This Row],[Avrundet beløp]]</f>
        <v>1000</v>
      </c>
      <c r="U703" s="5">
        <f t="shared" si="78"/>
        <v>1000</v>
      </c>
    </row>
    <row r="704" spans="1:21" x14ac:dyDescent="0.25">
      <c r="A704">
        <v>3302</v>
      </c>
      <c r="B704" t="s">
        <v>352</v>
      </c>
      <c r="C704">
        <v>2441</v>
      </c>
      <c r="D704" t="s">
        <v>348</v>
      </c>
      <c r="E704">
        <v>1010</v>
      </c>
      <c r="F704" t="s">
        <v>45</v>
      </c>
      <c r="G704" t="s">
        <v>17</v>
      </c>
      <c r="H704" t="s">
        <v>18</v>
      </c>
      <c r="I704" s="1">
        <v>794</v>
      </c>
      <c r="J704" s="1">
        <f>+Tabell1[[#This Row],[Regnskap]]</f>
        <v>794</v>
      </c>
      <c r="L704" t="str">
        <f>_xlfn.XLOOKUP(Tabell1[[#This Row],[Ansvar]],Fleksi[Ansvar],Fleksi[Virksomhet])</f>
        <v>BFE</v>
      </c>
      <c r="M704" t="str">
        <f>_xlfn.XLOOKUP(Tabell1[[#This Row],[Ansvar]],Fleksi[Ansvar],Fleksi[1B])</f>
        <v>PPT, BFE og Helsestasjonstjenester</v>
      </c>
      <c r="N704" t="str">
        <f>_xlfn.XLOOKUP(Tabell1[[#This Row],[Ansvar]],Fleksi[Ansvar],Fleksi[Tjenesteområde])</f>
        <v>Oppvekst barn og unge</v>
      </c>
      <c r="O704" s="1">
        <f>+ROUND(Tabell1[[#This Row],[Justert beløp]],-3)</f>
        <v>1000</v>
      </c>
      <c r="P704">
        <f t="shared" si="83"/>
        <v>1010</v>
      </c>
      <c r="Q704">
        <f t="shared" si="84"/>
        <v>3302</v>
      </c>
      <c r="R704">
        <f t="shared" si="85"/>
        <v>2441</v>
      </c>
      <c r="S704" t="str">
        <f t="shared" si="86"/>
        <v>2255</v>
      </c>
      <c r="T704" s="1">
        <f>+Tabell1[[#This Row],[Avrundet beløp]]</f>
        <v>1000</v>
      </c>
      <c r="U704" s="5">
        <f t="shared" si="78"/>
        <v>1000</v>
      </c>
    </row>
    <row r="705" spans="1:21" x14ac:dyDescent="0.25">
      <c r="A705">
        <v>3302</v>
      </c>
      <c r="B705" t="s">
        <v>352</v>
      </c>
      <c r="C705">
        <v>2441</v>
      </c>
      <c r="D705" t="s">
        <v>348</v>
      </c>
      <c r="E705">
        <v>1099</v>
      </c>
      <c r="F705" t="s">
        <v>16</v>
      </c>
      <c r="G705" t="s">
        <v>17</v>
      </c>
      <c r="H705" t="s">
        <v>18</v>
      </c>
      <c r="I705" s="1">
        <v>112</v>
      </c>
      <c r="J705" s="1">
        <f>+Tabell1[[#This Row],[Regnskap]]</f>
        <v>112</v>
      </c>
      <c r="L705" t="str">
        <f>_xlfn.XLOOKUP(Tabell1[[#This Row],[Ansvar]],Fleksi[Ansvar],Fleksi[Virksomhet])</f>
        <v>BFE</v>
      </c>
      <c r="M705" t="str">
        <f>_xlfn.XLOOKUP(Tabell1[[#This Row],[Ansvar]],Fleksi[Ansvar],Fleksi[1B])</f>
        <v>PPT, BFE og Helsestasjonstjenester</v>
      </c>
      <c r="N705" t="str">
        <f>_xlfn.XLOOKUP(Tabell1[[#This Row],[Ansvar]],Fleksi[Ansvar],Fleksi[Tjenesteområde])</f>
        <v>Oppvekst barn og unge</v>
      </c>
      <c r="O705" s="1">
        <f>+ROUND(Tabell1[[#This Row],[Justert beløp]],-3)</f>
        <v>0</v>
      </c>
      <c r="P705">
        <f t="shared" si="83"/>
        <v>1099</v>
      </c>
      <c r="Q705">
        <f t="shared" si="84"/>
        <v>3302</v>
      </c>
      <c r="R705">
        <f t="shared" si="85"/>
        <v>2441</v>
      </c>
      <c r="S705" t="str">
        <f t="shared" si="86"/>
        <v>2255</v>
      </c>
      <c r="T705" s="1">
        <f>+Tabell1[[#This Row],[Avrundet beløp]]</f>
        <v>0</v>
      </c>
      <c r="U705" s="5">
        <f t="shared" si="78"/>
        <v>0</v>
      </c>
    </row>
    <row r="706" spans="1:21" x14ac:dyDescent="0.25">
      <c r="A706">
        <v>3302</v>
      </c>
      <c r="B706" t="s">
        <v>352</v>
      </c>
      <c r="C706">
        <v>2441</v>
      </c>
      <c r="D706" t="s">
        <v>348</v>
      </c>
      <c r="E706">
        <v>1161</v>
      </c>
      <c r="F706" t="s">
        <v>43</v>
      </c>
      <c r="G706" t="s">
        <v>17</v>
      </c>
      <c r="H706" t="s">
        <v>18</v>
      </c>
      <c r="I706" s="1">
        <v>5267</v>
      </c>
      <c r="J706" s="1">
        <f>+Tabell1[[#This Row],[Regnskap]]</f>
        <v>5267</v>
      </c>
      <c r="L706" t="str">
        <f>_xlfn.XLOOKUP(Tabell1[[#This Row],[Ansvar]],Fleksi[Ansvar],Fleksi[Virksomhet])</f>
        <v>BFE</v>
      </c>
      <c r="M706" t="str">
        <f>_xlfn.XLOOKUP(Tabell1[[#This Row],[Ansvar]],Fleksi[Ansvar],Fleksi[1B])</f>
        <v>PPT, BFE og Helsestasjonstjenester</v>
      </c>
      <c r="N706" t="str">
        <f>_xlfn.XLOOKUP(Tabell1[[#This Row],[Ansvar]],Fleksi[Ansvar],Fleksi[Tjenesteområde])</f>
        <v>Oppvekst barn og unge</v>
      </c>
      <c r="O706" s="1">
        <f>+ROUND(Tabell1[[#This Row],[Justert beløp]],-3)</f>
        <v>5000</v>
      </c>
      <c r="P706">
        <f t="shared" si="83"/>
        <v>1161</v>
      </c>
      <c r="Q706">
        <f t="shared" si="84"/>
        <v>3302</v>
      </c>
      <c r="R706">
        <f t="shared" si="85"/>
        <v>2441</v>
      </c>
      <c r="S706" t="str">
        <f t="shared" si="86"/>
        <v>2255</v>
      </c>
      <c r="T706" s="1">
        <f>+Tabell1[[#This Row],[Avrundet beløp]]</f>
        <v>5000</v>
      </c>
      <c r="U706" s="5">
        <f t="shared" si="78"/>
        <v>5000</v>
      </c>
    </row>
    <row r="707" spans="1:21" x14ac:dyDescent="0.25">
      <c r="A707">
        <v>3302</v>
      </c>
      <c r="B707" t="s">
        <v>352</v>
      </c>
      <c r="C707">
        <v>2441</v>
      </c>
      <c r="D707" t="s">
        <v>348</v>
      </c>
      <c r="E707">
        <v>1170</v>
      </c>
      <c r="F707" t="s">
        <v>41</v>
      </c>
      <c r="G707" t="s">
        <v>17</v>
      </c>
      <c r="H707" t="s">
        <v>18</v>
      </c>
      <c r="I707" s="1">
        <v>668</v>
      </c>
      <c r="J707" s="1">
        <f>+Tabell1[[#This Row],[Regnskap]]</f>
        <v>668</v>
      </c>
      <c r="L707" t="str">
        <f>_xlfn.XLOOKUP(Tabell1[[#This Row],[Ansvar]],Fleksi[Ansvar],Fleksi[Virksomhet])</f>
        <v>BFE</v>
      </c>
      <c r="M707" t="str">
        <f>_xlfn.XLOOKUP(Tabell1[[#This Row],[Ansvar]],Fleksi[Ansvar],Fleksi[1B])</f>
        <v>PPT, BFE og Helsestasjonstjenester</v>
      </c>
      <c r="N707" t="str">
        <f>_xlfn.XLOOKUP(Tabell1[[#This Row],[Ansvar]],Fleksi[Ansvar],Fleksi[Tjenesteområde])</f>
        <v>Oppvekst barn og unge</v>
      </c>
      <c r="O707" s="1">
        <f>+ROUND(Tabell1[[#This Row],[Justert beløp]],-3)</f>
        <v>1000</v>
      </c>
      <c r="P707">
        <f t="shared" si="83"/>
        <v>1170</v>
      </c>
      <c r="Q707">
        <f t="shared" si="84"/>
        <v>3302</v>
      </c>
      <c r="R707">
        <f t="shared" si="85"/>
        <v>2441</v>
      </c>
      <c r="S707" t="str">
        <f t="shared" si="86"/>
        <v>2255</v>
      </c>
      <c r="T707" s="1">
        <f>+Tabell1[[#This Row],[Avrundet beløp]]</f>
        <v>1000</v>
      </c>
      <c r="U707" s="5">
        <f t="shared" si="78"/>
        <v>1000</v>
      </c>
    </row>
    <row r="708" spans="1:21" x14ac:dyDescent="0.25">
      <c r="A708">
        <v>3303</v>
      </c>
      <c r="B708" t="s">
        <v>353</v>
      </c>
      <c r="C708">
        <v>2321</v>
      </c>
      <c r="D708" t="s">
        <v>219</v>
      </c>
      <c r="E708">
        <v>1021</v>
      </c>
      <c r="F708" t="s">
        <v>30</v>
      </c>
      <c r="G708" t="s">
        <v>17</v>
      </c>
      <c r="H708" t="s">
        <v>18</v>
      </c>
      <c r="I708" s="1">
        <v>-53</v>
      </c>
      <c r="J708" s="1">
        <f>+Tabell1[[#This Row],[Regnskap]]</f>
        <v>-53</v>
      </c>
      <c r="L708" t="str">
        <f>_xlfn.XLOOKUP(Tabell1[[#This Row],[Ansvar]],Fleksi[Ansvar],Fleksi[Virksomhet])</f>
        <v>BFE</v>
      </c>
      <c r="M708" t="str">
        <f>_xlfn.XLOOKUP(Tabell1[[#This Row],[Ansvar]],Fleksi[Ansvar],Fleksi[1B])</f>
        <v>PPT, BFE og Helsestasjonstjenester</v>
      </c>
      <c r="N708" t="str">
        <f>_xlfn.XLOOKUP(Tabell1[[#This Row],[Ansvar]],Fleksi[Ansvar],Fleksi[Tjenesteområde])</f>
        <v>Oppvekst barn og unge</v>
      </c>
      <c r="O708" s="1">
        <f>+ROUND(Tabell1[[#This Row],[Justert beløp]],-3)</f>
        <v>0</v>
      </c>
      <c r="P708">
        <f t="shared" si="83"/>
        <v>1021</v>
      </c>
      <c r="Q708">
        <f t="shared" si="84"/>
        <v>3303</v>
      </c>
      <c r="R708">
        <f t="shared" si="85"/>
        <v>2321</v>
      </c>
      <c r="S708" t="str">
        <f t="shared" si="86"/>
        <v>2255</v>
      </c>
      <c r="T708" s="1">
        <f>+Tabell1[[#This Row],[Avrundet beløp]]</f>
        <v>0</v>
      </c>
      <c r="U708" s="5">
        <f t="shared" si="78"/>
        <v>0</v>
      </c>
    </row>
    <row r="709" spans="1:21" x14ac:dyDescent="0.25">
      <c r="A709">
        <v>3303</v>
      </c>
      <c r="B709" t="s">
        <v>353</v>
      </c>
      <c r="C709">
        <v>2321</v>
      </c>
      <c r="D709" t="s">
        <v>219</v>
      </c>
      <c r="E709">
        <v>1099</v>
      </c>
      <c r="F709" t="s">
        <v>16</v>
      </c>
      <c r="G709" t="s">
        <v>17</v>
      </c>
      <c r="H709" t="s">
        <v>18</v>
      </c>
      <c r="I709" s="1">
        <v>-7</v>
      </c>
      <c r="J709" s="1">
        <f>+Tabell1[[#This Row],[Regnskap]]</f>
        <v>-7</v>
      </c>
      <c r="L709" t="str">
        <f>_xlfn.XLOOKUP(Tabell1[[#This Row],[Ansvar]],Fleksi[Ansvar],Fleksi[Virksomhet])</f>
        <v>BFE</v>
      </c>
      <c r="M709" t="str">
        <f>_xlfn.XLOOKUP(Tabell1[[#This Row],[Ansvar]],Fleksi[Ansvar],Fleksi[1B])</f>
        <v>PPT, BFE og Helsestasjonstjenester</v>
      </c>
      <c r="N709" t="str">
        <f>_xlfn.XLOOKUP(Tabell1[[#This Row],[Ansvar]],Fleksi[Ansvar],Fleksi[Tjenesteområde])</f>
        <v>Oppvekst barn og unge</v>
      </c>
      <c r="O709" s="1">
        <f>+ROUND(Tabell1[[#This Row],[Justert beløp]],-3)</f>
        <v>0</v>
      </c>
      <c r="P709">
        <f t="shared" si="83"/>
        <v>1099</v>
      </c>
      <c r="Q709">
        <f t="shared" si="84"/>
        <v>3303</v>
      </c>
      <c r="R709">
        <f t="shared" si="85"/>
        <v>2321</v>
      </c>
      <c r="S709" t="str">
        <f t="shared" si="86"/>
        <v>2255</v>
      </c>
      <c r="T709" s="1">
        <f>+Tabell1[[#This Row],[Avrundet beløp]]</f>
        <v>0</v>
      </c>
      <c r="U709" s="5">
        <f t="shared" ref="U709:U772" si="87">ROUND(T709,-3)</f>
        <v>0</v>
      </c>
    </row>
    <row r="710" spans="1:21" x14ac:dyDescent="0.25">
      <c r="A710">
        <v>3303</v>
      </c>
      <c r="B710" t="s">
        <v>353</v>
      </c>
      <c r="C710">
        <v>2441</v>
      </c>
      <c r="D710" t="s">
        <v>348</v>
      </c>
      <c r="E710">
        <v>1010</v>
      </c>
      <c r="F710" t="s">
        <v>45</v>
      </c>
      <c r="G710" t="s">
        <v>17</v>
      </c>
      <c r="H710" t="s">
        <v>18</v>
      </c>
      <c r="I710" s="1">
        <v>816</v>
      </c>
      <c r="J710" s="1">
        <f>+Tabell1[[#This Row],[Regnskap]]</f>
        <v>816</v>
      </c>
      <c r="L710" t="str">
        <f>_xlfn.XLOOKUP(Tabell1[[#This Row],[Ansvar]],Fleksi[Ansvar],Fleksi[Virksomhet])</f>
        <v>BFE</v>
      </c>
      <c r="M710" t="str">
        <f>_xlfn.XLOOKUP(Tabell1[[#This Row],[Ansvar]],Fleksi[Ansvar],Fleksi[1B])</f>
        <v>PPT, BFE og Helsestasjonstjenester</v>
      </c>
      <c r="N710" t="str">
        <f>_xlfn.XLOOKUP(Tabell1[[#This Row],[Ansvar]],Fleksi[Ansvar],Fleksi[Tjenesteområde])</f>
        <v>Oppvekst barn og unge</v>
      </c>
      <c r="O710" s="1">
        <f>+ROUND(Tabell1[[#This Row],[Justert beløp]],-3)</f>
        <v>1000</v>
      </c>
      <c r="P710">
        <f t="shared" si="83"/>
        <v>1010</v>
      </c>
      <c r="Q710">
        <f t="shared" si="84"/>
        <v>3303</v>
      </c>
      <c r="R710">
        <f t="shared" si="85"/>
        <v>2441</v>
      </c>
      <c r="S710" t="str">
        <f t="shared" si="86"/>
        <v>2255</v>
      </c>
      <c r="T710" s="1">
        <f>+Tabell1[[#This Row],[Avrundet beløp]]</f>
        <v>1000</v>
      </c>
      <c r="U710" s="5">
        <f t="shared" si="87"/>
        <v>1000</v>
      </c>
    </row>
    <row r="711" spans="1:21" x14ac:dyDescent="0.25">
      <c r="A711">
        <v>3303</v>
      </c>
      <c r="B711" t="s">
        <v>353</v>
      </c>
      <c r="C711">
        <v>2441</v>
      </c>
      <c r="D711" t="s">
        <v>348</v>
      </c>
      <c r="E711">
        <v>1099</v>
      </c>
      <c r="F711" t="s">
        <v>16</v>
      </c>
      <c r="G711" t="s">
        <v>17</v>
      </c>
      <c r="H711" t="s">
        <v>18</v>
      </c>
      <c r="I711" s="1">
        <v>115</v>
      </c>
      <c r="J711" s="1">
        <f>+Tabell1[[#This Row],[Regnskap]]</f>
        <v>115</v>
      </c>
      <c r="L711" t="str">
        <f>_xlfn.XLOOKUP(Tabell1[[#This Row],[Ansvar]],Fleksi[Ansvar],Fleksi[Virksomhet])</f>
        <v>BFE</v>
      </c>
      <c r="M711" t="str">
        <f>_xlfn.XLOOKUP(Tabell1[[#This Row],[Ansvar]],Fleksi[Ansvar],Fleksi[1B])</f>
        <v>PPT, BFE og Helsestasjonstjenester</v>
      </c>
      <c r="N711" t="str">
        <f>_xlfn.XLOOKUP(Tabell1[[#This Row],[Ansvar]],Fleksi[Ansvar],Fleksi[Tjenesteområde])</f>
        <v>Oppvekst barn og unge</v>
      </c>
      <c r="O711" s="1">
        <f>+ROUND(Tabell1[[#This Row],[Justert beløp]],-3)</f>
        <v>0</v>
      </c>
      <c r="P711">
        <f t="shared" si="83"/>
        <v>1099</v>
      </c>
      <c r="Q711">
        <f t="shared" si="84"/>
        <v>3303</v>
      </c>
      <c r="R711">
        <f t="shared" si="85"/>
        <v>2441</v>
      </c>
      <c r="S711" t="str">
        <f t="shared" si="86"/>
        <v>2255</v>
      </c>
      <c r="T711" s="1">
        <f>+Tabell1[[#This Row],[Avrundet beløp]]</f>
        <v>0</v>
      </c>
      <c r="U711" s="5">
        <f t="shared" si="87"/>
        <v>0</v>
      </c>
    </row>
    <row r="712" spans="1:21" x14ac:dyDescent="0.25">
      <c r="A712">
        <v>3303</v>
      </c>
      <c r="B712" t="s">
        <v>353</v>
      </c>
      <c r="C712">
        <v>2441</v>
      </c>
      <c r="D712" t="s">
        <v>348</v>
      </c>
      <c r="E712">
        <v>1160</v>
      </c>
      <c r="F712" t="s">
        <v>333</v>
      </c>
      <c r="G712" t="s">
        <v>17</v>
      </c>
      <c r="H712" t="s">
        <v>18</v>
      </c>
      <c r="I712" s="1">
        <v>315</v>
      </c>
      <c r="J712" s="1">
        <f>+Tabell1[[#This Row],[Regnskap]]</f>
        <v>315</v>
      </c>
      <c r="L712" t="str">
        <f>_xlfn.XLOOKUP(Tabell1[[#This Row],[Ansvar]],Fleksi[Ansvar],Fleksi[Virksomhet])</f>
        <v>BFE</v>
      </c>
      <c r="M712" t="str">
        <f>_xlfn.XLOOKUP(Tabell1[[#This Row],[Ansvar]],Fleksi[Ansvar],Fleksi[1B])</f>
        <v>PPT, BFE og Helsestasjonstjenester</v>
      </c>
      <c r="N712" t="str">
        <f>_xlfn.XLOOKUP(Tabell1[[#This Row],[Ansvar]],Fleksi[Ansvar],Fleksi[Tjenesteområde])</f>
        <v>Oppvekst barn og unge</v>
      </c>
      <c r="O712" s="1">
        <f>+ROUND(Tabell1[[#This Row],[Justert beløp]],-3)</f>
        <v>0</v>
      </c>
      <c r="P712">
        <f t="shared" si="83"/>
        <v>1160</v>
      </c>
      <c r="Q712">
        <f t="shared" si="84"/>
        <v>3303</v>
      </c>
      <c r="R712">
        <f t="shared" si="85"/>
        <v>2441</v>
      </c>
      <c r="S712" t="str">
        <f t="shared" si="86"/>
        <v>2255</v>
      </c>
      <c r="T712" s="1">
        <f>+Tabell1[[#This Row],[Avrundet beløp]]</f>
        <v>0</v>
      </c>
      <c r="U712" s="5">
        <f t="shared" si="87"/>
        <v>0</v>
      </c>
    </row>
    <row r="713" spans="1:21" x14ac:dyDescent="0.25">
      <c r="A713">
        <v>3303</v>
      </c>
      <c r="B713" t="s">
        <v>353</v>
      </c>
      <c r="C713">
        <v>2441</v>
      </c>
      <c r="D713" t="s">
        <v>348</v>
      </c>
      <c r="E713">
        <v>1161</v>
      </c>
      <c r="F713" t="s">
        <v>43</v>
      </c>
      <c r="G713" t="s">
        <v>17</v>
      </c>
      <c r="H713" t="s">
        <v>18</v>
      </c>
      <c r="I713" s="1">
        <v>6865</v>
      </c>
      <c r="J713" s="1">
        <f>+Tabell1[[#This Row],[Regnskap]]</f>
        <v>6865</v>
      </c>
      <c r="L713" t="str">
        <f>_xlfn.XLOOKUP(Tabell1[[#This Row],[Ansvar]],Fleksi[Ansvar],Fleksi[Virksomhet])</f>
        <v>BFE</v>
      </c>
      <c r="M713" t="str">
        <f>_xlfn.XLOOKUP(Tabell1[[#This Row],[Ansvar]],Fleksi[Ansvar],Fleksi[1B])</f>
        <v>PPT, BFE og Helsestasjonstjenester</v>
      </c>
      <c r="N713" t="str">
        <f>_xlfn.XLOOKUP(Tabell1[[#This Row],[Ansvar]],Fleksi[Ansvar],Fleksi[Tjenesteområde])</f>
        <v>Oppvekst barn og unge</v>
      </c>
      <c r="O713" s="1">
        <f>+ROUND(Tabell1[[#This Row],[Justert beløp]],-3)</f>
        <v>7000</v>
      </c>
      <c r="P713">
        <f t="shared" si="83"/>
        <v>1161</v>
      </c>
      <c r="Q713">
        <f t="shared" si="84"/>
        <v>3303</v>
      </c>
      <c r="R713">
        <f t="shared" si="85"/>
        <v>2441</v>
      </c>
      <c r="S713" t="str">
        <f t="shared" si="86"/>
        <v>2255</v>
      </c>
      <c r="T713" s="1">
        <f>+Tabell1[[#This Row],[Avrundet beløp]]</f>
        <v>7000</v>
      </c>
      <c r="U713" s="5">
        <f t="shared" si="87"/>
        <v>7000</v>
      </c>
    </row>
    <row r="714" spans="1:21" x14ac:dyDescent="0.25">
      <c r="A714">
        <v>3303</v>
      </c>
      <c r="B714" t="s">
        <v>353</v>
      </c>
      <c r="C714">
        <v>2441</v>
      </c>
      <c r="D714" t="s">
        <v>348</v>
      </c>
      <c r="E714">
        <v>1170</v>
      </c>
      <c r="F714" t="s">
        <v>41</v>
      </c>
      <c r="G714" t="s">
        <v>17</v>
      </c>
      <c r="H714" t="s">
        <v>18</v>
      </c>
      <c r="I714" s="1">
        <v>1042</v>
      </c>
      <c r="J714" s="1">
        <f>+Tabell1[[#This Row],[Regnskap]]</f>
        <v>1042</v>
      </c>
      <c r="L714" t="str">
        <f>_xlfn.XLOOKUP(Tabell1[[#This Row],[Ansvar]],Fleksi[Ansvar],Fleksi[Virksomhet])</f>
        <v>BFE</v>
      </c>
      <c r="M714" t="str">
        <f>_xlfn.XLOOKUP(Tabell1[[#This Row],[Ansvar]],Fleksi[Ansvar],Fleksi[1B])</f>
        <v>PPT, BFE og Helsestasjonstjenester</v>
      </c>
      <c r="N714" t="str">
        <f>_xlfn.XLOOKUP(Tabell1[[#This Row],[Ansvar]],Fleksi[Ansvar],Fleksi[Tjenesteområde])</f>
        <v>Oppvekst barn og unge</v>
      </c>
      <c r="O714" s="1">
        <f>+ROUND(Tabell1[[#This Row],[Justert beløp]],-3)</f>
        <v>1000</v>
      </c>
      <c r="P714">
        <f t="shared" si="83"/>
        <v>1170</v>
      </c>
      <c r="Q714">
        <f t="shared" si="84"/>
        <v>3303</v>
      </c>
      <c r="R714">
        <f t="shared" si="85"/>
        <v>2441</v>
      </c>
      <c r="S714" t="str">
        <f t="shared" si="86"/>
        <v>2255</v>
      </c>
      <c r="T714" s="1">
        <f>+Tabell1[[#This Row],[Avrundet beløp]]</f>
        <v>1000</v>
      </c>
      <c r="U714" s="5">
        <f t="shared" si="87"/>
        <v>1000</v>
      </c>
    </row>
    <row r="715" spans="1:21" x14ac:dyDescent="0.25">
      <c r="A715">
        <v>3303</v>
      </c>
      <c r="B715" t="s">
        <v>353</v>
      </c>
      <c r="C715">
        <v>2441</v>
      </c>
      <c r="D715" t="s">
        <v>348</v>
      </c>
      <c r="E715">
        <v>1175</v>
      </c>
      <c r="F715" t="s">
        <v>238</v>
      </c>
      <c r="G715" t="s">
        <v>17</v>
      </c>
      <c r="H715" t="s">
        <v>18</v>
      </c>
      <c r="I715" s="1">
        <v>147</v>
      </c>
      <c r="J715" s="1">
        <f>+Tabell1[[#This Row],[Regnskap]]</f>
        <v>147</v>
      </c>
      <c r="L715" t="str">
        <f>_xlfn.XLOOKUP(Tabell1[[#This Row],[Ansvar]],Fleksi[Ansvar],Fleksi[Virksomhet])</f>
        <v>BFE</v>
      </c>
      <c r="M715" t="str">
        <f>_xlfn.XLOOKUP(Tabell1[[#This Row],[Ansvar]],Fleksi[Ansvar],Fleksi[1B])</f>
        <v>PPT, BFE og Helsestasjonstjenester</v>
      </c>
      <c r="N715" t="str">
        <f>_xlfn.XLOOKUP(Tabell1[[#This Row],[Ansvar]],Fleksi[Ansvar],Fleksi[Tjenesteområde])</f>
        <v>Oppvekst barn og unge</v>
      </c>
      <c r="O715" s="1">
        <f>+ROUND(Tabell1[[#This Row],[Justert beløp]],-3)</f>
        <v>0</v>
      </c>
      <c r="P715">
        <f t="shared" si="83"/>
        <v>1175</v>
      </c>
      <c r="Q715">
        <f t="shared" si="84"/>
        <v>3303</v>
      </c>
      <c r="R715">
        <f t="shared" si="85"/>
        <v>2441</v>
      </c>
      <c r="S715" t="str">
        <f t="shared" si="86"/>
        <v>2255</v>
      </c>
      <c r="T715" s="1">
        <f>+Tabell1[[#This Row],[Avrundet beløp]]</f>
        <v>0</v>
      </c>
      <c r="U715" s="5">
        <f t="shared" si="87"/>
        <v>0</v>
      </c>
    </row>
    <row r="716" spans="1:21" x14ac:dyDescent="0.25">
      <c r="A716">
        <v>3304</v>
      </c>
      <c r="B716" t="s">
        <v>354</v>
      </c>
      <c r="C716">
        <v>2510</v>
      </c>
      <c r="D716" t="s">
        <v>355</v>
      </c>
      <c r="E716">
        <v>1010</v>
      </c>
      <c r="F716" t="s">
        <v>45</v>
      </c>
      <c r="G716" t="s">
        <v>17</v>
      </c>
      <c r="H716" t="s">
        <v>18</v>
      </c>
      <c r="I716" s="1">
        <v>2699</v>
      </c>
      <c r="J716" s="1">
        <f>+Tabell1[[#This Row],[Regnskap]]</f>
        <v>2699</v>
      </c>
      <c r="L716" t="str">
        <f>_xlfn.XLOOKUP(Tabell1[[#This Row],[Ansvar]],Fleksi[Ansvar],Fleksi[Virksomhet])</f>
        <v>BFE</v>
      </c>
      <c r="M716" t="str">
        <f>_xlfn.XLOOKUP(Tabell1[[#This Row],[Ansvar]],Fleksi[Ansvar],Fleksi[1B])</f>
        <v>PPT, BFE og Helsestasjonstjenester</v>
      </c>
      <c r="N716" t="str">
        <f>_xlfn.XLOOKUP(Tabell1[[#This Row],[Ansvar]],Fleksi[Ansvar],Fleksi[Tjenesteområde])</f>
        <v>Oppvekst barn og unge</v>
      </c>
      <c r="O716" s="1">
        <f>+ROUND(Tabell1[[#This Row],[Justert beløp]],-3)</f>
        <v>3000</v>
      </c>
      <c r="P716">
        <f t="shared" si="83"/>
        <v>1010</v>
      </c>
      <c r="Q716">
        <f t="shared" si="84"/>
        <v>3304</v>
      </c>
      <c r="R716">
        <f t="shared" si="85"/>
        <v>2510</v>
      </c>
      <c r="S716" t="str">
        <f t="shared" si="86"/>
        <v>2255</v>
      </c>
      <c r="T716" s="1">
        <f>+Tabell1[[#This Row],[Avrundet beløp]]</f>
        <v>3000</v>
      </c>
      <c r="U716" s="5">
        <f t="shared" si="87"/>
        <v>3000</v>
      </c>
    </row>
    <row r="717" spans="1:21" x14ac:dyDescent="0.25">
      <c r="A717">
        <v>3304</v>
      </c>
      <c r="B717" t="s">
        <v>354</v>
      </c>
      <c r="C717">
        <v>2510</v>
      </c>
      <c r="D717" t="s">
        <v>355</v>
      </c>
      <c r="E717">
        <v>1099</v>
      </c>
      <c r="F717" t="s">
        <v>16</v>
      </c>
      <c r="G717" t="s">
        <v>17</v>
      </c>
      <c r="H717" t="s">
        <v>18</v>
      </c>
      <c r="I717" s="1">
        <v>381</v>
      </c>
      <c r="J717" s="1">
        <f>+Tabell1[[#This Row],[Regnskap]]</f>
        <v>381</v>
      </c>
      <c r="L717" t="str">
        <f>_xlfn.XLOOKUP(Tabell1[[#This Row],[Ansvar]],Fleksi[Ansvar],Fleksi[Virksomhet])</f>
        <v>BFE</v>
      </c>
      <c r="M717" t="str">
        <f>_xlfn.XLOOKUP(Tabell1[[#This Row],[Ansvar]],Fleksi[Ansvar],Fleksi[1B])</f>
        <v>PPT, BFE og Helsestasjonstjenester</v>
      </c>
      <c r="N717" t="str">
        <f>_xlfn.XLOOKUP(Tabell1[[#This Row],[Ansvar]],Fleksi[Ansvar],Fleksi[Tjenesteområde])</f>
        <v>Oppvekst barn og unge</v>
      </c>
      <c r="O717" s="1">
        <f>+ROUND(Tabell1[[#This Row],[Justert beløp]],-3)</f>
        <v>0</v>
      </c>
      <c r="P717">
        <f t="shared" si="83"/>
        <v>1099</v>
      </c>
      <c r="Q717">
        <f t="shared" si="84"/>
        <v>3304</v>
      </c>
      <c r="R717">
        <f t="shared" si="85"/>
        <v>2510</v>
      </c>
      <c r="S717" t="str">
        <f t="shared" si="86"/>
        <v>2255</v>
      </c>
      <c r="T717" s="1">
        <f>+Tabell1[[#This Row],[Avrundet beløp]]</f>
        <v>0</v>
      </c>
      <c r="U717" s="5">
        <f t="shared" si="87"/>
        <v>0</v>
      </c>
    </row>
    <row r="718" spans="1:21" x14ac:dyDescent="0.25">
      <c r="A718">
        <v>3304</v>
      </c>
      <c r="B718" t="s">
        <v>354</v>
      </c>
      <c r="C718">
        <v>2510</v>
      </c>
      <c r="D718" t="s">
        <v>355</v>
      </c>
      <c r="E718">
        <v>1161</v>
      </c>
      <c r="F718" t="s">
        <v>43</v>
      </c>
      <c r="G718" t="s">
        <v>17</v>
      </c>
      <c r="H718" t="s">
        <v>18</v>
      </c>
      <c r="I718" s="1">
        <v>24286</v>
      </c>
      <c r="J718" s="1">
        <f>+Tabell1[[#This Row],[Regnskap]]</f>
        <v>24286</v>
      </c>
      <c r="L718" t="str">
        <f>_xlfn.XLOOKUP(Tabell1[[#This Row],[Ansvar]],Fleksi[Ansvar],Fleksi[Virksomhet])</f>
        <v>BFE</v>
      </c>
      <c r="M718" t="str">
        <f>_xlfn.XLOOKUP(Tabell1[[#This Row],[Ansvar]],Fleksi[Ansvar],Fleksi[1B])</f>
        <v>PPT, BFE og Helsestasjonstjenester</v>
      </c>
      <c r="N718" t="str">
        <f>_xlfn.XLOOKUP(Tabell1[[#This Row],[Ansvar]],Fleksi[Ansvar],Fleksi[Tjenesteområde])</f>
        <v>Oppvekst barn og unge</v>
      </c>
      <c r="O718" s="1">
        <f>+ROUND(Tabell1[[#This Row],[Justert beløp]],-3)</f>
        <v>24000</v>
      </c>
      <c r="P718">
        <f t="shared" si="83"/>
        <v>1161</v>
      </c>
      <c r="Q718">
        <f t="shared" si="84"/>
        <v>3304</v>
      </c>
      <c r="R718">
        <f t="shared" si="85"/>
        <v>2510</v>
      </c>
      <c r="S718" t="str">
        <f t="shared" si="86"/>
        <v>2255</v>
      </c>
      <c r="T718" s="1">
        <f>+Tabell1[[#This Row],[Avrundet beløp]]</f>
        <v>24000</v>
      </c>
      <c r="U718" s="5">
        <f t="shared" si="87"/>
        <v>24000</v>
      </c>
    </row>
    <row r="719" spans="1:21" x14ac:dyDescent="0.25">
      <c r="A719">
        <v>3304</v>
      </c>
      <c r="B719" t="s">
        <v>354</v>
      </c>
      <c r="C719">
        <v>2510</v>
      </c>
      <c r="D719" t="s">
        <v>355</v>
      </c>
      <c r="E719">
        <v>1170</v>
      </c>
      <c r="F719" t="s">
        <v>41</v>
      </c>
      <c r="G719" t="s">
        <v>17</v>
      </c>
      <c r="H719" t="s">
        <v>18</v>
      </c>
      <c r="I719" s="1">
        <v>4198</v>
      </c>
      <c r="J719" s="1">
        <f>+Tabell1[[#This Row],[Regnskap]]</f>
        <v>4198</v>
      </c>
      <c r="L719" t="str">
        <f>_xlfn.XLOOKUP(Tabell1[[#This Row],[Ansvar]],Fleksi[Ansvar],Fleksi[Virksomhet])</f>
        <v>BFE</v>
      </c>
      <c r="M719" t="str">
        <f>_xlfn.XLOOKUP(Tabell1[[#This Row],[Ansvar]],Fleksi[Ansvar],Fleksi[1B])</f>
        <v>PPT, BFE og Helsestasjonstjenester</v>
      </c>
      <c r="N719" t="str">
        <f>_xlfn.XLOOKUP(Tabell1[[#This Row],[Ansvar]],Fleksi[Ansvar],Fleksi[Tjenesteområde])</f>
        <v>Oppvekst barn og unge</v>
      </c>
      <c r="O719" s="1">
        <f>+ROUND(Tabell1[[#This Row],[Justert beløp]],-3)</f>
        <v>4000</v>
      </c>
      <c r="P719">
        <f t="shared" si="83"/>
        <v>1170</v>
      </c>
      <c r="Q719">
        <f t="shared" si="84"/>
        <v>3304</v>
      </c>
      <c r="R719">
        <f t="shared" si="85"/>
        <v>2510</v>
      </c>
      <c r="S719" t="str">
        <f t="shared" si="86"/>
        <v>2255</v>
      </c>
      <c r="T719" s="1">
        <f>+Tabell1[[#This Row],[Avrundet beløp]]</f>
        <v>4000</v>
      </c>
      <c r="U719" s="5">
        <f t="shared" si="87"/>
        <v>4000</v>
      </c>
    </row>
    <row r="720" spans="1:21" x14ac:dyDescent="0.25">
      <c r="A720">
        <v>3304</v>
      </c>
      <c r="B720" t="s">
        <v>354</v>
      </c>
      <c r="C720">
        <v>2510</v>
      </c>
      <c r="D720" t="s">
        <v>355</v>
      </c>
      <c r="E720">
        <v>1175</v>
      </c>
      <c r="F720" t="s">
        <v>238</v>
      </c>
      <c r="G720" t="s">
        <v>17</v>
      </c>
      <c r="H720" t="s">
        <v>18</v>
      </c>
      <c r="I720" s="1">
        <v>477</v>
      </c>
      <c r="J720" s="1">
        <f>+Tabell1[[#This Row],[Regnskap]]</f>
        <v>477</v>
      </c>
      <c r="L720" t="str">
        <f>_xlfn.XLOOKUP(Tabell1[[#This Row],[Ansvar]],Fleksi[Ansvar],Fleksi[Virksomhet])</f>
        <v>BFE</v>
      </c>
      <c r="M720" t="str">
        <f>_xlfn.XLOOKUP(Tabell1[[#This Row],[Ansvar]],Fleksi[Ansvar],Fleksi[1B])</f>
        <v>PPT, BFE og Helsestasjonstjenester</v>
      </c>
      <c r="N720" t="str">
        <f>_xlfn.XLOOKUP(Tabell1[[#This Row],[Ansvar]],Fleksi[Ansvar],Fleksi[Tjenesteområde])</f>
        <v>Oppvekst barn og unge</v>
      </c>
      <c r="O720" s="1">
        <f>+ROUND(Tabell1[[#This Row],[Justert beløp]],-3)</f>
        <v>0</v>
      </c>
      <c r="P720">
        <f t="shared" si="83"/>
        <v>1175</v>
      </c>
      <c r="Q720">
        <f t="shared" si="84"/>
        <v>3304</v>
      </c>
      <c r="R720">
        <f t="shared" si="85"/>
        <v>2510</v>
      </c>
      <c r="S720" t="str">
        <f t="shared" si="86"/>
        <v>2255</v>
      </c>
      <c r="T720" s="1">
        <f>+Tabell1[[#This Row],[Avrundet beløp]]</f>
        <v>0</v>
      </c>
      <c r="U720" s="5">
        <f t="shared" si="87"/>
        <v>0</v>
      </c>
    </row>
    <row r="721" spans="1:21" x14ac:dyDescent="0.25">
      <c r="A721">
        <v>3304</v>
      </c>
      <c r="B721" t="s">
        <v>354</v>
      </c>
      <c r="C721">
        <v>2520</v>
      </c>
      <c r="D721" t="s">
        <v>356</v>
      </c>
      <c r="E721">
        <v>1010</v>
      </c>
      <c r="F721" t="s">
        <v>45</v>
      </c>
      <c r="G721" t="s">
        <v>17</v>
      </c>
      <c r="H721" t="s">
        <v>18</v>
      </c>
      <c r="I721" s="1">
        <v>353</v>
      </c>
      <c r="J721" s="1">
        <f>+Tabell1[[#This Row],[Regnskap]]</f>
        <v>353</v>
      </c>
      <c r="L721" t="str">
        <f>_xlfn.XLOOKUP(Tabell1[[#This Row],[Ansvar]],Fleksi[Ansvar],Fleksi[Virksomhet])</f>
        <v>BFE</v>
      </c>
      <c r="M721" t="str">
        <f>_xlfn.XLOOKUP(Tabell1[[#This Row],[Ansvar]],Fleksi[Ansvar],Fleksi[1B])</f>
        <v>PPT, BFE og Helsestasjonstjenester</v>
      </c>
      <c r="N721" t="str">
        <f>_xlfn.XLOOKUP(Tabell1[[#This Row],[Ansvar]],Fleksi[Ansvar],Fleksi[Tjenesteområde])</f>
        <v>Oppvekst barn og unge</v>
      </c>
      <c r="O721" s="1">
        <f>+ROUND(Tabell1[[#This Row],[Justert beløp]],-3)</f>
        <v>0</v>
      </c>
      <c r="P721">
        <f t="shared" si="83"/>
        <v>1010</v>
      </c>
      <c r="Q721">
        <f t="shared" si="84"/>
        <v>3304</v>
      </c>
      <c r="R721">
        <f t="shared" si="85"/>
        <v>2520</v>
      </c>
      <c r="S721" t="str">
        <f t="shared" si="86"/>
        <v>2255</v>
      </c>
      <c r="T721" s="1">
        <f>+Tabell1[[#This Row],[Avrundet beløp]]</f>
        <v>0</v>
      </c>
      <c r="U721" s="5">
        <f t="shared" si="87"/>
        <v>0</v>
      </c>
    </row>
    <row r="722" spans="1:21" x14ac:dyDescent="0.25">
      <c r="A722">
        <v>3304</v>
      </c>
      <c r="B722" t="s">
        <v>354</v>
      </c>
      <c r="C722">
        <v>2520</v>
      </c>
      <c r="D722" t="s">
        <v>356</v>
      </c>
      <c r="E722">
        <v>1099</v>
      </c>
      <c r="F722" t="s">
        <v>16</v>
      </c>
      <c r="G722" t="s">
        <v>17</v>
      </c>
      <c r="H722" t="s">
        <v>18</v>
      </c>
      <c r="I722" s="1">
        <v>50</v>
      </c>
      <c r="J722" s="1">
        <f>+Tabell1[[#This Row],[Regnskap]]</f>
        <v>50</v>
      </c>
      <c r="L722" t="str">
        <f>_xlfn.XLOOKUP(Tabell1[[#This Row],[Ansvar]],Fleksi[Ansvar],Fleksi[Virksomhet])</f>
        <v>BFE</v>
      </c>
      <c r="M722" t="str">
        <f>_xlfn.XLOOKUP(Tabell1[[#This Row],[Ansvar]],Fleksi[Ansvar],Fleksi[1B])</f>
        <v>PPT, BFE og Helsestasjonstjenester</v>
      </c>
      <c r="N722" t="str">
        <f>_xlfn.XLOOKUP(Tabell1[[#This Row],[Ansvar]],Fleksi[Ansvar],Fleksi[Tjenesteområde])</f>
        <v>Oppvekst barn og unge</v>
      </c>
      <c r="O722" s="1">
        <f>+ROUND(Tabell1[[#This Row],[Justert beløp]],-3)</f>
        <v>0</v>
      </c>
      <c r="P722">
        <f t="shared" si="83"/>
        <v>1099</v>
      </c>
      <c r="Q722">
        <f t="shared" si="84"/>
        <v>3304</v>
      </c>
      <c r="R722">
        <f t="shared" si="85"/>
        <v>2520</v>
      </c>
      <c r="S722" t="str">
        <f t="shared" si="86"/>
        <v>2255</v>
      </c>
      <c r="T722" s="1">
        <f>+Tabell1[[#This Row],[Avrundet beløp]]</f>
        <v>0</v>
      </c>
      <c r="U722" s="5">
        <f t="shared" si="87"/>
        <v>0</v>
      </c>
    </row>
    <row r="723" spans="1:21" x14ac:dyDescent="0.25">
      <c r="A723">
        <v>3304</v>
      </c>
      <c r="B723" t="s">
        <v>354</v>
      </c>
      <c r="C723">
        <v>2520</v>
      </c>
      <c r="D723" t="s">
        <v>356</v>
      </c>
      <c r="E723">
        <v>1161</v>
      </c>
      <c r="F723" t="s">
        <v>43</v>
      </c>
      <c r="G723" t="s">
        <v>17</v>
      </c>
      <c r="H723" t="s">
        <v>18</v>
      </c>
      <c r="I723" s="1">
        <v>2331</v>
      </c>
      <c r="J723" s="1">
        <f>+Tabell1[[#This Row],[Regnskap]]</f>
        <v>2331</v>
      </c>
      <c r="L723" t="str">
        <f>_xlfn.XLOOKUP(Tabell1[[#This Row],[Ansvar]],Fleksi[Ansvar],Fleksi[Virksomhet])</f>
        <v>BFE</v>
      </c>
      <c r="M723" t="str">
        <f>_xlfn.XLOOKUP(Tabell1[[#This Row],[Ansvar]],Fleksi[Ansvar],Fleksi[1B])</f>
        <v>PPT, BFE og Helsestasjonstjenester</v>
      </c>
      <c r="N723" t="str">
        <f>_xlfn.XLOOKUP(Tabell1[[#This Row],[Ansvar]],Fleksi[Ansvar],Fleksi[Tjenesteområde])</f>
        <v>Oppvekst barn og unge</v>
      </c>
      <c r="O723" s="1">
        <f>+ROUND(Tabell1[[#This Row],[Justert beløp]],-3)</f>
        <v>2000</v>
      </c>
      <c r="P723">
        <f t="shared" si="83"/>
        <v>1161</v>
      </c>
      <c r="Q723">
        <f t="shared" si="84"/>
        <v>3304</v>
      </c>
      <c r="R723">
        <f t="shared" si="85"/>
        <v>2520</v>
      </c>
      <c r="S723" t="str">
        <f t="shared" si="86"/>
        <v>2255</v>
      </c>
      <c r="T723" s="1">
        <f>+Tabell1[[#This Row],[Avrundet beløp]]</f>
        <v>2000</v>
      </c>
      <c r="U723" s="5">
        <f t="shared" si="87"/>
        <v>2000</v>
      </c>
    </row>
    <row r="724" spans="1:21" x14ac:dyDescent="0.25">
      <c r="A724">
        <v>3305</v>
      </c>
      <c r="B724" t="s">
        <v>357</v>
      </c>
      <c r="C724">
        <v>2321</v>
      </c>
      <c r="D724" t="s">
        <v>219</v>
      </c>
      <c r="E724">
        <v>1021</v>
      </c>
      <c r="F724" t="s">
        <v>30</v>
      </c>
      <c r="G724" t="s">
        <v>17</v>
      </c>
      <c r="H724" t="s">
        <v>18</v>
      </c>
      <c r="I724" s="1">
        <v>-139</v>
      </c>
      <c r="J724" s="1">
        <f>+Tabell1[[#This Row],[Regnskap]]</f>
        <v>-139</v>
      </c>
      <c r="L724" t="str">
        <f>_xlfn.XLOOKUP(Tabell1[[#This Row],[Ansvar]],Fleksi[Ansvar],Fleksi[Virksomhet])</f>
        <v>BFE</v>
      </c>
      <c r="M724" t="str">
        <f>_xlfn.XLOOKUP(Tabell1[[#This Row],[Ansvar]],Fleksi[Ansvar],Fleksi[1B])</f>
        <v>PPT, BFE og Helsestasjonstjenester</v>
      </c>
      <c r="N724" t="str">
        <f>_xlfn.XLOOKUP(Tabell1[[#This Row],[Ansvar]],Fleksi[Ansvar],Fleksi[Tjenesteområde])</f>
        <v>Oppvekst barn og unge</v>
      </c>
      <c r="O724" s="1">
        <f>+ROUND(Tabell1[[#This Row],[Justert beløp]],-3)</f>
        <v>0</v>
      </c>
      <c r="P724">
        <f t="shared" si="83"/>
        <v>1021</v>
      </c>
      <c r="Q724">
        <f t="shared" si="84"/>
        <v>3305</v>
      </c>
      <c r="R724">
        <f t="shared" si="85"/>
        <v>2321</v>
      </c>
      <c r="S724" t="str">
        <f t="shared" si="86"/>
        <v>2255</v>
      </c>
      <c r="T724" s="1">
        <f>+Tabell1[[#This Row],[Avrundet beløp]]</f>
        <v>0</v>
      </c>
      <c r="U724" s="5">
        <f t="shared" si="87"/>
        <v>0</v>
      </c>
    </row>
    <row r="725" spans="1:21" x14ac:dyDescent="0.25">
      <c r="A725">
        <v>3305</v>
      </c>
      <c r="B725" t="s">
        <v>357</v>
      </c>
      <c r="C725">
        <v>2321</v>
      </c>
      <c r="D725" t="s">
        <v>219</v>
      </c>
      <c r="E725">
        <v>1099</v>
      </c>
      <c r="F725" t="s">
        <v>16</v>
      </c>
      <c r="G725" t="s">
        <v>17</v>
      </c>
      <c r="H725" t="s">
        <v>18</v>
      </c>
      <c r="I725" s="1">
        <v>9</v>
      </c>
      <c r="J725" s="1">
        <f>+Tabell1[[#This Row],[Regnskap]]</f>
        <v>9</v>
      </c>
      <c r="L725" t="str">
        <f>_xlfn.XLOOKUP(Tabell1[[#This Row],[Ansvar]],Fleksi[Ansvar],Fleksi[Virksomhet])</f>
        <v>BFE</v>
      </c>
      <c r="M725" t="str">
        <f>_xlfn.XLOOKUP(Tabell1[[#This Row],[Ansvar]],Fleksi[Ansvar],Fleksi[1B])</f>
        <v>PPT, BFE og Helsestasjonstjenester</v>
      </c>
      <c r="N725" t="str">
        <f>_xlfn.XLOOKUP(Tabell1[[#This Row],[Ansvar]],Fleksi[Ansvar],Fleksi[Tjenesteområde])</f>
        <v>Oppvekst barn og unge</v>
      </c>
      <c r="O725" s="1">
        <f>+ROUND(Tabell1[[#This Row],[Justert beløp]],-3)</f>
        <v>0</v>
      </c>
      <c r="P725">
        <f t="shared" si="83"/>
        <v>1099</v>
      </c>
      <c r="Q725">
        <f t="shared" si="84"/>
        <v>3305</v>
      </c>
      <c r="R725">
        <f t="shared" si="85"/>
        <v>2321</v>
      </c>
      <c r="S725" t="str">
        <f t="shared" si="86"/>
        <v>2255</v>
      </c>
      <c r="T725" s="1">
        <f>+Tabell1[[#This Row],[Avrundet beløp]]</f>
        <v>0</v>
      </c>
      <c r="U725" s="5">
        <f t="shared" si="87"/>
        <v>0</v>
      </c>
    </row>
    <row r="726" spans="1:21" x14ac:dyDescent="0.25">
      <c r="A726">
        <v>3305</v>
      </c>
      <c r="B726" t="s">
        <v>357</v>
      </c>
      <c r="C726">
        <v>2441</v>
      </c>
      <c r="D726" t="s">
        <v>348</v>
      </c>
      <c r="E726">
        <v>1150</v>
      </c>
      <c r="F726" t="s">
        <v>328</v>
      </c>
      <c r="G726" t="s">
        <v>17</v>
      </c>
      <c r="H726" t="s">
        <v>18</v>
      </c>
      <c r="I726" s="1">
        <v>1500</v>
      </c>
      <c r="J726" s="1">
        <f>+Tabell1[[#This Row],[Regnskap]]</f>
        <v>1500</v>
      </c>
      <c r="L726" t="str">
        <f>_xlfn.XLOOKUP(Tabell1[[#This Row],[Ansvar]],Fleksi[Ansvar],Fleksi[Virksomhet])</f>
        <v>BFE</v>
      </c>
      <c r="M726" t="str">
        <f>_xlfn.XLOOKUP(Tabell1[[#This Row],[Ansvar]],Fleksi[Ansvar],Fleksi[1B])</f>
        <v>PPT, BFE og Helsestasjonstjenester</v>
      </c>
      <c r="N726" t="str">
        <f>_xlfn.XLOOKUP(Tabell1[[#This Row],[Ansvar]],Fleksi[Ansvar],Fleksi[Tjenesteområde])</f>
        <v>Oppvekst barn og unge</v>
      </c>
      <c r="O726" s="1">
        <f>+ROUND(Tabell1[[#This Row],[Justert beløp]],-3)</f>
        <v>2000</v>
      </c>
      <c r="P726">
        <f t="shared" ref="P726:P761" si="88">+E726</f>
        <v>1150</v>
      </c>
      <c r="Q726">
        <f t="shared" ref="Q726:Q761" si="89">+A726</f>
        <v>3305</v>
      </c>
      <c r="R726">
        <f t="shared" ref="R726:R761" si="90">+C726</f>
        <v>2441</v>
      </c>
      <c r="S726" t="str">
        <f t="shared" ref="S726:S761" si="91">+G726</f>
        <v>2255</v>
      </c>
      <c r="T726" s="1">
        <f>+Tabell1[[#This Row],[Avrundet beløp]]</f>
        <v>2000</v>
      </c>
      <c r="U726" s="5">
        <f t="shared" si="87"/>
        <v>2000</v>
      </c>
    </row>
    <row r="727" spans="1:21" x14ac:dyDescent="0.25">
      <c r="A727">
        <v>3305</v>
      </c>
      <c r="B727" t="s">
        <v>357</v>
      </c>
      <c r="C727">
        <v>2441</v>
      </c>
      <c r="D727" t="s">
        <v>348</v>
      </c>
      <c r="E727">
        <v>1151</v>
      </c>
      <c r="F727" t="s">
        <v>242</v>
      </c>
      <c r="G727" t="s">
        <v>17</v>
      </c>
      <c r="H727" t="s">
        <v>18</v>
      </c>
      <c r="I727" s="1">
        <v>4750</v>
      </c>
      <c r="J727" s="1">
        <f>+Tabell1[[#This Row],[Regnskap]]</f>
        <v>4750</v>
      </c>
      <c r="L727" t="str">
        <f>_xlfn.XLOOKUP(Tabell1[[#This Row],[Ansvar]],Fleksi[Ansvar],Fleksi[Virksomhet])</f>
        <v>BFE</v>
      </c>
      <c r="M727" t="str">
        <f>_xlfn.XLOOKUP(Tabell1[[#This Row],[Ansvar]],Fleksi[Ansvar],Fleksi[1B])</f>
        <v>PPT, BFE og Helsestasjonstjenester</v>
      </c>
      <c r="N727" t="str">
        <f>_xlfn.XLOOKUP(Tabell1[[#This Row],[Ansvar]],Fleksi[Ansvar],Fleksi[Tjenesteområde])</f>
        <v>Oppvekst barn og unge</v>
      </c>
      <c r="O727" s="1">
        <f>+ROUND(Tabell1[[#This Row],[Justert beløp]],-3)</f>
        <v>5000</v>
      </c>
      <c r="P727">
        <f t="shared" si="88"/>
        <v>1151</v>
      </c>
      <c r="Q727">
        <f t="shared" si="89"/>
        <v>3305</v>
      </c>
      <c r="R727">
        <f t="shared" si="90"/>
        <v>2441</v>
      </c>
      <c r="S727" t="str">
        <f t="shared" si="91"/>
        <v>2255</v>
      </c>
      <c r="T727" s="1">
        <f>+Tabell1[[#This Row],[Avrundet beløp]]</f>
        <v>5000</v>
      </c>
      <c r="U727" s="5">
        <f t="shared" si="87"/>
        <v>5000</v>
      </c>
    </row>
    <row r="728" spans="1:21" x14ac:dyDescent="0.25">
      <c r="A728">
        <v>3306</v>
      </c>
      <c r="B728" t="s">
        <v>358</v>
      </c>
      <c r="C728">
        <v>2324</v>
      </c>
      <c r="D728" t="s">
        <v>347</v>
      </c>
      <c r="E728">
        <v>1010</v>
      </c>
      <c r="F728" t="s">
        <v>45</v>
      </c>
      <c r="G728" t="s">
        <v>17</v>
      </c>
      <c r="H728" t="s">
        <v>18</v>
      </c>
      <c r="I728" s="1">
        <v>3961</v>
      </c>
      <c r="J728" s="1">
        <f>+Tabell1[[#This Row],[Regnskap]]</f>
        <v>3961</v>
      </c>
      <c r="L728" t="str">
        <f>_xlfn.XLOOKUP(Tabell1[[#This Row],[Ansvar]],Fleksi[Ansvar],Fleksi[Virksomhet])</f>
        <v>BFE</v>
      </c>
      <c r="M728" t="str">
        <f>_xlfn.XLOOKUP(Tabell1[[#This Row],[Ansvar]],Fleksi[Ansvar],Fleksi[1B])</f>
        <v>PPT, BFE og Helsestasjonstjenester</v>
      </c>
      <c r="N728" t="str">
        <f>_xlfn.XLOOKUP(Tabell1[[#This Row],[Ansvar]],Fleksi[Ansvar],Fleksi[Tjenesteområde])</f>
        <v>Oppvekst barn og unge</v>
      </c>
      <c r="O728" s="1">
        <f>+ROUND(Tabell1[[#This Row],[Justert beløp]],-3)</f>
        <v>4000</v>
      </c>
      <c r="P728">
        <f t="shared" si="88"/>
        <v>1010</v>
      </c>
      <c r="Q728">
        <f t="shared" si="89"/>
        <v>3306</v>
      </c>
      <c r="R728">
        <f t="shared" si="90"/>
        <v>2324</v>
      </c>
      <c r="S728" t="str">
        <f t="shared" si="91"/>
        <v>2255</v>
      </c>
      <c r="T728" s="1">
        <f>+Tabell1[[#This Row],[Avrundet beløp]]</f>
        <v>4000</v>
      </c>
      <c r="U728" s="5">
        <f t="shared" si="87"/>
        <v>4000</v>
      </c>
    </row>
    <row r="729" spans="1:21" x14ac:dyDescent="0.25">
      <c r="A729">
        <v>3306</v>
      </c>
      <c r="B729" t="s">
        <v>358</v>
      </c>
      <c r="C729">
        <v>2324</v>
      </c>
      <c r="D729" t="s">
        <v>347</v>
      </c>
      <c r="E729">
        <v>1099</v>
      </c>
      <c r="F729" t="s">
        <v>16</v>
      </c>
      <c r="G729" t="s">
        <v>17</v>
      </c>
      <c r="H729" t="s">
        <v>18</v>
      </c>
      <c r="I729" s="1">
        <v>558</v>
      </c>
      <c r="J729" s="1">
        <f>+Tabell1[[#This Row],[Regnskap]]</f>
        <v>558</v>
      </c>
      <c r="L729" t="str">
        <f>_xlfn.XLOOKUP(Tabell1[[#This Row],[Ansvar]],Fleksi[Ansvar],Fleksi[Virksomhet])</f>
        <v>BFE</v>
      </c>
      <c r="M729" t="str">
        <f>_xlfn.XLOOKUP(Tabell1[[#This Row],[Ansvar]],Fleksi[Ansvar],Fleksi[1B])</f>
        <v>PPT, BFE og Helsestasjonstjenester</v>
      </c>
      <c r="N729" t="str">
        <f>_xlfn.XLOOKUP(Tabell1[[#This Row],[Ansvar]],Fleksi[Ansvar],Fleksi[Tjenesteområde])</f>
        <v>Oppvekst barn og unge</v>
      </c>
      <c r="O729" s="1">
        <f>+ROUND(Tabell1[[#This Row],[Justert beløp]],-3)</f>
        <v>1000</v>
      </c>
      <c r="P729">
        <f t="shared" si="88"/>
        <v>1099</v>
      </c>
      <c r="Q729">
        <f t="shared" si="89"/>
        <v>3306</v>
      </c>
      <c r="R729">
        <f t="shared" si="90"/>
        <v>2324</v>
      </c>
      <c r="S729" t="str">
        <f t="shared" si="91"/>
        <v>2255</v>
      </c>
      <c r="T729" s="1">
        <f>+Tabell1[[#This Row],[Avrundet beløp]]</f>
        <v>1000</v>
      </c>
      <c r="U729" s="5">
        <f t="shared" si="87"/>
        <v>1000</v>
      </c>
    </row>
    <row r="730" spans="1:21" x14ac:dyDescent="0.25">
      <c r="A730">
        <v>3306</v>
      </c>
      <c r="B730" t="s">
        <v>358</v>
      </c>
      <c r="C730">
        <v>2324</v>
      </c>
      <c r="D730" t="s">
        <v>347</v>
      </c>
      <c r="E730">
        <v>1143</v>
      </c>
      <c r="F730" t="s">
        <v>359</v>
      </c>
      <c r="G730" t="s">
        <v>17</v>
      </c>
      <c r="H730" t="s">
        <v>18</v>
      </c>
      <c r="I730" s="1">
        <v>7327</v>
      </c>
      <c r="J730" s="1">
        <f>+Tabell1[[#This Row],[Regnskap]]</f>
        <v>7327</v>
      </c>
      <c r="L730" t="str">
        <f>_xlfn.XLOOKUP(Tabell1[[#This Row],[Ansvar]],Fleksi[Ansvar],Fleksi[Virksomhet])</f>
        <v>BFE</v>
      </c>
      <c r="M730" t="str">
        <f>_xlfn.XLOOKUP(Tabell1[[#This Row],[Ansvar]],Fleksi[Ansvar],Fleksi[1B])</f>
        <v>PPT, BFE og Helsestasjonstjenester</v>
      </c>
      <c r="N730" t="str">
        <f>_xlfn.XLOOKUP(Tabell1[[#This Row],[Ansvar]],Fleksi[Ansvar],Fleksi[Tjenesteområde])</f>
        <v>Oppvekst barn og unge</v>
      </c>
      <c r="O730" s="1">
        <f>+ROUND(Tabell1[[#This Row],[Justert beløp]],-3)</f>
        <v>7000</v>
      </c>
      <c r="P730">
        <f t="shared" si="88"/>
        <v>1143</v>
      </c>
      <c r="Q730">
        <f t="shared" si="89"/>
        <v>3306</v>
      </c>
      <c r="R730">
        <f t="shared" si="90"/>
        <v>2324</v>
      </c>
      <c r="S730" t="str">
        <f t="shared" si="91"/>
        <v>2255</v>
      </c>
      <c r="T730" s="1">
        <f>+Tabell1[[#This Row],[Avrundet beløp]]</f>
        <v>7000</v>
      </c>
      <c r="U730" s="5">
        <f t="shared" si="87"/>
        <v>7000</v>
      </c>
    </row>
    <row r="731" spans="1:21" x14ac:dyDescent="0.25">
      <c r="A731">
        <v>3306</v>
      </c>
      <c r="B731" t="s">
        <v>358</v>
      </c>
      <c r="C731">
        <v>2324</v>
      </c>
      <c r="D731" t="s">
        <v>347</v>
      </c>
      <c r="E731">
        <v>1161</v>
      </c>
      <c r="F731" t="s">
        <v>43</v>
      </c>
      <c r="G731" t="s">
        <v>17</v>
      </c>
      <c r="H731" t="s">
        <v>18</v>
      </c>
      <c r="I731" s="1">
        <v>26723</v>
      </c>
      <c r="J731" s="1">
        <f>+Tabell1[[#This Row],[Regnskap]]</f>
        <v>26723</v>
      </c>
      <c r="L731" t="str">
        <f>_xlfn.XLOOKUP(Tabell1[[#This Row],[Ansvar]],Fleksi[Ansvar],Fleksi[Virksomhet])</f>
        <v>BFE</v>
      </c>
      <c r="M731" t="str">
        <f>_xlfn.XLOOKUP(Tabell1[[#This Row],[Ansvar]],Fleksi[Ansvar],Fleksi[1B])</f>
        <v>PPT, BFE og Helsestasjonstjenester</v>
      </c>
      <c r="N731" t="str">
        <f>_xlfn.XLOOKUP(Tabell1[[#This Row],[Ansvar]],Fleksi[Ansvar],Fleksi[Tjenesteområde])</f>
        <v>Oppvekst barn og unge</v>
      </c>
      <c r="O731" s="1">
        <f>+ROUND(Tabell1[[#This Row],[Justert beløp]],-3)</f>
        <v>27000</v>
      </c>
      <c r="P731">
        <f t="shared" si="88"/>
        <v>1161</v>
      </c>
      <c r="Q731">
        <f t="shared" si="89"/>
        <v>3306</v>
      </c>
      <c r="R731">
        <f t="shared" si="90"/>
        <v>2324</v>
      </c>
      <c r="S731" t="str">
        <f t="shared" si="91"/>
        <v>2255</v>
      </c>
      <c r="T731" s="1">
        <f>+Tabell1[[#This Row],[Avrundet beløp]]</f>
        <v>27000</v>
      </c>
      <c r="U731" s="5">
        <f t="shared" si="87"/>
        <v>27000</v>
      </c>
    </row>
    <row r="732" spans="1:21" x14ac:dyDescent="0.25">
      <c r="A732">
        <v>3306</v>
      </c>
      <c r="B732" t="s">
        <v>358</v>
      </c>
      <c r="C732">
        <v>2324</v>
      </c>
      <c r="D732" t="s">
        <v>347</v>
      </c>
      <c r="E732">
        <v>1170</v>
      </c>
      <c r="F732" t="s">
        <v>41</v>
      </c>
      <c r="G732" t="s">
        <v>17</v>
      </c>
      <c r="H732" t="s">
        <v>18</v>
      </c>
      <c r="I732" s="1">
        <v>2791</v>
      </c>
      <c r="J732" s="1">
        <f>+Tabell1[[#This Row],[Regnskap]]</f>
        <v>2791</v>
      </c>
      <c r="L732" t="str">
        <f>_xlfn.XLOOKUP(Tabell1[[#This Row],[Ansvar]],Fleksi[Ansvar],Fleksi[Virksomhet])</f>
        <v>BFE</v>
      </c>
      <c r="M732" t="str">
        <f>_xlfn.XLOOKUP(Tabell1[[#This Row],[Ansvar]],Fleksi[Ansvar],Fleksi[1B])</f>
        <v>PPT, BFE og Helsestasjonstjenester</v>
      </c>
      <c r="N732" t="str">
        <f>_xlfn.XLOOKUP(Tabell1[[#This Row],[Ansvar]],Fleksi[Ansvar],Fleksi[Tjenesteområde])</f>
        <v>Oppvekst barn og unge</v>
      </c>
      <c r="O732" s="1">
        <f>+ROUND(Tabell1[[#This Row],[Justert beløp]],-3)</f>
        <v>3000</v>
      </c>
      <c r="P732">
        <f t="shared" si="88"/>
        <v>1170</v>
      </c>
      <c r="Q732">
        <f t="shared" si="89"/>
        <v>3306</v>
      </c>
      <c r="R732">
        <f t="shared" si="90"/>
        <v>2324</v>
      </c>
      <c r="S732" t="str">
        <f t="shared" si="91"/>
        <v>2255</v>
      </c>
      <c r="T732" s="1">
        <f>+Tabell1[[#This Row],[Avrundet beløp]]</f>
        <v>3000</v>
      </c>
      <c r="U732" s="5">
        <f t="shared" si="87"/>
        <v>3000</v>
      </c>
    </row>
    <row r="733" spans="1:21" x14ac:dyDescent="0.25">
      <c r="A733">
        <v>3306</v>
      </c>
      <c r="B733" t="s">
        <v>358</v>
      </c>
      <c r="C733">
        <v>2324</v>
      </c>
      <c r="D733" t="s">
        <v>347</v>
      </c>
      <c r="E733">
        <v>1171</v>
      </c>
      <c r="F733" t="s">
        <v>334</v>
      </c>
      <c r="G733" t="s">
        <v>17</v>
      </c>
      <c r="H733" t="s">
        <v>18</v>
      </c>
      <c r="I733" s="1">
        <v>69</v>
      </c>
      <c r="J733" s="1">
        <f>+Tabell1[[#This Row],[Regnskap]]</f>
        <v>69</v>
      </c>
      <c r="L733" t="str">
        <f>_xlfn.XLOOKUP(Tabell1[[#This Row],[Ansvar]],Fleksi[Ansvar],Fleksi[Virksomhet])</f>
        <v>BFE</v>
      </c>
      <c r="M733" t="str">
        <f>_xlfn.XLOOKUP(Tabell1[[#This Row],[Ansvar]],Fleksi[Ansvar],Fleksi[1B])</f>
        <v>PPT, BFE og Helsestasjonstjenester</v>
      </c>
      <c r="N733" t="str">
        <f>_xlfn.XLOOKUP(Tabell1[[#This Row],[Ansvar]],Fleksi[Ansvar],Fleksi[Tjenesteområde])</f>
        <v>Oppvekst barn og unge</v>
      </c>
      <c r="O733" s="1">
        <f>+ROUND(Tabell1[[#This Row],[Justert beløp]],-3)</f>
        <v>0</v>
      </c>
      <c r="P733">
        <f t="shared" si="88"/>
        <v>1171</v>
      </c>
      <c r="Q733">
        <f t="shared" si="89"/>
        <v>3306</v>
      </c>
      <c r="R733">
        <f t="shared" si="90"/>
        <v>2324</v>
      </c>
      <c r="S733" t="str">
        <f t="shared" si="91"/>
        <v>2255</v>
      </c>
      <c r="T733" s="1">
        <f>+Tabell1[[#This Row],[Avrundet beløp]]</f>
        <v>0</v>
      </c>
      <c r="U733" s="5">
        <f t="shared" si="87"/>
        <v>0</v>
      </c>
    </row>
    <row r="734" spans="1:21" x14ac:dyDescent="0.25">
      <c r="A734">
        <v>3306</v>
      </c>
      <c r="B734" t="s">
        <v>358</v>
      </c>
      <c r="C734">
        <v>2324</v>
      </c>
      <c r="D734" t="s">
        <v>347</v>
      </c>
      <c r="E734">
        <v>1175</v>
      </c>
      <c r="F734" t="s">
        <v>238</v>
      </c>
      <c r="G734" t="s">
        <v>17</v>
      </c>
      <c r="H734" t="s">
        <v>18</v>
      </c>
      <c r="I734" s="1">
        <v>311</v>
      </c>
      <c r="J734" s="1">
        <f>+Tabell1[[#This Row],[Regnskap]]</f>
        <v>311</v>
      </c>
      <c r="L734" t="str">
        <f>_xlfn.XLOOKUP(Tabell1[[#This Row],[Ansvar]],Fleksi[Ansvar],Fleksi[Virksomhet])</f>
        <v>BFE</v>
      </c>
      <c r="M734" t="str">
        <f>_xlfn.XLOOKUP(Tabell1[[#This Row],[Ansvar]],Fleksi[Ansvar],Fleksi[1B])</f>
        <v>PPT, BFE og Helsestasjonstjenester</v>
      </c>
      <c r="N734" t="str">
        <f>_xlfn.XLOOKUP(Tabell1[[#This Row],[Ansvar]],Fleksi[Ansvar],Fleksi[Tjenesteområde])</f>
        <v>Oppvekst barn og unge</v>
      </c>
      <c r="O734" s="1">
        <f>+ROUND(Tabell1[[#This Row],[Justert beløp]],-3)</f>
        <v>0</v>
      </c>
      <c r="P734">
        <f t="shared" si="88"/>
        <v>1175</v>
      </c>
      <c r="Q734">
        <f t="shared" si="89"/>
        <v>3306</v>
      </c>
      <c r="R734">
        <f t="shared" si="90"/>
        <v>2324</v>
      </c>
      <c r="S734" t="str">
        <f t="shared" si="91"/>
        <v>2255</v>
      </c>
      <c r="T734" s="1">
        <f>+Tabell1[[#This Row],[Avrundet beløp]]</f>
        <v>0</v>
      </c>
      <c r="U734" s="5">
        <f t="shared" si="87"/>
        <v>0</v>
      </c>
    </row>
    <row r="735" spans="1:21" x14ac:dyDescent="0.25">
      <c r="A735">
        <v>3403</v>
      </c>
      <c r="B735" t="s">
        <v>103</v>
      </c>
      <c r="C735">
        <v>1205</v>
      </c>
      <c r="D735" t="s">
        <v>241</v>
      </c>
      <c r="E735">
        <v>1010</v>
      </c>
      <c r="F735" t="s">
        <v>45</v>
      </c>
      <c r="G735" t="s">
        <v>17</v>
      </c>
      <c r="H735" t="s">
        <v>18</v>
      </c>
      <c r="I735" s="1">
        <v>6</v>
      </c>
      <c r="J735" s="1">
        <f>+Tabell1[[#This Row],[Regnskap]]</f>
        <v>6</v>
      </c>
      <c r="L735" t="str">
        <f>_xlfn.XLOOKUP(Tabell1[[#This Row],[Ansvar]],Fleksi[Ansvar],Fleksi[Virksomhet])</f>
        <v>AKS</v>
      </c>
      <c r="M735" t="str">
        <f>_xlfn.XLOOKUP(Tabell1[[#This Row],[Ansvar]],Fleksi[Ansvar],Fleksi[1B])</f>
        <v>Sosiale tjenester</v>
      </c>
      <c r="N735" t="str">
        <f>_xlfn.XLOOKUP(Tabell1[[#This Row],[Ansvar]],Fleksi[Ansvar],Fleksi[Tjenesteområde])</f>
        <v>Helse og velferd</v>
      </c>
      <c r="O735" s="1">
        <f>+ROUND(Tabell1[[#This Row],[Justert beløp]],-3)</f>
        <v>0</v>
      </c>
      <c r="P735">
        <f t="shared" si="88"/>
        <v>1010</v>
      </c>
      <c r="Q735">
        <f t="shared" si="89"/>
        <v>3403</v>
      </c>
      <c r="R735">
        <f t="shared" si="90"/>
        <v>1205</v>
      </c>
      <c r="S735" t="str">
        <f t="shared" si="91"/>
        <v>2255</v>
      </c>
      <c r="T735" s="1">
        <f>+Tabell1[[#This Row],[Avrundet beløp]]</f>
        <v>0</v>
      </c>
      <c r="U735" s="5">
        <f t="shared" si="87"/>
        <v>0</v>
      </c>
    </row>
    <row r="736" spans="1:21" x14ac:dyDescent="0.25">
      <c r="A736">
        <v>3403</v>
      </c>
      <c r="B736" t="s">
        <v>103</v>
      </c>
      <c r="C736">
        <v>1205</v>
      </c>
      <c r="D736" t="s">
        <v>241</v>
      </c>
      <c r="E736">
        <v>1099</v>
      </c>
      <c r="F736" t="s">
        <v>16</v>
      </c>
      <c r="G736" t="s">
        <v>17</v>
      </c>
      <c r="H736" t="s">
        <v>18</v>
      </c>
      <c r="I736" s="1">
        <v>1</v>
      </c>
      <c r="J736" s="1">
        <f>+Tabell1[[#This Row],[Regnskap]]</f>
        <v>1</v>
      </c>
      <c r="L736" t="str">
        <f>_xlfn.XLOOKUP(Tabell1[[#This Row],[Ansvar]],Fleksi[Ansvar],Fleksi[Virksomhet])</f>
        <v>AKS</v>
      </c>
      <c r="M736" t="str">
        <f>_xlfn.XLOOKUP(Tabell1[[#This Row],[Ansvar]],Fleksi[Ansvar],Fleksi[1B])</f>
        <v>Sosiale tjenester</v>
      </c>
      <c r="N736" t="str">
        <f>_xlfn.XLOOKUP(Tabell1[[#This Row],[Ansvar]],Fleksi[Ansvar],Fleksi[Tjenesteområde])</f>
        <v>Helse og velferd</v>
      </c>
      <c r="O736" s="1">
        <f>+ROUND(Tabell1[[#This Row],[Justert beløp]],-3)</f>
        <v>0</v>
      </c>
      <c r="P736">
        <f t="shared" si="88"/>
        <v>1099</v>
      </c>
      <c r="Q736">
        <f t="shared" si="89"/>
        <v>3403</v>
      </c>
      <c r="R736">
        <f t="shared" si="90"/>
        <v>1205</v>
      </c>
      <c r="S736" t="str">
        <f t="shared" si="91"/>
        <v>2255</v>
      </c>
      <c r="T736" s="1">
        <f>+Tabell1[[#This Row],[Avrundet beløp]]</f>
        <v>0</v>
      </c>
      <c r="U736" s="5">
        <f t="shared" si="87"/>
        <v>0</v>
      </c>
    </row>
    <row r="737" spans="1:21" x14ac:dyDescent="0.25">
      <c r="A737">
        <v>3403</v>
      </c>
      <c r="B737" t="s">
        <v>103</v>
      </c>
      <c r="C737">
        <v>1205</v>
      </c>
      <c r="D737" t="s">
        <v>241</v>
      </c>
      <c r="E737">
        <v>1161</v>
      </c>
      <c r="F737" t="s">
        <v>43</v>
      </c>
      <c r="G737" t="s">
        <v>17</v>
      </c>
      <c r="H737" t="s">
        <v>18</v>
      </c>
      <c r="I737" s="1">
        <v>43</v>
      </c>
      <c r="J737" s="1">
        <f>+Tabell1[[#This Row],[Regnskap]]</f>
        <v>43</v>
      </c>
      <c r="L737" t="str">
        <f>_xlfn.XLOOKUP(Tabell1[[#This Row],[Ansvar]],Fleksi[Ansvar],Fleksi[Virksomhet])</f>
        <v>AKS</v>
      </c>
      <c r="M737" t="str">
        <f>_xlfn.XLOOKUP(Tabell1[[#This Row],[Ansvar]],Fleksi[Ansvar],Fleksi[1B])</f>
        <v>Sosiale tjenester</v>
      </c>
      <c r="N737" t="str">
        <f>_xlfn.XLOOKUP(Tabell1[[#This Row],[Ansvar]],Fleksi[Ansvar],Fleksi[Tjenesteområde])</f>
        <v>Helse og velferd</v>
      </c>
      <c r="O737" s="1">
        <f>+ROUND(Tabell1[[#This Row],[Justert beløp]],-3)</f>
        <v>0</v>
      </c>
      <c r="P737">
        <f t="shared" si="88"/>
        <v>1161</v>
      </c>
      <c r="Q737">
        <f t="shared" si="89"/>
        <v>3403</v>
      </c>
      <c r="R737">
        <f t="shared" si="90"/>
        <v>1205</v>
      </c>
      <c r="S737" t="str">
        <f t="shared" si="91"/>
        <v>2255</v>
      </c>
      <c r="T737" s="1">
        <f>+Tabell1[[#This Row],[Avrundet beløp]]</f>
        <v>0</v>
      </c>
      <c r="U737" s="5">
        <f t="shared" si="87"/>
        <v>0</v>
      </c>
    </row>
    <row r="738" spans="1:21" x14ac:dyDescent="0.25">
      <c r="A738">
        <v>3403</v>
      </c>
      <c r="B738" t="s">
        <v>103</v>
      </c>
      <c r="C738">
        <v>1205</v>
      </c>
      <c r="D738" t="s">
        <v>241</v>
      </c>
      <c r="E738">
        <v>1170</v>
      </c>
      <c r="F738" t="s">
        <v>41</v>
      </c>
      <c r="G738" t="s">
        <v>17</v>
      </c>
      <c r="H738" t="s">
        <v>18</v>
      </c>
      <c r="I738" s="1">
        <v>23</v>
      </c>
      <c r="J738" s="1">
        <f>+Tabell1[[#This Row],[Regnskap]]</f>
        <v>23</v>
      </c>
      <c r="L738" t="str">
        <f>_xlfn.XLOOKUP(Tabell1[[#This Row],[Ansvar]],Fleksi[Ansvar],Fleksi[Virksomhet])</f>
        <v>AKS</v>
      </c>
      <c r="M738" t="str">
        <f>_xlfn.XLOOKUP(Tabell1[[#This Row],[Ansvar]],Fleksi[Ansvar],Fleksi[1B])</f>
        <v>Sosiale tjenester</v>
      </c>
      <c r="N738" t="str">
        <f>_xlfn.XLOOKUP(Tabell1[[#This Row],[Ansvar]],Fleksi[Ansvar],Fleksi[Tjenesteområde])</f>
        <v>Helse og velferd</v>
      </c>
      <c r="O738" s="1">
        <f>+ROUND(Tabell1[[#This Row],[Justert beløp]],-3)</f>
        <v>0</v>
      </c>
      <c r="P738">
        <f t="shared" si="88"/>
        <v>1170</v>
      </c>
      <c r="Q738">
        <f t="shared" si="89"/>
        <v>3403</v>
      </c>
      <c r="R738">
        <f t="shared" si="90"/>
        <v>1205</v>
      </c>
      <c r="S738" t="str">
        <f t="shared" si="91"/>
        <v>2255</v>
      </c>
      <c r="T738" s="1">
        <f>+Tabell1[[#This Row],[Avrundet beløp]]</f>
        <v>0</v>
      </c>
      <c r="U738" s="5">
        <f t="shared" si="87"/>
        <v>0</v>
      </c>
    </row>
    <row r="739" spans="1:21" x14ac:dyDescent="0.25">
      <c r="A739">
        <v>3403</v>
      </c>
      <c r="B739" t="s">
        <v>103</v>
      </c>
      <c r="C739">
        <v>2731</v>
      </c>
      <c r="D739" t="s">
        <v>249</v>
      </c>
      <c r="E739">
        <v>1120</v>
      </c>
      <c r="F739" t="s">
        <v>26</v>
      </c>
      <c r="G739" t="s">
        <v>17</v>
      </c>
      <c r="H739" t="s">
        <v>18</v>
      </c>
      <c r="I739" s="1">
        <v>16312</v>
      </c>
      <c r="J739" s="1">
        <f>+Tabell1[[#This Row],[Regnskap]]</f>
        <v>16312</v>
      </c>
      <c r="L739" t="str">
        <f>_xlfn.XLOOKUP(Tabell1[[#This Row],[Ansvar]],Fleksi[Ansvar],Fleksi[Virksomhet])</f>
        <v>AKS</v>
      </c>
      <c r="M739" t="str">
        <f>_xlfn.XLOOKUP(Tabell1[[#This Row],[Ansvar]],Fleksi[Ansvar],Fleksi[1B])</f>
        <v>Sosiale tjenester</v>
      </c>
      <c r="N739" t="str">
        <f>_xlfn.XLOOKUP(Tabell1[[#This Row],[Ansvar]],Fleksi[Ansvar],Fleksi[Tjenesteområde])</f>
        <v>Helse og velferd</v>
      </c>
      <c r="O739" s="1">
        <f>+ROUND(Tabell1[[#This Row],[Justert beløp]],-3)</f>
        <v>16000</v>
      </c>
      <c r="P739">
        <f t="shared" si="88"/>
        <v>1120</v>
      </c>
      <c r="Q739">
        <f t="shared" si="89"/>
        <v>3403</v>
      </c>
      <c r="R739">
        <f t="shared" si="90"/>
        <v>2731</v>
      </c>
      <c r="S739" t="str">
        <f t="shared" si="91"/>
        <v>2255</v>
      </c>
      <c r="T739" s="1">
        <f>+Tabell1[[#This Row],[Avrundet beløp]]</f>
        <v>16000</v>
      </c>
      <c r="U739" s="5">
        <f t="shared" si="87"/>
        <v>16000</v>
      </c>
    </row>
    <row r="740" spans="1:21" x14ac:dyDescent="0.25">
      <c r="A740">
        <v>3403</v>
      </c>
      <c r="B740" t="s">
        <v>103</v>
      </c>
      <c r="C740">
        <v>2731</v>
      </c>
      <c r="D740" t="s">
        <v>249</v>
      </c>
      <c r="E740">
        <v>1370</v>
      </c>
      <c r="F740" t="s">
        <v>239</v>
      </c>
      <c r="G740" t="s">
        <v>72</v>
      </c>
      <c r="H740" t="s">
        <v>73</v>
      </c>
      <c r="I740" s="1">
        <v>967</v>
      </c>
      <c r="J740" s="1">
        <f>+Tabell1[[#This Row],[Regnskap]]</f>
        <v>967</v>
      </c>
      <c r="L740" t="str">
        <f>_xlfn.XLOOKUP(Tabell1[[#This Row],[Ansvar]],Fleksi[Ansvar],Fleksi[Virksomhet])</f>
        <v>AKS</v>
      </c>
      <c r="M740" t="str">
        <f>_xlfn.XLOOKUP(Tabell1[[#This Row],[Ansvar]],Fleksi[Ansvar],Fleksi[1B])</f>
        <v>Sosiale tjenester</v>
      </c>
      <c r="N740" t="str">
        <f>_xlfn.XLOOKUP(Tabell1[[#This Row],[Ansvar]],Fleksi[Ansvar],Fleksi[Tjenesteområde])</f>
        <v>Helse og velferd</v>
      </c>
      <c r="O740" s="1">
        <f>+ROUND(Tabell1[[#This Row],[Justert beløp]],-3)</f>
        <v>1000</v>
      </c>
      <c r="P740">
        <f t="shared" si="88"/>
        <v>1370</v>
      </c>
      <c r="Q740">
        <f t="shared" si="89"/>
        <v>3403</v>
      </c>
      <c r="R740">
        <f t="shared" si="90"/>
        <v>2731</v>
      </c>
      <c r="S740" t="str">
        <f t="shared" si="91"/>
        <v>2268</v>
      </c>
      <c r="T740" s="1">
        <f>+Tabell1[[#This Row],[Avrundet beløp]]</f>
        <v>1000</v>
      </c>
      <c r="U740" s="5">
        <f t="shared" si="87"/>
        <v>1000</v>
      </c>
    </row>
    <row r="741" spans="1:21" x14ac:dyDescent="0.25">
      <c r="A741">
        <v>3405</v>
      </c>
      <c r="B741" t="s">
        <v>104</v>
      </c>
      <c r="C741">
        <v>2321</v>
      </c>
      <c r="D741" t="s">
        <v>219</v>
      </c>
      <c r="E741">
        <v>1099</v>
      </c>
      <c r="F741" t="s">
        <v>16</v>
      </c>
      <c r="G741" t="s">
        <v>17</v>
      </c>
      <c r="H741" t="s">
        <v>18</v>
      </c>
      <c r="I741" s="1">
        <v>387</v>
      </c>
      <c r="J741" s="1">
        <f>+Tabell1[[#This Row],[Regnskap]]</f>
        <v>387</v>
      </c>
      <c r="L741" t="str">
        <f>_xlfn.XLOOKUP(Tabell1[[#This Row],[Ansvar]],Fleksi[Ansvar],Fleksi[Virksomhet])</f>
        <v>Boligtjenesten</v>
      </c>
      <c r="M741" t="str">
        <f>_xlfn.XLOOKUP(Tabell1[[#This Row],[Ansvar]],Fleksi[Ansvar],Fleksi[1B])</f>
        <v>Sosiale tjenester</v>
      </c>
      <c r="N741" t="str">
        <f>_xlfn.XLOOKUP(Tabell1[[#This Row],[Ansvar]],Fleksi[Ansvar],Fleksi[Tjenesteområde])</f>
        <v>Helse og velferd</v>
      </c>
      <c r="O741" s="1">
        <f>+ROUND(Tabell1[[#This Row],[Justert beløp]],-3)</f>
        <v>0</v>
      </c>
      <c r="P741">
        <f t="shared" si="88"/>
        <v>1099</v>
      </c>
      <c r="Q741">
        <f t="shared" si="89"/>
        <v>3405</v>
      </c>
      <c r="R741">
        <f t="shared" si="90"/>
        <v>2321</v>
      </c>
      <c r="S741" t="str">
        <f t="shared" si="91"/>
        <v>2255</v>
      </c>
      <c r="T741" s="1">
        <f>+Tabell1[[#This Row],[Avrundet beløp]]</f>
        <v>0</v>
      </c>
      <c r="U741" s="5">
        <f t="shared" si="87"/>
        <v>0</v>
      </c>
    </row>
    <row r="742" spans="1:21" x14ac:dyDescent="0.25">
      <c r="A742">
        <v>3405</v>
      </c>
      <c r="B742" t="s">
        <v>104</v>
      </c>
      <c r="C742">
        <v>2650</v>
      </c>
      <c r="D742" t="s">
        <v>360</v>
      </c>
      <c r="E742">
        <v>1110</v>
      </c>
      <c r="F742" t="s">
        <v>221</v>
      </c>
      <c r="G742" t="s">
        <v>17</v>
      </c>
      <c r="H742" t="s">
        <v>18</v>
      </c>
      <c r="I742" s="1">
        <v>239</v>
      </c>
      <c r="J742" s="1">
        <f>+Tabell1[[#This Row],[Regnskap]]</f>
        <v>239</v>
      </c>
      <c r="L742" t="str">
        <f>_xlfn.XLOOKUP(Tabell1[[#This Row],[Ansvar]],Fleksi[Ansvar],Fleksi[Virksomhet])</f>
        <v>Boligtjenesten</v>
      </c>
      <c r="M742" t="str">
        <f>_xlfn.XLOOKUP(Tabell1[[#This Row],[Ansvar]],Fleksi[Ansvar],Fleksi[1B])</f>
        <v>Sosiale tjenester</v>
      </c>
      <c r="N742" t="str">
        <f>_xlfn.XLOOKUP(Tabell1[[#This Row],[Ansvar]],Fleksi[Ansvar],Fleksi[Tjenesteområde])</f>
        <v>Helse og velferd</v>
      </c>
      <c r="O742" s="1">
        <f>+ROUND(Tabell1[[#This Row],[Justert beløp]],-3)</f>
        <v>0</v>
      </c>
      <c r="P742">
        <f t="shared" si="88"/>
        <v>1110</v>
      </c>
      <c r="Q742">
        <f t="shared" si="89"/>
        <v>3405</v>
      </c>
      <c r="R742">
        <f t="shared" si="90"/>
        <v>2650</v>
      </c>
      <c r="S742" t="str">
        <f t="shared" si="91"/>
        <v>2255</v>
      </c>
      <c r="T742" s="1">
        <f>+Tabell1[[#This Row],[Avrundet beløp]]</f>
        <v>0</v>
      </c>
      <c r="U742" s="5">
        <f t="shared" si="87"/>
        <v>0</v>
      </c>
    </row>
    <row r="743" spans="1:21" x14ac:dyDescent="0.25">
      <c r="A743">
        <v>3405</v>
      </c>
      <c r="B743" t="s">
        <v>104</v>
      </c>
      <c r="C743">
        <v>2650</v>
      </c>
      <c r="D743" t="s">
        <v>360</v>
      </c>
      <c r="E743">
        <v>1180</v>
      </c>
      <c r="F743" t="s">
        <v>339</v>
      </c>
      <c r="G743" t="s">
        <v>17</v>
      </c>
      <c r="H743" t="s">
        <v>18</v>
      </c>
      <c r="I743" s="1">
        <v>8262</v>
      </c>
      <c r="J743" s="1">
        <f>+Tabell1[[#This Row],[Regnskap]]</f>
        <v>8262</v>
      </c>
      <c r="L743" t="str">
        <f>_xlfn.XLOOKUP(Tabell1[[#This Row],[Ansvar]],Fleksi[Ansvar],Fleksi[Virksomhet])</f>
        <v>Boligtjenesten</v>
      </c>
      <c r="M743" t="str">
        <f>_xlfn.XLOOKUP(Tabell1[[#This Row],[Ansvar]],Fleksi[Ansvar],Fleksi[1B])</f>
        <v>Sosiale tjenester</v>
      </c>
      <c r="N743" t="str">
        <f>_xlfn.XLOOKUP(Tabell1[[#This Row],[Ansvar]],Fleksi[Ansvar],Fleksi[Tjenesteområde])</f>
        <v>Helse og velferd</v>
      </c>
      <c r="O743" s="1">
        <f>+ROUND(Tabell1[[#This Row],[Justert beløp]],-3)</f>
        <v>8000</v>
      </c>
      <c r="P743">
        <f t="shared" si="88"/>
        <v>1180</v>
      </c>
      <c r="Q743">
        <f t="shared" si="89"/>
        <v>3405</v>
      </c>
      <c r="R743">
        <f t="shared" si="90"/>
        <v>2650</v>
      </c>
      <c r="S743" t="str">
        <f t="shared" si="91"/>
        <v>2255</v>
      </c>
      <c r="T743" s="1">
        <f>+Tabell1[[#This Row],[Avrundet beløp]]</f>
        <v>8000</v>
      </c>
      <c r="U743" s="5">
        <f t="shared" si="87"/>
        <v>8000</v>
      </c>
    </row>
    <row r="744" spans="1:21" x14ac:dyDescent="0.25">
      <c r="A744">
        <v>3405</v>
      </c>
      <c r="B744" t="s">
        <v>104</v>
      </c>
      <c r="C744">
        <v>2650</v>
      </c>
      <c r="D744" t="s">
        <v>360</v>
      </c>
      <c r="E744">
        <v>1260</v>
      </c>
      <c r="F744" t="s">
        <v>51</v>
      </c>
      <c r="G744" t="s">
        <v>17</v>
      </c>
      <c r="H744" t="s">
        <v>18</v>
      </c>
      <c r="I744" s="1">
        <v>1483</v>
      </c>
      <c r="J744" s="1">
        <f>+Tabell1[[#This Row],[Regnskap]]</f>
        <v>1483</v>
      </c>
      <c r="L744" t="str">
        <f>_xlfn.XLOOKUP(Tabell1[[#This Row],[Ansvar]],Fleksi[Ansvar],Fleksi[Virksomhet])</f>
        <v>Boligtjenesten</v>
      </c>
      <c r="M744" t="str">
        <f>_xlfn.XLOOKUP(Tabell1[[#This Row],[Ansvar]],Fleksi[Ansvar],Fleksi[1B])</f>
        <v>Sosiale tjenester</v>
      </c>
      <c r="N744" t="str">
        <f>_xlfn.XLOOKUP(Tabell1[[#This Row],[Ansvar]],Fleksi[Ansvar],Fleksi[Tjenesteområde])</f>
        <v>Helse og velferd</v>
      </c>
      <c r="O744" s="1">
        <f>+ROUND(Tabell1[[#This Row],[Justert beløp]],-3)</f>
        <v>1000</v>
      </c>
      <c r="P744">
        <f t="shared" si="88"/>
        <v>1260</v>
      </c>
      <c r="Q744">
        <f t="shared" si="89"/>
        <v>3405</v>
      </c>
      <c r="R744">
        <f t="shared" si="90"/>
        <v>2650</v>
      </c>
      <c r="S744" t="str">
        <f t="shared" si="91"/>
        <v>2255</v>
      </c>
      <c r="T744" s="1">
        <f>+Tabell1[[#This Row],[Avrundet beløp]]</f>
        <v>1000</v>
      </c>
      <c r="U744" s="5">
        <f t="shared" si="87"/>
        <v>1000</v>
      </c>
    </row>
    <row r="745" spans="1:21" x14ac:dyDescent="0.25">
      <c r="A745">
        <v>3405</v>
      </c>
      <c r="B745" t="s">
        <v>104</v>
      </c>
      <c r="C745">
        <v>2833</v>
      </c>
      <c r="D745" t="s">
        <v>361</v>
      </c>
      <c r="E745">
        <v>1110</v>
      </c>
      <c r="F745" t="s">
        <v>221</v>
      </c>
      <c r="G745" t="s">
        <v>17</v>
      </c>
      <c r="H745" t="s">
        <v>18</v>
      </c>
      <c r="I745" s="1">
        <v>935</v>
      </c>
      <c r="J745" s="1">
        <f>+Tabell1[[#This Row],[Regnskap]]</f>
        <v>935</v>
      </c>
      <c r="L745" t="str">
        <f>_xlfn.XLOOKUP(Tabell1[[#This Row],[Ansvar]],Fleksi[Ansvar],Fleksi[Virksomhet])</f>
        <v>Boligtjenesten</v>
      </c>
      <c r="M745" t="str">
        <f>_xlfn.XLOOKUP(Tabell1[[#This Row],[Ansvar]],Fleksi[Ansvar],Fleksi[1B])</f>
        <v>Sosiale tjenester</v>
      </c>
      <c r="N745" t="str">
        <f>_xlfn.XLOOKUP(Tabell1[[#This Row],[Ansvar]],Fleksi[Ansvar],Fleksi[Tjenesteområde])</f>
        <v>Helse og velferd</v>
      </c>
      <c r="O745" s="1">
        <f>+ROUND(Tabell1[[#This Row],[Justert beløp]],-3)</f>
        <v>1000</v>
      </c>
      <c r="P745">
        <f t="shared" si="88"/>
        <v>1110</v>
      </c>
      <c r="Q745">
        <f t="shared" si="89"/>
        <v>3405</v>
      </c>
      <c r="R745">
        <f t="shared" si="90"/>
        <v>2833</v>
      </c>
      <c r="S745" t="str">
        <f t="shared" si="91"/>
        <v>2255</v>
      </c>
      <c r="T745" s="1">
        <f>+Tabell1[[#This Row],[Avrundet beløp]]</f>
        <v>1000</v>
      </c>
      <c r="U745" s="5">
        <f t="shared" si="87"/>
        <v>1000</v>
      </c>
    </row>
    <row r="746" spans="1:21" x14ac:dyDescent="0.25">
      <c r="A746">
        <v>3500</v>
      </c>
      <c r="B746" t="s">
        <v>362</v>
      </c>
      <c r="C746">
        <v>2020</v>
      </c>
      <c r="D746" t="s">
        <v>276</v>
      </c>
      <c r="E746">
        <v>1120</v>
      </c>
      <c r="F746" t="s">
        <v>26</v>
      </c>
      <c r="G746" t="s">
        <v>17</v>
      </c>
      <c r="H746" t="s">
        <v>18</v>
      </c>
      <c r="I746" s="1">
        <v>996</v>
      </c>
      <c r="J746" s="1">
        <f>+Tabell1[[#This Row],[Regnskap]]</f>
        <v>996</v>
      </c>
      <c r="L746" t="str">
        <f>_xlfn.XLOOKUP(Tabell1[[#This Row],[Ansvar]],Fleksi[Ansvar],Fleksi[Virksomhet])</f>
        <v>PP-tjenesten</v>
      </c>
      <c r="M746" t="str">
        <f>_xlfn.XLOOKUP(Tabell1[[#This Row],[Ansvar]],Fleksi[Ansvar],Fleksi[1B])</f>
        <v>PPT, BFE og Helsestasjonstjenester</v>
      </c>
      <c r="N746" t="str">
        <f>_xlfn.XLOOKUP(Tabell1[[#This Row],[Ansvar]],Fleksi[Ansvar],Fleksi[Tjenesteområde])</f>
        <v>Oppvekst barn og unge</v>
      </c>
      <c r="O746" s="1">
        <f>+ROUND(Tabell1[[#This Row],[Justert beløp]],-3)</f>
        <v>1000</v>
      </c>
      <c r="P746">
        <f t="shared" si="88"/>
        <v>1120</v>
      </c>
      <c r="Q746">
        <f t="shared" si="89"/>
        <v>3500</v>
      </c>
      <c r="R746">
        <f t="shared" si="90"/>
        <v>2020</v>
      </c>
      <c r="S746" t="str">
        <f t="shared" si="91"/>
        <v>2255</v>
      </c>
      <c r="T746" s="1">
        <f>+Tabell1[[#This Row],[Avrundet beløp]]</f>
        <v>1000</v>
      </c>
      <c r="U746" s="5">
        <f t="shared" si="87"/>
        <v>1000</v>
      </c>
    </row>
    <row r="747" spans="1:21" x14ac:dyDescent="0.25">
      <c r="A747">
        <v>3600</v>
      </c>
      <c r="B747" t="s">
        <v>363</v>
      </c>
      <c r="C747">
        <v>2420</v>
      </c>
      <c r="D747" t="s">
        <v>364</v>
      </c>
      <c r="E747">
        <v>1100</v>
      </c>
      <c r="F747" t="s">
        <v>48</v>
      </c>
      <c r="G747" t="s">
        <v>17</v>
      </c>
      <c r="H747" t="s">
        <v>18</v>
      </c>
      <c r="I747" s="1">
        <v>5060</v>
      </c>
      <c r="J747" s="1">
        <f>+Tabell1[[#This Row],[Regnskap]]</f>
        <v>5060</v>
      </c>
      <c r="L747" t="str">
        <f>_xlfn.XLOOKUP(Tabell1[[#This Row],[Ansvar]],Fleksi[Ansvar],Fleksi[Virksomhet])</f>
        <v>NAV</v>
      </c>
      <c r="M747" t="str">
        <f>_xlfn.XLOOKUP(Tabell1[[#This Row],[Ansvar]],Fleksi[Ansvar],Fleksi[1B])</f>
        <v>Sosiale tjenester</v>
      </c>
      <c r="N747" t="str">
        <f>_xlfn.XLOOKUP(Tabell1[[#This Row],[Ansvar]],Fleksi[Ansvar],Fleksi[Tjenesteområde])</f>
        <v>Helse og velferd</v>
      </c>
      <c r="O747" s="1">
        <f>+ROUND(Tabell1[[#This Row],[Justert beløp]],-3)</f>
        <v>5000</v>
      </c>
      <c r="P747">
        <f t="shared" si="88"/>
        <v>1100</v>
      </c>
      <c r="Q747">
        <f t="shared" si="89"/>
        <v>3600</v>
      </c>
      <c r="R747">
        <f t="shared" si="90"/>
        <v>2420</v>
      </c>
      <c r="S747" t="str">
        <f t="shared" si="91"/>
        <v>2255</v>
      </c>
      <c r="T747" s="1">
        <f>+Tabell1[[#This Row],[Avrundet beløp]]</f>
        <v>5000</v>
      </c>
      <c r="U747" s="5">
        <f t="shared" si="87"/>
        <v>5000</v>
      </c>
    </row>
    <row r="748" spans="1:21" x14ac:dyDescent="0.25">
      <c r="A748">
        <v>3600</v>
      </c>
      <c r="B748" t="s">
        <v>363</v>
      </c>
      <c r="C748">
        <v>2420</v>
      </c>
      <c r="D748" t="s">
        <v>364</v>
      </c>
      <c r="E748">
        <v>1110</v>
      </c>
      <c r="F748" t="s">
        <v>221</v>
      </c>
      <c r="G748" t="s">
        <v>17</v>
      </c>
      <c r="H748" t="s">
        <v>18</v>
      </c>
      <c r="I748" s="1">
        <v>28169</v>
      </c>
      <c r="J748" s="1">
        <f>+Tabell1[[#This Row],[Regnskap]]</f>
        <v>28169</v>
      </c>
      <c r="L748" t="str">
        <f>_xlfn.XLOOKUP(Tabell1[[#This Row],[Ansvar]],Fleksi[Ansvar],Fleksi[Virksomhet])</f>
        <v>NAV</v>
      </c>
      <c r="M748" t="str">
        <f>_xlfn.XLOOKUP(Tabell1[[#This Row],[Ansvar]],Fleksi[Ansvar],Fleksi[1B])</f>
        <v>Sosiale tjenester</v>
      </c>
      <c r="N748" t="str">
        <f>_xlfn.XLOOKUP(Tabell1[[#This Row],[Ansvar]],Fleksi[Ansvar],Fleksi[Tjenesteområde])</f>
        <v>Helse og velferd</v>
      </c>
      <c r="O748" s="1">
        <f>+ROUND(Tabell1[[#This Row],[Justert beløp]],-3)</f>
        <v>28000</v>
      </c>
      <c r="P748">
        <f t="shared" si="88"/>
        <v>1110</v>
      </c>
      <c r="Q748">
        <f t="shared" si="89"/>
        <v>3600</v>
      </c>
      <c r="R748">
        <f t="shared" si="90"/>
        <v>2420</v>
      </c>
      <c r="S748" t="str">
        <f t="shared" si="91"/>
        <v>2255</v>
      </c>
      <c r="T748" s="1">
        <f>+Tabell1[[#This Row],[Avrundet beløp]]</f>
        <v>28000</v>
      </c>
      <c r="U748" s="5">
        <f t="shared" si="87"/>
        <v>28000</v>
      </c>
    </row>
    <row r="749" spans="1:21" x14ac:dyDescent="0.25">
      <c r="A749">
        <v>3600</v>
      </c>
      <c r="B749" t="s">
        <v>363</v>
      </c>
      <c r="C749">
        <v>2420</v>
      </c>
      <c r="D749" t="s">
        <v>364</v>
      </c>
      <c r="E749">
        <v>1120</v>
      </c>
      <c r="F749" t="s">
        <v>26</v>
      </c>
      <c r="G749" t="s">
        <v>17</v>
      </c>
      <c r="H749" t="s">
        <v>18</v>
      </c>
      <c r="I749" s="1">
        <v>1918</v>
      </c>
      <c r="J749" s="1">
        <f>+Tabell1[[#This Row],[Regnskap]]</f>
        <v>1918</v>
      </c>
      <c r="L749" t="str">
        <f>_xlfn.XLOOKUP(Tabell1[[#This Row],[Ansvar]],Fleksi[Ansvar],Fleksi[Virksomhet])</f>
        <v>NAV</v>
      </c>
      <c r="M749" t="str">
        <f>_xlfn.XLOOKUP(Tabell1[[#This Row],[Ansvar]],Fleksi[Ansvar],Fleksi[1B])</f>
        <v>Sosiale tjenester</v>
      </c>
      <c r="N749" t="str">
        <f>_xlfn.XLOOKUP(Tabell1[[#This Row],[Ansvar]],Fleksi[Ansvar],Fleksi[Tjenesteområde])</f>
        <v>Helse og velferd</v>
      </c>
      <c r="O749" s="1">
        <f>+ROUND(Tabell1[[#This Row],[Justert beløp]],-3)</f>
        <v>2000</v>
      </c>
      <c r="P749">
        <f t="shared" si="88"/>
        <v>1120</v>
      </c>
      <c r="Q749">
        <f t="shared" si="89"/>
        <v>3600</v>
      </c>
      <c r="R749">
        <f t="shared" si="90"/>
        <v>2420</v>
      </c>
      <c r="S749" t="str">
        <f t="shared" si="91"/>
        <v>2255</v>
      </c>
      <c r="T749" s="1">
        <f>+Tabell1[[#This Row],[Avrundet beløp]]</f>
        <v>2000</v>
      </c>
      <c r="U749" s="5">
        <f t="shared" si="87"/>
        <v>2000</v>
      </c>
    </row>
    <row r="750" spans="1:21" x14ac:dyDescent="0.25">
      <c r="A750">
        <v>3600</v>
      </c>
      <c r="B750" t="s">
        <v>363</v>
      </c>
      <c r="C750">
        <v>2420</v>
      </c>
      <c r="D750" t="s">
        <v>364</v>
      </c>
      <c r="E750">
        <v>1121</v>
      </c>
      <c r="F750" t="s">
        <v>66</v>
      </c>
      <c r="G750" t="s">
        <v>17</v>
      </c>
      <c r="H750" t="s">
        <v>18</v>
      </c>
      <c r="I750" s="1">
        <v>14728</v>
      </c>
      <c r="J750" s="1">
        <f>+Tabell1[[#This Row],[Regnskap]]</f>
        <v>14728</v>
      </c>
      <c r="L750" t="str">
        <f>_xlfn.XLOOKUP(Tabell1[[#This Row],[Ansvar]],Fleksi[Ansvar],Fleksi[Virksomhet])</f>
        <v>NAV</v>
      </c>
      <c r="M750" t="str">
        <f>_xlfn.XLOOKUP(Tabell1[[#This Row],[Ansvar]],Fleksi[Ansvar],Fleksi[1B])</f>
        <v>Sosiale tjenester</v>
      </c>
      <c r="N750" t="str">
        <f>_xlfn.XLOOKUP(Tabell1[[#This Row],[Ansvar]],Fleksi[Ansvar],Fleksi[Tjenesteområde])</f>
        <v>Helse og velferd</v>
      </c>
      <c r="O750" s="1">
        <f>+ROUND(Tabell1[[#This Row],[Justert beløp]],-3)</f>
        <v>15000</v>
      </c>
      <c r="P750">
        <f t="shared" si="88"/>
        <v>1121</v>
      </c>
      <c r="Q750">
        <f t="shared" si="89"/>
        <v>3600</v>
      </c>
      <c r="R750">
        <f t="shared" si="90"/>
        <v>2420</v>
      </c>
      <c r="S750" t="str">
        <f t="shared" si="91"/>
        <v>2255</v>
      </c>
      <c r="T750" s="1">
        <f>+Tabell1[[#This Row],[Avrundet beløp]]</f>
        <v>15000</v>
      </c>
      <c r="U750" s="5">
        <f t="shared" si="87"/>
        <v>15000</v>
      </c>
    </row>
    <row r="751" spans="1:21" x14ac:dyDescent="0.25">
      <c r="A751">
        <v>3600</v>
      </c>
      <c r="B751" t="s">
        <v>363</v>
      </c>
      <c r="C751">
        <v>2420</v>
      </c>
      <c r="D751" t="s">
        <v>364</v>
      </c>
      <c r="E751">
        <v>1150</v>
      </c>
      <c r="F751" t="s">
        <v>328</v>
      </c>
      <c r="G751" t="s">
        <v>17</v>
      </c>
      <c r="H751" t="s">
        <v>18</v>
      </c>
      <c r="I751" s="1">
        <v>500</v>
      </c>
      <c r="J751" s="1">
        <f>+Tabell1[[#This Row],[Regnskap]]</f>
        <v>500</v>
      </c>
      <c r="L751" t="str">
        <f>_xlfn.XLOOKUP(Tabell1[[#This Row],[Ansvar]],Fleksi[Ansvar],Fleksi[Virksomhet])</f>
        <v>NAV</v>
      </c>
      <c r="M751" t="str">
        <f>_xlfn.XLOOKUP(Tabell1[[#This Row],[Ansvar]],Fleksi[Ansvar],Fleksi[1B])</f>
        <v>Sosiale tjenester</v>
      </c>
      <c r="N751" t="str">
        <f>_xlfn.XLOOKUP(Tabell1[[#This Row],[Ansvar]],Fleksi[Ansvar],Fleksi[Tjenesteområde])</f>
        <v>Helse og velferd</v>
      </c>
      <c r="O751" s="1">
        <f>+ROUND(Tabell1[[#This Row],[Justert beløp]],-3)</f>
        <v>1000</v>
      </c>
      <c r="P751">
        <f t="shared" si="88"/>
        <v>1150</v>
      </c>
      <c r="Q751">
        <f t="shared" si="89"/>
        <v>3600</v>
      </c>
      <c r="R751">
        <f t="shared" si="90"/>
        <v>2420</v>
      </c>
      <c r="S751" t="str">
        <f t="shared" si="91"/>
        <v>2255</v>
      </c>
      <c r="T751" s="1">
        <f>+Tabell1[[#This Row],[Avrundet beløp]]</f>
        <v>1000</v>
      </c>
      <c r="U751" s="5">
        <f t="shared" si="87"/>
        <v>1000</v>
      </c>
    </row>
    <row r="752" spans="1:21" x14ac:dyDescent="0.25">
      <c r="A752">
        <v>3600</v>
      </c>
      <c r="B752" t="s">
        <v>363</v>
      </c>
      <c r="C752">
        <v>2420</v>
      </c>
      <c r="D752" t="s">
        <v>364</v>
      </c>
      <c r="E752">
        <v>1185</v>
      </c>
      <c r="F752" t="s">
        <v>365</v>
      </c>
      <c r="G752" t="s">
        <v>17</v>
      </c>
      <c r="H752" t="s">
        <v>18</v>
      </c>
      <c r="I752" s="1">
        <v>592889</v>
      </c>
      <c r="J752" s="1">
        <f>+Tabell1[[#This Row],[Regnskap]]</f>
        <v>592889</v>
      </c>
      <c r="L752" t="str">
        <f>_xlfn.XLOOKUP(Tabell1[[#This Row],[Ansvar]],Fleksi[Ansvar],Fleksi[Virksomhet])</f>
        <v>NAV</v>
      </c>
      <c r="M752" t="str">
        <f>_xlfn.XLOOKUP(Tabell1[[#This Row],[Ansvar]],Fleksi[Ansvar],Fleksi[1B])</f>
        <v>Sosiale tjenester</v>
      </c>
      <c r="N752" t="str">
        <f>_xlfn.XLOOKUP(Tabell1[[#This Row],[Ansvar]],Fleksi[Ansvar],Fleksi[Tjenesteområde])</f>
        <v>Helse og velferd</v>
      </c>
      <c r="O752" s="1">
        <f>+ROUND(Tabell1[[#This Row],[Justert beløp]],-3)</f>
        <v>593000</v>
      </c>
      <c r="P752">
        <f t="shared" si="88"/>
        <v>1185</v>
      </c>
      <c r="Q752">
        <f t="shared" si="89"/>
        <v>3600</v>
      </c>
      <c r="R752">
        <f t="shared" si="90"/>
        <v>2420</v>
      </c>
      <c r="S752" t="str">
        <f t="shared" si="91"/>
        <v>2255</v>
      </c>
      <c r="T752" s="1">
        <f>+Tabell1[[#This Row],[Avrundet beløp]]</f>
        <v>593000</v>
      </c>
      <c r="U752" s="5">
        <f t="shared" si="87"/>
        <v>593000</v>
      </c>
    </row>
    <row r="753" spans="1:21" x14ac:dyDescent="0.25">
      <c r="A753">
        <v>3600</v>
      </c>
      <c r="B753" t="s">
        <v>363</v>
      </c>
      <c r="C753">
        <v>2420</v>
      </c>
      <c r="D753" t="s">
        <v>364</v>
      </c>
      <c r="E753">
        <v>1200</v>
      </c>
      <c r="F753" t="s">
        <v>233</v>
      </c>
      <c r="G753" t="s">
        <v>17</v>
      </c>
      <c r="H753" t="s">
        <v>18</v>
      </c>
      <c r="I753" s="1">
        <v>76378</v>
      </c>
      <c r="J753" s="1">
        <f>+Tabell1[[#This Row],[Regnskap]]</f>
        <v>76378</v>
      </c>
      <c r="L753" t="str">
        <f>_xlfn.XLOOKUP(Tabell1[[#This Row],[Ansvar]],Fleksi[Ansvar],Fleksi[Virksomhet])</f>
        <v>NAV</v>
      </c>
      <c r="M753" t="str">
        <f>_xlfn.XLOOKUP(Tabell1[[#This Row],[Ansvar]],Fleksi[Ansvar],Fleksi[1B])</f>
        <v>Sosiale tjenester</v>
      </c>
      <c r="N753" t="str">
        <f>_xlfn.XLOOKUP(Tabell1[[#This Row],[Ansvar]],Fleksi[Ansvar],Fleksi[Tjenesteområde])</f>
        <v>Helse og velferd</v>
      </c>
      <c r="O753" s="1">
        <f>+ROUND(Tabell1[[#This Row],[Justert beløp]],-3)</f>
        <v>76000</v>
      </c>
      <c r="P753">
        <f t="shared" si="88"/>
        <v>1200</v>
      </c>
      <c r="Q753">
        <f t="shared" si="89"/>
        <v>3600</v>
      </c>
      <c r="R753">
        <f t="shared" si="90"/>
        <v>2420</v>
      </c>
      <c r="S753" t="str">
        <f t="shared" si="91"/>
        <v>2255</v>
      </c>
      <c r="T753" s="1">
        <f>+Tabell1[[#This Row],[Avrundet beløp]]</f>
        <v>76000</v>
      </c>
      <c r="U753" s="5">
        <f t="shared" si="87"/>
        <v>76000</v>
      </c>
    </row>
    <row r="754" spans="1:21" x14ac:dyDescent="0.25">
      <c r="A754">
        <v>3600</v>
      </c>
      <c r="B754" t="s">
        <v>363</v>
      </c>
      <c r="C754">
        <v>2420</v>
      </c>
      <c r="D754" t="s">
        <v>364</v>
      </c>
      <c r="E754">
        <v>1205</v>
      </c>
      <c r="F754" t="s">
        <v>245</v>
      </c>
      <c r="G754" t="s">
        <v>17</v>
      </c>
      <c r="H754" t="s">
        <v>18</v>
      </c>
      <c r="I754" s="1">
        <v>85702</v>
      </c>
      <c r="J754" s="1">
        <f>+Tabell1[[#This Row],[Regnskap]]</f>
        <v>85702</v>
      </c>
      <c r="L754" t="str">
        <f>_xlfn.XLOOKUP(Tabell1[[#This Row],[Ansvar]],Fleksi[Ansvar],Fleksi[Virksomhet])</f>
        <v>NAV</v>
      </c>
      <c r="M754" t="str">
        <f>_xlfn.XLOOKUP(Tabell1[[#This Row],[Ansvar]],Fleksi[Ansvar],Fleksi[1B])</f>
        <v>Sosiale tjenester</v>
      </c>
      <c r="N754" t="str">
        <f>_xlfn.XLOOKUP(Tabell1[[#This Row],[Ansvar]],Fleksi[Ansvar],Fleksi[Tjenesteområde])</f>
        <v>Helse og velferd</v>
      </c>
      <c r="O754" s="1">
        <f>+ROUND(Tabell1[[#This Row],[Justert beløp]],-3)</f>
        <v>86000</v>
      </c>
      <c r="P754">
        <f t="shared" si="88"/>
        <v>1205</v>
      </c>
      <c r="Q754">
        <f t="shared" si="89"/>
        <v>3600</v>
      </c>
      <c r="R754">
        <f t="shared" si="90"/>
        <v>2420</v>
      </c>
      <c r="S754" t="str">
        <f t="shared" si="91"/>
        <v>2255</v>
      </c>
      <c r="T754" s="1">
        <f>+Tabell1[[#This Row],[Avrundet beløp]]</f>
        <v>86000</v>
      </c>
      <c r="U754" s="5">
        <f t="shared" si="87"/>
        <v>86000</v>
      </c>
    </row>
    <row r="755" spans="1:21" x14ac:dyDescent="0.25">
      <c r="A755">
        <v>3601</v>
      </c>
      <c r="B755" t="s">
        <v>366</v>
      </c>
      <c r="C755">
        <v>2420</v>
      </c>
      <c r="D755" t="s">
        <v>364</v>
      </c>
      <c r="E755">
        <v>1040</v>
      </c>
      <c r="F755" t="s">
        <v>27</v>
      </c>
      <c r="G755" t="s">
        <v>17</v>
      </c>
      <c r="H755" t="s">
        <v>18</v>
      </c>
      <c r="I755" s="1">
        <v>23767</v>
      </c>
      <c r="J755" s="1">
        <f>+Tabell1[[#This Row],[Regnskap]]</f>
        <v>23767</v>
      </c>
      <c r="L755" t="str">
        <f>_xlfn.XLOOKUP(Tabell1[[#This Row],[Ansvar]],Fleksi[Ansvar],Fleksi[Virksomhet])</f>
        <v>NAV</v>
      </c>
      <c r="M755" t="str">
        <f>_xlfn.XLOOKUP(Tabell1[[#This Row],[Ansvar]],Fleksi[Ansvar],Fleksi[1B])</f>
        <v>Sosiale tjenester</v>
      </c>
      <c r="N755" t="str">
        <f>_xlfn.XLOOKUP(Tabell1[[#This Row],[Ansvar]],Fleksi[Ansvar],Fleksi[Tjenesteområde])</f>
        <v>Helse og velferd</v>
      </c>
      <c r="O755" s="1">
        <f>+ROUND(Tabell1[[#This Row],[Justert beløp]],-3)</f>
        <v>24000</v>
      </c>
      <c r="P755">
        <f t="shared" si="88"/>
        <v>1040</v>
      </c>
      <c r="Q755">
        <f t="shared" si="89"/>
        <v>3601</v>
      </c>
      <c r="R755">
        <f t="shared" si="90"/>
        <v>2420</v>
      </c>
      <c r="S755" t="str">
        <f t="shared" si="91"/>
        <v>2255</v>
      </c>
      <c r="T755" s="1">
        <f>+Tabell1[[#This Row],[Avrundet beløp]]</f>
        <v>24000</v>
      </c>
      <c r="U755" s="5">
        <f t="shared" si="87"/>
        <v>24000</v>
      </c>
    </row>
    <row r="756" spans="1:21" x14ac:dyDescent="0.25">
      <c r="A756">
        <v>3601</v>
      </c>
      <c r="B756" t="s">
        <v>366</v>
      </c>
      <c r="C756">
        <v>2420</v>
      </c>
      <c r="D756" t="s">
        <v>364</v>
      </c>
      <c r="E756">
        <v>1099</v>
      </c>
      <c r="F756" t="s">
        <v>16</v>
      </c>
      <c r="G756" t="s">
        <v>17</v>
      </c>
      <c r="H756" t="s">
        <v>18</v>
      </c>
      <c r="I756" s="1">
        <v>3351</v>
      </c>
      <c r="J756" s="1">
        <f>+Tabell1[[#This Row],[Regnskap]]</f>
        <v>3351</v>
      </c>
      <c r="L756" t="str">
        <f>_xlfn.XLOOKUP(Tabell1[[#This Row],[Ansvar]],Fleksi[Ansvar],Fleksi[Virksomhet])</f>
        <v>NAV</v>
      </c>
      <c r="M756" t="str">
        <f>_xlfn.XLOOKUP(Tabell1[[#This Row],[Ansvar]],Fleksi[Ansvar],Fleksi[1B])</f>
        <v>Sosiale tjenester</v>
      </c>
      <c r="N756" t="str">
        <f>_xlfn.XLOOKUP(Tabell1[[#This Row],[Ansvar]],Fleksi[Ansvar],Fleksi[Tjenesteområde])</f>
        <v>Helse og velferd</v>
      </c>
      <c r="O756" s="1">
        <f>+ROUND(Tabell1[[#This Row],[Justert beløp]],-3)</f>
        <v>3000</v>
      </c>
      <c r="P756">
        <f t="shared" si="88"/>
        <v>1099</v>
      </c>
      <c r="Q756">
        <f t="shared" si="89"/>
        <v>3601</v>
      </c>
      <c r="R756">
        <f t="shared" si="90"/>
        <v>2420</v>
      </c>
      <c r="S756" t="str">
        <f t="shared" si="91"/>
        <v>2255</v>
      </c>
      <c r="T756" s="1">
        <f>+Tabell1[[#This Row],[Avrundet beløp]]</f>
        <v>3000</v>
      </c>
      <c r="U756" s="5">
        <f t="shared" si="87"/>
        <v>3000</v>
      </c>
    </row>
    <row r="757" spans="1:21" x14ac:dyDescent="0.25">
      <c r="A757">
        <v>3601</v>
      </c>
      <c r="B757" t="s">
        <v>366</v>
      </c>
      <c r="C757">
        <v>2420</v>
      </c>
      <c r="D757" t="s">
        <v>364</v>
      </c>
      <c r="E757">
        <v>1200</v>
      </c>
      <c r="F757" t="s">
        <v>233</v>
      </c>
      <c r="G757" t="s">
        <v>17</v>
      </c>
      <c r="H757" t="s">
        <v>18</v>
      </c>
      <c r="I757" s="1">
        <v>1279</v>
      </c>
      <c r="J757" s="1">
        <f>+Tabell1[[#This Row],[Regnskap]]</f>
        <v>1279</v>
      </c>
      <c r="L757" t="str">
        <f>_xlfn.XLOOKUP(Tabell1[[#This Row],[Ansvar]],Fleksi[Ansvar],Fleksi[Virksomhet])</f>
        <v>NAV</v>
      </c>
      <c r="M757" t="str">
        <f>_xlfn.XLOOKUP(Tabell1[[#This Row],[Ansvar]],Fleksi[Ansvar],Fleksi[1B])</f>
        <v>Sosiale tjenester</v>
      </c>
      <c r="N757" t="str">
        <f>_xlfn.XLOOKUP(Tabell1[[#This Row],[Ansvar]],Fleksi[Ansvar],Fleksi[Tjenesteområde])</f>
        <v>Helse og velferd</v>
      </c>
      <c r="O757" s="1">
        <f>+ROUND(Tabell1[[#This Row],[Justert beløp]],-3)</f>
        <v>1000</v>
      </c>
      <c r="P757">
        <f t="shared" si="88"/>
        <v>1200</v>
      </c>
      <c r="Q757">
        <f t="shared" si="89"/>
        <v>3601</v>
      </c>
      <c r="R757">
        <f t="shared" si="90"/>
        <v>2420</v>
      </c>
      <c r="S757" t="str">
        <f t="shared" si="91"/>
        <v>2255</v>
      </c>
      <c r="T757" s="1">
        <f>+Tabell1[[#This Row],[Avrundet beløp]]</f>
        <v>1000</v>
      </c>
      <c r="U757" s="5">
        <f t="shared" si="87"/>
        <v>1000</v>
      </c>
    </row>
    <row r="758" spans="1:21" x14ac:dyDescent="0.25">
      <c r="A758">
        <v>4150</v>
      </c>
      <c r="B758" t="s">
        <v>39</v>
      </c>
      <c r="C758">
        <v>2413</v>
      </c>
      <c r="D758" t="s">
        <v>35</v>
      </c>
      <c r="E758">
        <v>1012</v>
      </c>
      <c r="F758" t="s">
        <v>23</v>
      </c>
      <c r="G758" t="s">
        <v>17</v>
      </c>
      <c r="H758" t="s">
        <v>18</v>
      </c>
      <c r="I758" s="1">
        <v>107743</v>
      </c>
      <c r="J758" s="1">
        <f>+Tabell1[[#This Row],[Regnskap]]</f>
        <v>107743</v>
      </c>
      <c r="L758" t="str">
        <f>_xlfn.XLOOKUP(Tabell1[[#This Row],[Ansvar]],Fleksi[Ansvar],Fleksi[Virksomhet])</f>
        <v>Kart, oppmåling og analyse</v>
      </c>
      <c r="M758" t="str">
        <f>_xlfn.XLOOKUP(Tabell1[[#This Row],[Ansvar]],Fleksi[Ansvar],Fleksi[1B])</f>
        <v>KOM, SUP, klima og utbygging</v>
      </c>
      <c r="N758" t="str">
        <f>_xlfn.XLOOKUP(Tabell1[[#This Row],[Ansvar]],Fleksi[Ansvar],Fleksi[Tjenesteområde])</f>
        <v>Byutvikling og teknisk</v>
      </c>
      <c r="O758" s="1">
        <f>+ROUND(Tabell1[[#This Row],[Justert beløp]],-3)</f>
        <v>108000</v>
      </c>
      <c r="P758">
        <f t="shared" si="88"/>
        <v>1012</v>
      </c>
      <c r="Q758">
        <f t="shared" si="89"/>
        <v>4150</v>
      </c>
      <c r="R758">
        <f t="shared" si="90"/>
        <v>2413</v>
      </c>
      <c r="S758" t="str">
        <f t="shared" si="91"/>
        <v>2255</v>
      </c>
      <c r="T758" s="1">
        <f>+Tabell1[[#This Row],[Avrundet beløp]]</f>
        <v>108000</v>
      </c>
      <c r="U758" s="5">
        <f t="shared" si="87"/>
        <v>108000</v>
      </c>
    </row>
    <row r="759" spans="1:21" x14ac:dyDescent="0.25">
      <c r="A759">
        <v>4150</v>
      </c>
      <c r="B759" t="s">
        <v>39</v>
      </c>
      <c r="C759">
        <v>2413</v>
      </c>
      <c r="D759" t="s">
        <v>35</v>
      </c>
      <c r="E759">
        <v>1021</v>
      </c>
      <c r="F759" t="s">
        <v>30</v>
      </c>
      <c r="G759" t="s">
        <v>17</v>
      </c>
      <c r="H759" t="s">
        <v>18</v>
      </c>
      <c r="I759" s="1">
        <v>14840</v>
      </c>
      <c r="J759" s="1">
        <f>+Tabell1[[#This Row],[Regnskap]]</f>
        <v>14840</v>
      </c>
      <c r="L759" t="str">
        <f>_xlfn.XLOOKUP(Tabell1[[#This Row],[Ansvar]],Fleksi[Ansvar],Fleksi[Virksomhet])</f>
        <v>Kart, oppmåling og analyse</v>
      </c>
      <c r="M759" t="str">
        <f>_xlfn.XLOOKUP(Tabell1[[#This Row],[Ansvar]],Fleksi[Ansvar],Fleksi[1B])</f>
        <v>KOM, SUP, klima og utbygging</v>
      </c>
      <c r="N759" t="str">
        <f>_xlfn.XLOOKUP(Tabell1[[#This Row],[Ansvar]],Fleksi[Ansvar],Fleksi[Tjenesteområde])</f>
        <v>Byutvikling og teknisk</v>
      </c>
      <c r="O759" s="1">
        <f>+ROUND(Tabell1[[#This Row],[Justert beløp]],-3)</f>
        <v>15000</v>
      </c>
      <c r="P759">
        <f t="shared" si="88"/>
        <v>1021</v>
      </c>
      <c r="Q759">
        <f t="shared" si="89"/>
        <v>4150</v>
      </c>
      <c r="R759">
        <f t="shared" si="90"/>
        <v>2413</v>
      </c>
      <c r="S759" t="str">
        <f t="shared" si="91"/>
        <v>2255</v>
      </c>
      <c r="T759" s="1">
        <f>+Tabell1[[#This Row],[Avrundet beløp]]</f>
        <v>15000</v>
      </c>
      <c r="U759" s="5">
        <f t="shared" si="87"/>
        <v>15000</v>
      </c>
    </row>
    <row r="760" spans="1:21" x14ac:dyDescent="0.25">
      <c r="A760">
        <v>4150</v>
      </c>
      <c r="B760" t="s">
        <v>39</v>
      </c>
      <c r="C760">
        <v>2413</v>
      </c>
      <c r="D760" t="s">
        <v>35</v>
      </c>
      <c r="E760">
        <v>1040</v>
      </c>
      <c r="F760" t="s">
        <v>27</v>
      </c>
      <c r="G760" t="s">
        <v>17</v>
      </c>
      <c r="H760" t="s">
        <v>18</v>
      </c>
      <c r="I760" s="1">
        <v>298994</v>
      </c>
      <c r="J760" s="1">
        <f>+Tabell1[[#This Row],[Regnskap]]</f>
        <v>298994</v>
      </c>
      <c r="L760" t="str">
        <f>_xlfn.XLOOKUP(Tabell1[[#This Row],[Ansvar]],Fleksi[Ansvar],Fleksi[Virksomhet])</f>
        <v>Kart, oppmåling og analyse</v>
      </c>
      <c r="M760" t="str">
        <f>_xlfn.XLOOKUP(Tabell1[[#This Row],[Ansvar]],Fleksi[Ansvar],Fleksi[1B])</f>
        <v>KOM, SUP, klima og utbygging</v>
      </c>
      <c r="N760" t="str">
        <f>_xlfn.XLOOKUP(Tabell1[[#This Row],[Ansvar]],Fleksi[Ansvar],Fleksi[Tjenesteområde])</f>
        <v>Byutvikling og teknisk</v>
      </c>
      <c r="O760" s="1">
        <f>+ROUND(Tabell1[[#This Row],[Justert beløp]],-3)</f>
        <v>299000</v>
      </c>
      <c r="P760">
        <f t="shared" si="88"/>
        <v>1040</v>
      </c>
      <c r="Q760">
        <f t="shared" si="89"/>
        <v>4150</v>
      </c>
      <c r="R760">
        <f t="shared" si="90"/>
        <v>2413</v>
      </c>
      <c r="S760" t="str">
        <f t="shared" si="91"/>
        <v>2255</v>
      </c>
      <c r="T760" s="1">
        <f>+Tabell1[[#This Row],[Avrundet beløp]]</f>
        <v>299000</v>
      </c>
      <c r="U760" s="5">
        <f t="shared" si="87"/>
        <v>299000</v>
      </c>
    </row>
    <row r="761" spans="1:21" x14ac:dyDescent="0.25">
      <c r="A761">
        <v>4150</v>
      </c>
      <c r="B761" t="s">
        <v>39</v>
      </c>
      <c r="C761">
        <v>2413</v>
      </c>
      <c r="D761" t="s">
        <v>35</v>
      </c>
      <c r="E761">
        <v>1099</v>
      </c>
      <c r="F761" t="s">
        <v>16</v>
      </c>
      <c r="G761" t="s">
        <v>17</v>
      </c>
      <c r="H761" t="s">
        <v>18</v>
      </c>
      <c r="I761" s="1">
        <v>59443</v>
      </c>
      <c r="J761" s="1">
        <f>+Tabell1[[#This Row],[Regnskap]]</f>
        <v>59443</v>
      </c>
      <c r="L761" t="str">
        <f>_xlfn.XLOOKUP(Tabell1[[#This Row],[Ansvar]],Fleksi[Ansvar],Fleksi[Virksomhet])</f>
        <v>Kart, oppmåling og analyse</v>
      </c>
      <c r="M761" t="str">
        <f>_xlfn.XLOOKUP(Tabell1[[#This Row],[Ansvar]],Fleksi[Ansvar],Fleksi[1B])</f>
        <v>KOM, SUP, klima og utbygging</v>
      </c>
      <c r="N761" t="str">
        <f>_xlfn.XLOOKUP(Tabell1[[#This Row],[Ansvar]],Fleksi[Ansvar],Fleksi[Tjenesteområde])</f>
        <v>Byutvikling og teknisk</v>
      </c>
      <c r="O761" s="1">
        <f>+ROUND(Tabell1[[#This Row],[Justert beløp]],-3)</f>
        <v>59000</v>
      </c>
      <c r="P761">
        <f t="shared" si="88"/>
        <v>1099</v>
      </c>
      <c r="Q761">
        <f t="shared" si="89"/>
        <v>4150</v>
      </c>
      <c r="R761">
        <f t="shared" si="90"/>
        <v>2413</v>
      </c>
      <c r="S761" t="str">
        <f t="shared" si="91"/>
        <v>2255</v>
      </c>
      <c r="T761" s="1">
        <f>+Tabell1[[#This Row],[Avrundet beløp]]</f>
        <v>59000</v>
      </c>
      <c r="U761" s="5">
        <f t="shared" si="87"/>
        <v>59000</v>
      </c>
    </row>
    <row r="762" spans="1:21" x14ac:dyDescent="0.25">
      <c r="A762">
        <v>4150</v>
      </c>
      <c r="B762" t="s">
        <v>39</v>
      </c>
      <c r="C762">
        <v>3000</v>
      </c>
      <c r="D762" t="s">
        <v>47</v>
      </c>
      <c r="E762">
        <v>1010</v>
      </c>
      <c r="F762" t="s">
        <v>45</v>
      </c>
      <c r="G762" t="s">
        <v>17</v>
      </c>
      <c r="H762" t="s">
        <v>18</v>
      </c>
      <c r="I762" s="1">
        <v>269</v>
      </c>
      <c r="J762" s="1">
        <f>+Tabell1[[#This Row],[Regnskap]]</f>
        <v>269</v>
      </c>
      <c r="L762" t="str">
        <f>_xlfn.XLOOKUP(Tabell1[[#This Row],[Ansvar]],Fleksi[Ansvar],Fleksi[Virksomhet])</f>
        <v>Kart, oppmåling og analyse</v>
      </c>
      <c r="M762" t="str">
        <f>_xlfn.XLOOKUP(Tabell1[[#This Row],[Ansvar]],Fleksi[Ansvar],Fleksi[1B])</f>
        <v>KOM, SUP, klima og utbygging</v>
      </c>
      <c r="N762" t="str">
        <f>_xlfn.XLOOKUP(Tabell1[[#This Row],[Ansvar]],Fleksi[Ansvar],Fleksi[Tjenesteområde])</f>
        <v>Byutvikling og teknisk</v>
      </c>
      <c r="O762" s="1">
        <f>+ROUND(Tabell1[[#This Row],[Justert beløp]],-3)</f>
        <v>0</v>
      </c>
      <c r="P762">
        <f t="shared" ref="P762:P807" si="92">+E762</f>
        <v>1010</v>
      </c>
      <c r="Q762">
        <f t="shared" ref="Q762:Q807" si="93">+A762</f>
        <v>4150</v>
      </c>
      <c r="R762">
        <f t="shared" ref="R762:R807" si="94">+C762</f>
        <v>3000</v>
      </c>
      <c r="S762" t="str">
        <f t="shared" ref="S762:S807" si="95">+G762</f>
        <v>2255</v>
      </c>
      <c r="T762" s="1">
        <f>+Tabell1[[#This Row],[Avrundet beløp]]</f>
        <v>0</v>
      </c>
      <c r="U762" s="5">
        <f t="shared" si="87"/>
        <v>0</v>
      </c>
    </row>
    <row r="763" spans="1:21" x14ac:dyDescent="0.25">
      <c r="A763">
        <v>4150</v>
      </c>
      <c r="B763" t="s">
        <v>39</v>
      </c>
      <c r="C763">
        <v>3000</v>
      </c>
      <c r="D763" t="s">
        <v>47</v>
      </c>
      <c r="E763">
        <v>1012</v>
      </c>
      <c r="F763" t="s">
        <v>23</v>
      </c>
      <c r="G763" t="s">
        <v>17</v>
      </c>
      <c r="H763" t="s">
        <v>18</v>
      </c>
      <c r="I763" s="1">
        <v>188</v>
      </c>
      <c r="J763" s="1">
        <f>+Tabell1[[#This Row],[Regnskap]]</f>
        <v>188</v>
      </c>
      <c r="L763" t="str">
        <f>_xlfn.XLOOKUP(Tabell1[[#This Row],[Ansvar]],Fleksi[Ansvar],Fleksi[Virksomhet])</f>
        <v>Kart, oppmåling og analyse</v>
      </c>
      <c r="M763" t="str">
        <f>_xlfn.XLOOKUP(Tabell1[[#This Row],[Ansvar]],Fleksi[Ansvar],Fleksi[1B])</f>
        <v>KOM, SUP, klima og utbygging</v>
      </c>
      <c r="N763" t="str">
        <f>_xlfn.XLOOKUP(Tabell1[[#This Row],[Ansvar]],Fleksi[Ansvar],Fleksi[Tjenesteområde])</f>
        <v>Byutvikling og teknisk</v>
      </c>
      <c r="O763" s="1">
        <f>+ROUND(Tabell1[[#This Row],[Justert beløp]],-3)</f>
        <v>0</v>
      </c>
      <c r="P763">
        <f t="shared" si="92"/>
        <v>1012</v>
      </c>
      <c r="Q763">
        <f t="shared" si="93"/>
        <v>4150</v>
      </c>
      <c r="R763">
        <f t="shared" si="94"/>
        <v>3000</v>
      </c>
      <c r="S763" t="str">
        <f t="shared" si="95"/>
        <v>2255</v>
      </c>
      <c r="T763" s="1">
        <f>+Tabell1[[#This Row],[Avrundet beløp]]</f>
        <v>0</v>
      </c>
      <c r="U763" s="5">
        <f t="shared" si="87"/>
        <v>0</v>
      </c>
    </row>
    <row r="764" spans="1:21" x14ac:dyDescent="0.25">
      <c r="A764">
        <v>4150</v>
      </c>
      <c r="B764" t="s">
        <v>39</v>
      </c>
      <c r="C764">
        <v>3000</v>
      </c>
      <c r="D764" t="s">
        <v>47</v>
      </c>
      <c r="E764">
        <v>1021</v>
      </c>
      <c r="F764" t="s">
        <v>30</v>
      </c>
      <c r="G764" t="s">
        <v>17</v>
      </c>
      <c r="H764" t="s">
        <v>18</v>
      </c>
      <c r="I764" s="1">
        <v>5280</v>
      </c>
      <c r="J764" s="1">
        <f>+Tabell1[[#This Row],[Regnskap]]</f>
        <v>5280</v>
      </c>
      <c r="L764" t="str">
        <f>_xlfn.XLOOKUP(Tabell1[[#This Row],[Ansvar]],Fleksi[Ansvar],Fleksi[Virksomhet])</f>
        <v>Kart, oppmåling og analyse</v>
      </c>
      <c r="M764" t="str">
        <f>_xlfn.XLOOKUP(Tabell1[[#This Row],[Ansvar]],Fleksi[Ansvar],Fleksi[1B])</f>
        <v>KOM, SUP, klima og utbygging</v>
      </c>
      <c r="N764" t="str">
        <f>_xlfn.XLOOKUP(Tabell1[[#This Row],[Ansvar]],Fleksi[Ansvar],Fleksi[Tjenesteområde])</f>
        <v>Byutvikling og teknisk</v>
      </c>
      <c r="O764" s="1">
        <f>+ROUND(Tabell1[[#This Row],[Justert beløp]],-3)</f>
        <v>5000</v>
      </c>
      <c r="P764">
        <f t="shared" si="92"/>
        <v>1021</v>
      </c>
      <c r="Q764">
        <f t="shared" si="93"/>
        <v>4150</v>
      </c>
      <c r="R764">
        <f t="shared" si="94"/>
        <v>3000</v>
      </c>
      <c r="S764" t="str">
        <f t="shared" si="95"/>
        <v>2255</v>
      </c>
      <c r="T764" s="1">
        <f>+Tabell1[[#This Row],[Avrundet beløp]]</f>
        <v>5000</v>
      </c>
      <c r="U764" s="5">
        <f t="shared" si="87"/>
        <v>5000</v>
      </c>
    </row>
    <row r="765" spans="1:21" x14ac:dyDescent="0.25">
      <c r="A765">
        <v>4150</v>
      </c>
      <c r="B765" t="s">
        <v>39</v>
      </c>
      <c r="C765">
        <v>3000</v>
      </c>
      <c r="D765" t="s">
        <v>47</v>
      </c>
      <c r="E765">
        <v>1040</v>
      </c>
      <c r="F765" t="s">
        <v>27</v>
      </c>
      <c r="G765" t="s">
        <v>17</v>
      </c>
      <c r="H765" t="s">
        <v>18</v>
      </c>
      <c r="I765" s="1">
        <v>61819</v>
      </c>
      <c r="J765" s="1">
        <f>+Tabell1[[#This Row],[Regnskap]]</f>
        <v>61819</v>
      </c>
      <c r="L765" t="str">
        <f>_xlfn.XLOOKUP(Tabell1[[#This Row],[Ansvar]],Fleksi[Ansvar],Fleksi[Virksomhet])</f>
        <v>Kart, oppmåling og analyse</v>
      </c>
      <c r="M765" t="str">
        <f>_xlfn.XLOOKUP(Tabell1[[#This Row],[Ansvar]],Fleksi[Ansvar],Fleksi[1B])</f>
        <v>KOM, SUP, klima og utbygging</v>
      </c>
      <c r="N765" t="str">
        <f>_xlfn.XLOOKUP(Tabell1[[#This Row],[Ansvar]],Fleksi[Ansvar],Fleksi[Tjenesteområde])</f>
        <v>Byutvikling og teknisk</v>
      </c>
      <c r="O765" s="1">
        <f>+ROUND(Tabell1[[#This Row],[Justert beløp]],-3)</f>
        <v>62000</v>
      </c>
      <c r="P765">
        <f t="shared" si="92"/>
        <v>1040</v>
      </c>
      <c r="Q765">
        <f t="shared" si="93"/>
        <v>4150</v>
      </c>
      <c r="R765">
        <f t="shared" si="94"/>
        <v>3000</v>
      </c>
      <c r="S765" t="str">
        <f t="shared" si="95"/>
        <v>2255</v>
      </c>
      <c r="T765" s="1">
        <f>+Tabell1[[#This Row],[Avrundet beløp]]</f>
        <v>62000</v>
      </c>
      <c r="U765" s="5">
        <f t="shared" si="87"/>
        <v>62000</v>
      </c>
    </row>
    <row r="766" spans="1:21" x14ac:dyDescent="0.25">
      <c r="A766">
        <v>4150</v>
      </c>
      <c r="B766" t="s">
        <v>39</v>
      </c>
      <c r="C766">
        <v>3000</v>
      </c>
      <c r="D766" t="s">
        <v>47</v>
      </c>
      <c r="E766">
        <v>1099</v>
      </c>
      <c r="F766" t="s">
        <v>16</v>
      </c>
      <c r="G766" t="s">
        <v>17</v>
      </c>
      <c r="H766" t="s">
        <v>18</v>
      </c>
      <c r="I766" s="1">
        <v>9525</v>
      </c>
      <c r="J766" s="1">
        <f>+Tabell1[[#This Row],[Regnskap]]</f>
        <v>9525</v>
      </c>
      <c r="L766" t="str">
        <f>_xlfn.XLOOKUP(Tabell1[[#This Row],[Ansvar]],Fleksi[Ansvar],Fleksi[Virksomhet])</f>
        <v>Kart, oppmåling og analyse</v>
      </c>
      <c r="M766" t="str">
        <f>_xlfn.XLOOKUP(Tabell1[[#This Row],[Ansvar]],Fleksi[Ansvar],Fleksi[1B])</f>
        <v>KOM, SUP, klima og utbygging</v>
      </c>
      <c r="N766" t="str">
        <f>_xlfn.XLOOKUP(Tabell1[[#This Row],[Ansvar]],Fleksi[Ansvar],Fleksi[Tjenesteområde])</f>
        <v>Byutvikling og teknisk</v>
      </c>
      <c r="O766" s="1">
        <f>+ROUND(Tabell1[[#This Row],[Justert beløp]],-3)</f>
        <v>10000</v>
      </c>
      <c r="P766">
        <f t="shared" si="92"/>
        <v>1099</v>
      </c>
      <c r="Q766">
        <f t="shared" si="93"/>
        <v>4150</v>
      </c>
      <c r="R766">
        <f t="shared" si="94"/>
        <v>3000</v>
      </c>
      <c r="S766" t="str">
        <f t="shared" si="95"/>
        <v>2255</v>
      </c>
      <c r="T766" s="1">
        <f>+Tabell1[[#This Row],[Avrundet beløp]]</f>
        <v>10000</v>
      </c>
      <c r="U766" s="5">
        <f t="shared" si="87"/>
        <v>10000</v>
      </c>
    </row>
    <row r="767" spans="1:21" x14ac:dyDescent="0.25">
      <c r="A767">
        <v>4150</v>
      </c>
      <c r="B767" t="s">
        <v>39</v>
      </c>
      <c r="C767">
        <v>3000</v>
      </c>
      <c r="D767" t="s">
        <v>47</v>
      </c>
      <c r="E767">
        <v>1100</v>
      </c>
      <c r="F767" t="s">
        <v>48</v>
      </c>
      <c r="G767" t="s">
        <v>17</v>
      </c>
      <c r="H767" t="s">
        <v>18</v>
      </c>
      <c r="I767" s="1">
        <v>256</v>
      </c>
      <c r="J767" s="1">
        <f>+Tabell1[[#This Row],[Regnskap]]</f>
        <v>256</v>
      </c>
      <c r="L767" t="str">
        <f>_xlfn.XLOOKUP(Tabell1[[#This Row],[Ansvar]],Fleksi[Ansvar],Fleksi[Virksomhet])</f>
        <v>Kart, oppmåling og analyse</v>
      </c>
      <c r="M767" t="str">
        <f>_xlfn.XLOOKUP(Tabell1[[#This Row],[Ansvar]],Fleksi[Ansvar],Fleksi[1B])</f>
        <v>KOM, SUP, klima og utbygging</v>
      </c>
      <c r="N767" t="str">
        <f>_xlfn.XLOOKUP(Tabell1[[#This Row],[Ansvar]],Fleksi[Ansvar],Fleksi[Tjenesteområde])</f>
        <v>Byutvikling og teknisk</v>
      </c>
      <c r="O767" s="1">
        <f>+ROUND(Tabell1[[#This Row],[Justert beløp]],-3)</f>
        <v>0</v>
      </c>
      <c r="P767">
        <f t="shared" si="92"/>
        <v>1100</v>
      </c>
      <c r="Q767">
        <f t="shared" si="93"/>
        <v>4150</v>
      </c>
      <c r="R767">
        <f t="shared" si="94"/>
        <v>3000</v>
      </c>
      <c r="S767" t="str">
        <f t="shared" si="95"/>
        <v>2255</v>
      </c>
      <c r="T767" s="1">
        <f>+Tabell1[[#This Row],[Avrundet beløp]]</f>
        <v>0</v>
      </c>
      <c r="U767" s="5">
        <f t="shared" si="87"/>
        <v>0</v>
      </c>
    </row>
    <row r="768" spans="1:21" x14ac:dyDescent="0.25">
      <c r="A768">
        <v>4150</v>
      </c>
      <c r="B768" t="s">
        <v>39</v>
      </c>
      <c r="C768">
        <v>3000</v>
      </c>
      <c r="D768" t="s">
        <v>47</v>
      </c>
      <c r="E768">
        <v>1115</v>
      </c>
      <c r="F768" t="s">
        <v>44</v>
      </c>
      <c r="G768" t="s">
        <v>17</v>
      </c>
      <c r="H768" t="s">
        <v>18</v>
      </c>
      <c r="I768" s="1">
        <v>1613</v>
      </c>
      <c r="J768" s="1">
        <f>+Tabell1[[#This Row],[Regnskap]]</f>
        <v>1613</v>
      </c>
      <c r="L768" t="str">
        <f>_xlfn.XLOOKUP(Tabell1[[#This Row],[Ansvar]],Fleksi[Ansvar],Fleksi[Virksomhet])</f>
        <v>Kart, oppmåling og analyse</v>
      </c>
      <c r="M768" t="str">
        <f>_xlfn.XLOOKUP(Tabell1[[#This Row],[Ansvar]],Fleksi[Ansvar],Fleksi[1B])</f>
        <v>KOM, SUP, klima og utbygging</v>
      </c>
      <c r="N768" t="str">
        <f>_xlfn.XLOOKUP(Tabell1[[#This Row],[Ansvar]],Fleksi[Ansvar],Fleksi[Tjenesteområde])</f>
        <v>Byutvikling og teknisk</v>
      </c>
      <c r="O768" s="1">
        <f>+ROUND(Tabell1[[#This Row],[Justert beløp]],-3)</f>
        <v>2000</v>
      </c>
      <c r="P768">
        <f t="shared" si="92"/>
        <v>1115</v>
      </c>
      <c r="Q768">
        <f t="shared" si="93"/>
        <v>4150</v>
      </c>
      <c r="R768">
        <f t="shared" si="94"/>
        <v>3000</v>
      </c>
      <c r="S768" t="str">
        <f t="shared" si="95"/>
        <v>2255</v>
      </c>
      <c r="T768" s="1">
        <f>+Tabell1[[#This Row],[Avrundet beløp]]</f>
        <v>2000</v>
      </c>
      <c r="U768" s="5">
        <f t="shared" si="87"/>
        <v>2000</v>
      </c>
    </row>
    <row r="769" spans="1:21" x14ac:dyDescent="0.25">
      <c r="A769">
        <v>4150</v>
      </c>
      <c r="B769" t="s">
        <v>39</v>
      </c>
      <c r="C769">
        <v>3000</v>
      </c>
      <c r="D769" t="s">
        <v>47</v>
      </c>
      <c r="E769">
        <v>1161</v>
      </c>
      <c r="F769" t="s">
        <v>43</v>
      </c>
      <c r="G769" t="s">
        <v>17</v>
      </c>
      <c r="H769" t="s">
        <v>18</v>
      </c>
      <c r="I769" s="1">
        <v>1775</v>
      </c>
      <c r="J769" s="1">
        <f>+Tabell1[[#This Row],[Regnskap]]</f>
        <v>1775</v>
      </c>
      <c r="L769" t="str">
        <f>_xlfn.XLOOKUP(Tabell1[[#This Row],[Ansvar]],Fleksi[Ansvar],Fleksi[Virksomhet])</f>
        <v>Kart, oppmåling og analyse</v>
      </c>
      <c r="M769" t="str">
        <f>_xlfn.XLOOKUP(Tabell1[[#This Row],[Ansvar]],Fleksi[Ansvar],Fleksi[1B])</f>
        <v>KOM, SUP, klima og utbygging</v>
      </c>
      <c r="N769" t="str">
        <f>_xlfn.XLOOKUP(Tabell1[[#This Row],[Ansvar]],Fleksi[Ansvar],Fleksi[Tjenesteområde])</f>
        <v>Byutvikling og teknisk</v>
      </c>
      <c r="O769" s="1">
        <f>+ROUND(Tabell1[[#This Row],[Justert beløp]],-3)</f>
        <v>2000</v>
      </c>
      <c r="P769">
        <f t="shared" si="92"/>
        <v>1161</v>
      </c>
      <c r="Q769">
        <f t="shared" si="93"/>
        <v>4150</v>
      </c>
      <c r="R769">
        <f t="shared" si="94"/>
        <v>3000</v>
      </c>
      <c r="S769" t="str">
        <f t="shared" si="95"/>
        <v>2255</v>
      </c>
      <c r="T769" s="1">
        <f>+Tabell1[[#This Row],[Avrundet beløp]]</f>
        <v>2000</v>
      </c>
      <c r="U769" s="5">
        <f t="shared" si="87"/>
        <v>2000</v>
      </c>
    </row>
    <row r="770" spans="1:21" x14ac:dyDescent="0.25">
      <c r="A770">
        <v>4150</v>
      </c>
      <c r="B770" t="s">
        <v>39</v>
      </c>
      <c r="C770">
        <v>3000</v>
      </c>
      <c r="D770" t="s">
        <v>47</v>
      </c>
      <c r="E770">
        <v>1170</v>
      </c>
      <c r="F770" t="s">
        <v>41</v>
      </c>
      <c r="G770" t="s">
        <v>17</v>
      </c>
      <c r="H770" t="s">
        <v>18</v>
      </c>
      <c r="I770" s="1">
        <v>3321</v>
      </c>
      <c r="J770" s="1">
        <f>+Tabell1[[#This Row],[Regnskap]]</f>
        <v>3321</v>
      </c>
      <c r="L770" t="str">
        <f>_xlfn.XLOOKUP(Tabell1[[#This Row],[Ansvar]],Fleksi[Ansvar],Fleksi[Virksomhet])</f>
        <v>Kart, oppmåling og analyse</v>
      </c>
      <c r="M770" t="str">
        <f>_xlfn.XLOOKUP(Tabell1[[#This Row],[Ansvar]],Fleksi[Ansvar],Fleksi[1B])</f>
        <v>KOM, SUP, klima og utbygging</v>
      </c>
      <c r="N770" t="str">
        <f>_xlfn.XLOOKUP(Tabell1[[#This Row],[Ansvar]],Fleksi[Ansvar],Fleksi[Tjenesteområde])</f>
        <v>Byutvikling og teknisk</v>
      </c>
      <c r="O770" s="1">
        <f>+ROUND(Tabell1[[#This Row],[Justert beløp]],-3)</f>
        <v>3000</v>
      </c>
      <c r="P770">
        <f t="shared" si="92"/>
        <v>1170</v>
      </c>
      <c r="Q770">
        <f t="shared" si="93"/>
        <v>4150</v>
      </c>
      <c r="R770">
        <f t="shared" si="94"/>
        <v>3000</v>
      </c>
      <c r="S770" t="str">
        <f t="shared" si="95"/>
        <v>2255</v>
      </c>
      <c r="T770" s="1">
        <f>+Tabell1[[#This Row],[Avrundet beløp]]</f>
        <v>3000</v>
      </c>
      <c r="U770" s="5">
        <f t="shared" si="87"/>
        <v>3000</v>
      </c>
    </row>
    <row r="771" spans="1:21" x14ac:dyDescent="0.25">
      <c r="A771">
        <v>4150</v>
      </c>
      <c r="B771" t="s">
        <v>39</v>
      </c>
      <c r="C771">
        <v>3003</v>
      </c>
      <c r="D771" t="s">
        <v>46</v>
      </c>
      <c r="E771">
        <v>1021</v>
      </c>
      <c r="F771" t="s">
        <v>30</v>
      </c>
      <c r="G771" t="s">
        <v>17</v>
      </c>
      <c r="H771" t="s">
        <v>18</v>
      </c>
      <c r="I771" s="1">
        <v>5280</v>
      </c>
      <c r="J771" s="1">
        <f>+Tabell1[[#This Row],[Regnskap]]</f>
        <v>5280</v>
      </c>
      <c r="L771" t="str">
        <f>_xlfn.XLOOKUP(Tabell1[[#This Row],[Ansvar]],Fleksi[Ansvar],Fleksi[Virksomhet])</f>
        <v>Kart, oppmåling og analyse</v>
      </c>
      <c r="M771" t="str">
        <f>_xlfn.XLOOKUP(Tabell1[[#This Row],[Ansvar]],Fleksi[Ansvar],Fleksi[1B])</f>
        <v>KOM, SUP, klima og utbygging</v>
      </c>
      <c r="N771" t="str">
        <f>_xlfn.XLOOKUP(Tabell1[[#This Row],[Ansvar]],Fleksi[Ansvar],Fleksi[Tjenesteområde])</f>
        <v>Byutvikling og teknisk</v>
      </c>
      <c r="O771" s="1">
        <f>+ROUND(Tabell1[[#This Row],[Justert beløp]],-3)</f>
        <v>5000</v>
      </c>
      <c r="P771">
        <f t="shared" si="92"/>
        <v>1021</v>
      </c>
      <c r="Q771">
        <f t="shared" si="93"/>
        <v>4150</v>
      </c>
      <c r="R771">
        <f t="shared" si="94"/>
        <v>3003</v>
      </c>
      <c r="S771" t="str">
        <f t="shared" si="95"/>
        <v>2255</v>
      </c>
      <c r="T771" s="1">
        <f>+Tabell1[[#This Row],[Avrundet beløp]]</f>
        <v>5000</v>
      </c>
      <c r="U771" s="5">
        <f t="shared" si="87"/>
        <v>5000</v>
      </c>
    </row>
    <row r="772" spans="1:21" x14ac:dyDescent="0.25">
      <c r="A772">
        <v>4150</v>
      </c>
      <c r="B772" t="s">
        <v>39</v>
      </c>
      <c r="C772">
        <v>3003</v>
      </c>
      <c r="D772" t="s">
        <v>46</v>
      </c>
      <c r="E772">
        <v>1099</v>
      </c>
      <c r="F772" t="s">
        <v>16</v>
      </c>
      <c r="G772" t="s">
        <v>17</v>
      </c>
      <c r="H772" t="s">
        <v>18</v>
      </c>
      <c r="I772" s="1">
        <v>744</v>
      </c>
      <c r="J772" s="1">
        <f>+Tabell1[[#This Row],[Regnskap]]</f>
        <v>744</v>
      </c>
      <c r="L772" t="str">
        <f>_xlfn.XLOOKUP(Tabell1[[#This Row],[Ansvar]],Fleksi[Ansvar],Fleksi[Virksomhet])</f>
        <v>Kart, oppmåling og analyse</v>
      </c>
      <c r="M772" t="str">
        <f>_xlfn.XLOOKUP(Tabell1[[#This Row],[Ansvar]],Fleksi[Ansvar],Fleksi[1B])</f>
        <v>KOM, SUP, klima og utbygging</v>
      </c>
      <c r="N772" t="str">
        <f>_xlfn.XLOOKUP(Tabell1[[#This Row],[Ansvar]],Fleksi[Ansvar],Fleksi[Tjenesteområde])</f>
        <v>Byutvikling og teknisk</v>
      </c>
      <c r="O772" s="1">
        <f>+ROUND(Tabell1[[#This Row],[Justert beløp]],-3)</f>
        <v>1000</v>
      </c>
      <c r="P772">
        <f t="shared" si="92"/>
        <v>1099</v>
      </c>
      <c r="Q772">
        <f t="shared" si="93"/>
        <v>4150</v>
      </c>
      <c r="R772">
        <f t="shared" si="94"/>
        <v>3003</v>
      </c>
      <c r="S772" t="str">
        <f t="shared" si="95"/>
        <v>2255</v>
      </c>
      <c r="T772" s="1">
        <f>+Tabell1[[#This Row],[Avrundet beløp]]</f>
        <v>1000</v>
      </c>
      <c r="U772" s="5">
        <f t="shared" si="87"/>
        <v>1000</v>
      </c>
    </row>
    <row r="773" spans="1:21" x14ac:dyDescent="0.25">
      <c r="A773">
        <v>4150</v>
      </c>
      <c r="B773" t="s">
        <v>39</v>
      </c>
      <c r="C773">
        <v>3007</v>
      </c>
      <c r="D773" t="s">
        <v>40</v>
      </c>
      <c r="E773">
        <v>1010</v>
      </c>
      <c r="F773" t="s">
        <v>45</v>
      </c>
      <c r="G773" t="s">
        <v>17</v>
      </c>
      <c r="H773" t="s">
        <v>18</v>
      </c>
      <c r="I773" s="1">
        <v>23</v>
      </c>
      <c r="J773" s="1">
        <f>+Tabell1[[#This Row],[Regnskap]]</f>
        <v>23</v>
      </c>
      <c r="L773" t="str">
        <f>_xlfn.XLOOKUP(Tabell1[[#This Row],[Ansvar]],Fleksi[Ansvar],Fleksi[Virksomhet])</f>
        <v>Kart, oppmåling og analyse</v>
      </c>
      <c r="M773" t="str">
        <f>_xlfn.XLOOKUP(Tabell1[[#This Row],[Ansvar]],Fleksi[Ansvar],Fleksi[1B])</f>
        <v>KOM, SUP, klima og utbygging</v>
      </c>
      <c r="N773" t="str">
        <f>_xlfn.XLOOKUP(Tabell1[[#This Row],[Ansvar]],Fleksi[Ansvar],Fleksi[Tjenesteområde])</f>
        <v>Byutvikling og teknisk</v>
      </c>
      <c r="O773" s="1">
        <f>+ROUND(Tabell1[[#This Row],[Justert beløp]],-3)</f>
        <v>0</v>
      </c>
      <c r="P773">
        <f t="shared" si="92"/>
        <v>1010</v>
      </c>
      <c r="Q773">
        <f t="shared" si="93"/>
        <v>4150</v>
      </c>
      <c r="R773">
        <f t="shared" si="94"/>
        <v>3007</v>
      </c>
      <c r="S773" t="str">
        <f t="shared" si="95"/>
        <v>2255</v>
      </c>
      <c r="T773" s="1">
        <f>+Tabell1[[#This Row],[Avrundet beløp]]</f>
        <v>0</v>
      </c>
      <c r="U773" s="5">
        <f t="shared" ref="U773:U836" si="96">ROUND(T773,-3)</f>
        <v>0</v>
      </c>
    </row>
    <row r="774" spans="1:21" x14ac:dyDescent="0.25">
      <c r="A774">
        <v>4150</v>
      </c>
      <c r="B774" t="s">
        <v>39</v>
      </c>
      <c r="C774">
        <v>3007</v>
      </c>
      <c r="D774" t="s">
        <v>40</v>
      </c>
      <c r="E774">
        <v>1099</v>
      </c>
      <c r="F774" t="s">
        <v>16</v>
      </c>
      <c r="G774" t="s">
        <v>17</v>
      </c>
      <c r="H774" t="s">
        <v>18</v>
      </c>
      <c r="I774" s="1">
        <v>451</v>
      </c>
      <c r="J774" s="1">
        <f>+Tabell1[[#This Row],[Regnskap]]</f>
        <v>451</v>
      </c>
      <c r="L774" t="str">
        <f>_xlfn.XLOOKUP(Tabell1[[#This Row],[Ansvar]],Fleksi[Ansvar],Fleksi[Virksomhet])</f>
        <v>Kart, oppmåling og analyse</v>
      </c>
      <c r="M774" t="str">
        <f>_xlfn.XLOOKUP(Tabell1[[#This Row],[Ansvar]],Fleksi[Ansvar],Fleksi[1B])</f>
        <v>KOM, SUP, klima og utbygging</v>
      </c>
      <c r="N774" t="str">
        <f>_xlfn.XLOOKUP(Tabell1[[#This Row],[Ansvar]],Fleksi[Ansvar],Fleksi[Tjenesteområde])</f>
        <v>Byutvikling og teknisk</v>
      </c>
      <c r="O774" s="1">
        <f>+ROUND(Tabell1[[#This Row],[Justert beløp]],-3)</f>
        <v>0</v>
      </c>
      <c r="P774">
        <f t="shared" si="92"/>
        <v>1099</v>
      </c>
      <c r="Q774">
        <f t="shared" si="93"/>
        <v>4150</v>
      </c>
      <c r="R774">
        <f t="shared" si="94"/>
        <v>3007</v>
      </c>
      <c r="S774" t="str">
        <f t="shared" si="95"/>
        <v>2255</v>
      </c>
      <c r="T774" s="1">
        <f>+Tabell1[[#This Row],[Avrundet beløp]]</f>
        <v>0</v>
      </c>
      <c r="U774" s="5">
        <f t="shared" si="96"/>
        <v>0</v>
      </c>
    </row>
    <row r="775" spans="1:21" x14ac:dyDescent="0.25">
      <c r="A775">
        <v>4150</v>
      </c>
      <c r="B775" t="s">
        <v>39</v>
      </c>
      <c r="C775">
        <v>3007</v>
      </c>
      <c r="D775" t="s">
        <v>40</v>
      </c>
      <c r="E775">
        <v>1115</v>
      </c>
      <c r="F775" t="s">
        <v>44</v>
      </c>
      <c r="G775" t="s">
        <v>17</v>
      </c>
      <c r="H775" t="s">
        <v>18</v>
      </c>
      <c r="I775" s="1">
        <v>1452</v>
      </c>
      <c r="J775" s="1">
        <f>+Tabell1[[#This Row],[Regnskap]]</f>
        <v>1452</v>
      </c>
      <c r="L775" t="str">
        <f>_xlfn.XLOOKUP(Tabell1[[#This Row],[Ansvar]],Fleksi[Ansvar],Fleksi[Virksomhet])</f>
        <v>Kart, oppmåling og analyse</v>
      </c>
      <c r="M775" t="str">
        <f>_xlfn.XLOOKUP(Tabell1[[#This Row],[Ansvar]],Fleksi[Ansvar],Fleksi[1B])</f>
        <v>KOM, SUP, klima og utbygging</v>
      </c>
      <c r="N775" t="str">
        <f>_xlfn.XLOOKUP(Tabell1[[#This Row],[Ansvar]],Fleksi[Ansvar],Fleksi[Tjenesteområde])</f>
        <v>Byutvikling og teknisk</v>
      </c>
      <c r="O775" s="1">
        <f>+ROUND(Tabell1[[#This Row],[Justert beløp]],-3)</f>
        <v>1000</v>
      </c>
      <c r="P775">
        <f t="shared" si="92"/>
        <v>1115</v>
      </c>
      <c r="Q775">
        <f t="shared" si="93"/>
        <v>4150</v>
      </c>
      <c r="R775">
        <f t="shared" si="94"/>
        <v>3007</v>
      </c>
      <c r="S775" t="str">
        <f t="shared" si="95"/>
        <v>2255</v>
      </c>
      <c r="T775" s="1">
        <f>+Tabell1[[#This Row],[Avrundet beløp]]</f>
        <v>1000</v>
      </c>
      <c r="U775" s="5">
        <f t="shared" si="96"/>
        <v>1000</v>
      </c>
    </row>
    <row r="776" spans="1:21" x14ac:dyDescent="0.25">
      <c r="A776">
        <v>4150</v>
      </c>
      <c r="B776" t="s">
        <v>39</v>
      </c>
      <c r="C776">
        <v>3007</v>
      </c>
      <c r="D776" t="s">
        <v>40</v>
      </c>
      <c r="E776">
        <v>1161</v>
      </c>
      <c r="F776" t="s">
        <v>43</v>
      </c>
      <c r="G776" t="s">
        <v>17</v>
      </c>
      <c r="H776" t="s">
        <v>18</v>
      </c>
      <c r="I776" s="1">
        <v>154</v>
      </c>
      <c r="J776" s="1">
        <f>+Tabell1[[#This Row],[Regnskap]]</f>
        <v>154</v>
      </c>
      <c r="L776" t="str">
        <f>_xlfn.XLOOKUP(Tabell1[[#This Row],[Ansvar]],Fleksi[Ansvar],Fleksi[Virksomhet])</f>
        <v>Kart, oppmåling og analyse</v>
      </c>
      <c r="M776" t="str">
        <f>_xlfn.XLOOKUP(Tabell1[[#This Row],[Ansvar]],Fleksi[Ansvar],Fleksi[1B])</f>
        <v>KOM, SUP, klima og utbygging</v>
      </c>
      <c r="N776" t="str">
        <f>_xlfn.XLOOKUP(Tabell1[[#This Row],[Ansvar]],Fleksi[Ansvar],Fleksi[Tjenesteområde])</f>
        <v>Byutvikling og teknisk</v>
      </c>
      <c r="O776" s="1">
        <f>+ROUND(Tabell1[[#This Row],[Justert beløp]],-3)</f>
        <v>0</v>
      </c>
      <c r="P776">
        <f t="shared" si="92"/>
        <v>1161</v>
      </c>
      <c r="Q776">
        <f t="shared" si="93"/>
        <v>4150</v>
      </c>
      <c r="R776">
        <f t="shared" si="94"/>
        <v>3007</v>
      </c>
      <c r="S776" t="str">
        <f t="shared" si="95"/>
        <v>2255</v>
      </c>
      <c r="T776" s="1">
        <f>+Tabell1[[#This Row],[Avrundet beløp]]</f>
        <v>0</v>
      </c>
      <c r="U776" s="5">
        <f t="shared" si="96"/>
        <v>0</v>
      </c>
    </row>
    <row r="777" spans="1:21" x14ac:dyDescent="0.25">
      <c r="A777">
        <v>4150</v>
      </c>
      <c r="B777" t="s">
        <v>39</v>
      </c>
      <c r="C777">
        <v>3007</v>
      </c>
      <c r="D777" t="s">
        <v>40</v>
      </c>
      <c r="E777">
        <v>1170</v>
      </c>
      <c r="F777" t="s">
        <v>41</v>
      </c>
      <c r="G777" t="s">
        <v>17</v>
      </c>
      <c r="H777" t="s">
        <v>18</v>
      </c>
      <c r="I777" s="1">
        <v>2466</v>
      </c>
      <c r="J777" s="1">
        <f>+Tabell1[[#This Row],[Regnskap]]</f>
        <v>2466</v>
      </c>
      <c r="L777" t="str">
        <f>_xlfn.XLOOKUP(Tabell1[[#This Row],[Ansvar]],Fleksi[Ansvar],Fleksi[Virksomhet])</f>
        <v>Kart, oppmåling og analyse</v>
      </c>
      <c r="M777" t="str">
        <f>_xlfn.XLOOKUP(Tabell1[[#This Row],[Ansvar]],Fleksi[Ansvar],Fleksi[1B])</f>
        <v>KOM, SUP, klima og utbygging</v>
      </c>
      <c r="N777" t="str">
        <f>_xlfn.XLOOKUP(Tabell1[[#This Row],[Ansvar]],Fleksi[Ansvar],Fleksi[Tjenesteområde])</f>
        <v>Byutvikling og teknisk</v>
      </c>
      <c r="O777" s="1">
        <f>+ROUND(Tabell1[[#This Row],[Justert beløp]],-3)</f>
        <v>2000</v>
      </c>
      <c r="P777">
        <f t="shared" si="92"/>
        <v>1170</v>
      </c>
      <c r="Q777">
        <f t="shared" si="93"/>
        <v>4150</v>
      </c>
      <c r="R777">
        <f t="shared" si="94"/>
        <v>3007</v>
      </c>
      <c r="S777" t="str">
        <f t="shared" si="95"/>
        <v>2255</v>
      </c>
      <c r="T777" s="1">
        <f>+Tabell1[[#This Row],[Avrundet beløp]]</f>
        <v>2000</v>
      </c>
      <c r="U777" s="5">
        <f t="shared" si="96"/>
        <v>2000</v>
      </c>
    </row>
    <row r="778" spans="1:21" x14ac:dyDescent="0.25">
      <c r="A778">
        <v>4160</v>
      </c>
      <c r="B778" t="s">
        <v>67</v>
      </c>
      <c r="C778">
        <v>2413</v>
      </c>
      <c r="D778" t="s">
        <v>35</v>
      </c>
      <c r="E778">
        <v>1011</v>
      </c>
      <c r="F778" t="s">
        <v>60</v>
      </c>
      <c r="G778" t="s">
        <v>17</v>
      </c>
      <c r="H778" t="s">
        <v>18</v>
      </c>
      <c r="I778" s="1">
        <v>-3333</v>
      </c>
      <c r="J778" s="1">
        <f>+Tabell1[[#This Row],[Regnskap]]</f>
        <v>-3333</v>
      </c>
      <c r="L778" t="str">
        <f>_xlfn.XLOOKUP(Tabell1[[#This Row],[Ansvar]],Fleksi[Ansvar],Fleksi[Virksomhet])</f>
        <v>Samfunn, plan og bygg</v>
      </c>
      <c r="M778" t="str">
        <f>_xlfn.XLOOKUP(Tabell1[[#This Row],[Ansvar]],Fleksi[Ansvar],Fleksi[1B])</f>
        <v>Samfunn, plan og bygg</v>
      </c>
      <c r="N778" t="str">
        <f>_xlfn.XLOOKUP(Tabell1[[#This Row],[Ansvar]],Fleksi[Ansvar],Fleksi[Tjenesteområde])</f>
        <v>Byutvikling og teknisk</v>
      </c>
      <c r="O778" s="1">
        <f>+ROUND(Tabell1[[#This Row],[Justert beløp]],-3)</f>
        <v>-3000</v>
      </c>
      <c r="P778">
        <f t="shared" si="92"/>
        <v>1011</v>
      </c>
      <c r="Q778">
        <f t="shared" si="93"/>
        <v>4160</v>
      </c>
      <c r="R778">
        <f t="shared" si="94"/>
        <v>2413</v>
      </c>
      <c r="S778" t="str">
        <f t="shared" si="95"/>
        <v>2255</v>
      </c>
      <c r="T778" s="1">
        <f>+Tabell1[[#This Row],[Avrundet beløp]]</f>
        <v>-3000</v>
      </c>
      <c r="U778" s="5">
        <f t="shared" si="96"/>
        <v>-3000</v>
      </c>
    </row>
    <row r="779" spans="1:21" x14ac:dyDescent="0.25">
      <c r="A779">
        <v>4160</v>
      </c>
      <c r="B779" t="s">
        <v>67</v>
      </c>
      <c r="C779">
        <v>2413</v>
      </c>
      <c r="D779" t="s">
        <v>35</v>
      </c>
      <c r="E779">
        <v>1012</v>
      </c>
      <c r="F779" t="s">
        <v>23</v>
      </c>
      <c r="G779" t="s">
        <v>17</v>
      </c>
      <c r="H779" t="s">
        <v>18</v>
      </c>
      <c r="I779" s="1">
        <v>32390</v>
      </c>
      <c r="J779" s="1">
        <f>+Tabell1[[#This Row],[Regnskap]]</f>
        <v>32390</v>
      </c>
      <c r="L779" t="str">
        <f>_xlfn.XLOOKUP(Tabell1[[#This Row],[Ansvar]],Fleksi[Ansvar],Fleksi[Virksomhet])</f>
        <v>Samfunn, plan og bygg</v>
      </c>
      <c r="M779" t="str">
        <f>_xlfn.XLOOKUP(Tabell1[[#This Row],[Ansvar]],Fleksi[Ansvar],Fleksi[1B])</f>
        <v>Samfunn, plan og bygg</v>
      </c>
      <c r="N779" t="str">
        <f>_xlfn.XLOOKUP(Tabell1[[#This Row],[Ansvar]],Fleksi[Ansvar],Fleksi[Tjenesteområde])</f>
        <v>Byutvikling og teknisk</v>
      </c>
      <c r="O779" s="1">
        <f>+ROUND(Tabell1[[#This Row],[Justert beløp]],-3)</f>
        <v>32000</v>
      </c>
      <c r="P779">
        <f t="shared" si="92"/>
        <v>1012</v>
      </c>
      <c r="Q779">
        <f t="shared" si="93"/>
        <v>4160</v>
      </c>
      <c r="R779">
        <f t="shared" si="94"/>
        <v>2413</v>
      </c>
      <c r="S779" t="str">
        <f t="shared" si="95"/>
        <v>2255</v>
      </c>
      <c r="T779" s="1">
        <f>+Tabell1[[#This Row],[Avrundet beløp]]</f>
        <v>32000</v>
      </c>
      <c r="U779" s="5">
        <f t="shared" si="96"/>
        <v>32000</v>
      </c>
    </row>
    <row r="780" spans="1:21" x14ac:dyDescent="0.25">
      <c r="A780">
        <v>4160</v>
      </c>
      <c r="B780" t="s">
        <v>67</v>
      </c>
      <c r="C780">
        <v>2413</v>
      </c>
      <c r="D780" t="s">
        <v>35</v>
      </c>
      <c r="E780">
        <v>1040</v>
      </c>
      <c r="F780" t="s">
        <v>27</v>
      </c>
      <c r="G780" t="s">
        <v>17</v>
      </c>
      <c r="H780" t="s">
        <v>18</v>
      </c>
      <c r="I780" s="1">
        <v>78960</v>
      </c>
      <c r="J780" s="1">
        <f>+Tabell1[[#This Row],[Regnskap]]</f>
        <v>78960</v>
      </c>
      <c r="L780" t="str">
        <f>_xlfn.XLOOKUP(Tabell1[[#This Row],[Ansvar]],Fleksi[Ansvar],Fleksi[Virksomhet])</f>
        <v>Samfunn, plan og bygg</v>
      </c>
      <c r="M780" t="str">
        <f>_xlfn.XLOOKUP(Tabell1[[#This Row],[Ansvar]],Fleksi[Ansvar],Fleksi[1B])</f>
        <v>Samfunn, plan og bygg</v>
      </c>
      <c r="N780" t="str">
        <f>_xlfn.XLOOKUP(Tabell1[[#This Row],[Ansvar]],Fleksi[Ansvar],Fleksi[Tjenesteområde])</f>
        <v>Byutvikling og teknisk</v>
      </c>
      <c r="O780" s="1">
        <f>+ROUND(Tabell1[[#This Row],[Justert beløp]],-3)</f>
        <v>79000</v>
      </c>
      <c r="P780">
        <f t="shared" si="92"/>
        <v>1040</v>
      </c>
      <c r="Q780">
        <f t="shared" si="93"/>
        <v>4160</v>
      </c>
      <c r="R780">
        <f t="shared" si="94"/>
        <v>2413</v>
      </c>
      <c r="S780" t="str">
        <f t="shared" si="95"/>
        <v>2255</v>
      </c>
      <c r="T780" s="1">
        <f>+Tabell1[[#This Row],[Avrundet beløp]]</f>
        <v>79000</v>
      </c>
      <c r="U780" s="5">
        <f t="shared" si="96"/>
        <v>79000</v>
      </c>
    </row>
    <row r="781" spans="1:21" x14ac:dyDescent="0.25">
      <c r="A781">
        <v>4160</v>
      </c>
      <c r="B781" t="s">
        <v>67</v>
      </c>
      <c r="C781">
        <v>2413</v>
      </c>
      <c r="D781" t="s">
        <v>35</v>
      </c>
      <c r="E781">
        <v>1099</v>
      </c>
      <c r="F781" t="s">
        <v>16</v>
      </c>
      <c r="G781" t="s">
        <v>17</v>
      </c>
      <c r="H781" t="s">
        <v>18</v>
      </c>
      <c r="I781" s="1">
        <v>15230</v>
      </c>
      <c r="J781" s="1">
        <f>+Tabell1[[#This Row],[Regnskap]]</f>
        <v>15230</v>
      </c>
      <c r="L781" t="str">
        <f>_xlfn.XLOOKUP(Tabell1[[#This Row],[Ansvar]],Fleksi[Ansvar],Fleksi[Virksomhet])</f>
        <v>Samfunn, plan og bygg</v>
      </c>
      <c r="M781" t="str">
        <f>_xlfn.XLOOKUP(Tabell1[[#This Row],[Ansvar]],Fleksi[Ansvar],Fleksi[1B])</f>
        <v>Samfunn, plan og bygg</v>
      </c>
      <c r="N781" t="str">
        <f>_xlfn.XLOOKUP(Tabell1[[#This Row],[Ansvar]],Fleksi[Ansvar],Fleksi[Tjenesteområde])</f>
        <v>Byutvikling og teknisk</v>
      </c>
      <c r="O781" s="1">
        <f>+ROUND(Tabell1[[#This Row],[Justert beløp]],-3)</f>
        <v>15000</v>
      </c>
      <c r="P781">
        <f t="shared" si="92"/>
        <v>1099</v>
      </c>
      <c r="Q781">
        <f t="shared" si="93"/>
        <v>4160</v>
      </c>
      <c r="R781">
        <f t="shared" si="94"/>
        <v>2413</v>
      </c>
      <c r="S781" t="str">
        <f t="shared" si="95"/>
        <v>2255</v>
      </c>
      <c r="T781" s="1">
        <f>+Tabell1[[#This Row],[Avrundet beløp]]</f>
        <v>15000</v>
      </c>
      <c r="U781" s="5">
        <f t="shared" si="96"/>
        <v>15000</v>
      </c>
    </row>
    <row r="782" spans="1:21" x14ac:dyDescent="0.25">
      <c r="A782">
        <v>4160</v>
      </c>
      <c r="B782" t="s">
        <v>67</v>
      </c>
      <c r="C782">
        <v>3003</v>
      </c>
      <c r="D782" t="s">
        <v>46</v>
      </c>
      <c r="E782">
        <v>1170</v>
      </c>
      <c r="F782" t="s">
        <v>41</v>
      </c>
      <c r="G782" t="s">
        <v>17</v>
      </c>
      <c r="H782" t="s">
        <v>18</v>
      </c>
      <c r="I782" s="1">
        <v>1722</v>
      </c>
      <c r="J782" s="1">
        <f>+Tabell1[[#This Row],[Regnskap]]</f>
        <v>1722</v>
      </c>
      <c r="L782" t="str">
        <f>_xlfn.XLOOKUP(Tabell1[[#This Row],[Ansvar]],Fleksi[Ansvar],Fleksi[Virksomhet])</f>
        <v>Samfunn, plan og bygg</v>
      </c>
      <c r="M782" t="str">
        <f>_xlfn.XLOOKUP(Tabell1[[#This Row],[Ansvar]],Fleksi[Ansvar],Fleksi[1B])</f>
        <v>Samfunn, plan og bygg</v>
      </c>
      <c r="N782" t="str">
        <f>_xlfn.XLOOKUP(Tabell1[[#This Row],[Ansvar]],Fleksi[Ansvar],Fleksi[Tjenesteområde])</f>
        <v>Byutvikling og teknisk</v>
      </c>
      <c r="O782" s="1">
        <f>+ROUND(Tabell1[[#This Row],[Justert beløp]],-3)</f>
        <v>2000</v>
      </c>
      <c r="P782">
        <f t="shared" si="92"/>
        <v>1170</v>
      </c>
      <c r="Q782">
        <f t="shared" si="93"/>
        <v>4160</v>
      </c>
      <c r="R782">
        <f t="shared" si="94"/>
        <v>3003</v>
      </c>
      <c r="S782" t="str">
        <f t="shared" si="95"/>
        <v>2255</v>
      </c>
      <c r="T782" s="1">
        <f>+Tabell1[[#This Row],[Avrundet beløp]]</f>
        <v>2000</v>
      </c>
      <c r="U782" s="5">
        <f t="shared" si="96"/>
        <v>2000</v>
      </c>
    </row>
    <row r="783" spans="1:21" x14ac:dyDescent="0.25">
      <c r="A783">
        <v>4201</v>
      </c>
      <c r="B783" t="s">
        <v>62</v>
      </c>
      <c r="C783">
        <v>2413</v>
      </c>
      <c r="D783" t="s">
        <v>35</v>
      </c>
      <c r="E783">
        <v>1012</v>
      </c>
      <c r="F783" t="s">
        <v>23</v>
      </c>
      <c r="G783" t="s">
        <v>17</v>
      </c>
      <c r="H783" t="s">
        <v>18</v>
      </c>
      <c r="I783" s="1">
        <v>40638</v>
      </c>
      <c r="J783" s="1">
        <f>+Tabell1[[#This Row],[Regnskap]]</f>
        <v>40638</v>
      </c>
      <c r="L783" t="str">
        <f>_xlfn.XLOOKUP(Tabell1[[#This Row],[Ansvar]],Fleksi[Ansvar],Fleksi[Virksomhet])</f>
        <v>Klima, vann og miljø</v>
      </c>
      <c r="M783" t="str">
        <f>_xlfn.XLOOKUP(Tabell1[[#This Row],[Ansvar]],Fleksi[Ansvar],Fleksi[1B])</f>
        <v>Kommunalteknisk infrastruktur (selvkost)</v>
      </c>
      <c r="N783" t="str">
        <f>_xlfn.XLOOKUP(Tabell1[[#This Row],[Ansvar]],Fleksi[Ansvar],Fleksi[Tjenesteområde])</f>
        <v>Byutvikling og teknisk</v>
      </c>
      <c r="O783" s="1">
        <f>+ROUND(Tabell1[[#This Row],[Justert beløp]],-3)</f>
        <v>41000</v>
      </c>
      <c r="P783">
        <f t="shared" si="92"/>
        <v>1012</v>
      </c>
      <c r="Q783">
        <f t="shared" si="93"/>
        <v>4201</v>
      </c>
      <c r="R783">
        <f t="shared" si="94"/>
        <v>2413</v>
      </c>
      <c r="S783" t="str">
        <f t="shared" si="95"/>
        <v>2255</v>
      </c>
      <c r="T783" s="1">
        <f>+Tabell1[[#This Row],[Avrundet beløp]]</f>
        <v>41000</v>
      </c>
      <c r="U783" s="5">
        <f t="shared" si="96"/>
        <v>41000</v>
      </c>
    </row>
    <row r="784" spans="1:21" x14ac:dyDescent="0.25">
      <c r="A784">
        <v>4201</v>
      </c>
      <c r="B784" t="s">
        <v>62</v>
      </c>
      <c r="C784">
        <v>2413</v>
      </c>
      <c r="D784" t="s">
        <v>35</v>
      </c>
      <c r="E784">
        <v>1040</v>
      </c>
      <c r="F784" t="s">
        <v>27</v>
      </c>
      <c r="G784" t="s">
        <v>17</v>
      </c>
      <c r="H784" t="s">
        <v>18</v>
      </c>
      <c r="I784" s="1">
        <v>231527</v>
      </c>
      <c r="J784" s="1">
        <f>+Tabell1[[#This Row],[Regnskap]]</f>
        <v>231527</v>
      </c>
      <c r="L784" t="str">
        <f>_xlfn.XLOOKUP(Tabell1[[#This Row],[Ansvar]],Fleksi[Ansvar],Fleksi[Virksomhet])</f>
        <v>Klima, vann og miljø</v>
      </c>
      <c r="M784" t="str">
        <f>_xlfn.XLOOKUP(Tabell1[[#This Row],[Ansvar]],Fleksi[Ansvar],Fleksi[1B])</f>
        <v>Kommunalteknisk infrastruktur (selvkost)</v>
      </c>
      <c r="N784" t="str">
        <f>_xlfn.XLOOKUP(Tabell1[[#This Row],[Ansvar]],Fleksi[Ansvar],Fleksi[Tjenesteområde])</f>
        <v>Byutvikling og teknisk</v>
      </c>
      <c r="O784" s="1">
        <f>+ROUND(Tabell1[[#This Row],[Justert beløp]],-3)</f>
        <v>232000</v>
      </c>
      <c r="P784">
        <f t="shared" si="92"/>
        <v>1040</v>
      </c>
      <c r="Q784">
        <f t="shared" si="93"/>
        <v>4201</v>
      </c>
      <c r="R784">
        <f t="shared" si="94"/>
        <v>2413</v>
      </c>
      <c r="S784" t="str">
        <f t="shared" si="95"/>
        <v>2255</v>
      </c>
      <c r="T784" s="1">
        <f>+Tabell1[[#This Row],[Avrundet beløp]]</f>
        <v>232000</v>
      </c>
      <c r="U784" s="5">
        <f t="shared" si="96"/>
        <v>232000</v>
      </c>
    </row>
    <row r="785" spans="1:21" x14ac:dyDescent="0.25">
      <c r="A785">
        <v>4201</v>
      </c>
      <c r="B785" t="s">
        <v>62</v>
      </c>
      <c r="C785">
        <v>2413</v>
      </c>
      <c r="D785" t="s">
        <v>35</v>
      </c>
      <c r="E785">
        <v>1099</v>
      </c>
      <c r="F785" t="s">
        <v>16</v>
      </c>
      <c r="G785" t="s">
        <v>17</v>
      </c>
      <c r="H785" t="s">
        <v>18</v>
      </c>
      <c r="I785" s="1">
        <v>38375</v>
      </c>
      <c r="J785" s="1">
        <f>+Tabell1[[#This Row],[Regnskap]]</f>
        <v>38375</v>
      </c>
      <c r="L785" t="str">
        <f>_xlfn.XLOOKUP(Tabell1[[#This Row],[Ansvar]],Fleksi[Ansvar],Fleksi[Virksomhet])</f>
        <v>Klima, vann og miljø</v>
      </c>
      <c r="M785" t="str">
        <f>_xlfn.XLOOKUP(Tabell1[[#This Row],[Ansvar]],Fleksi[Ansvar],Fleksi[1B])</f>
        <v>Kommunalteknisk infrastruktur (selvkost)</v>
      </c>
      <c r="N785" t="str">
        <f>_xlfn.XLOOKUP(Tabell1[[#This Row],[Ansvar]],Fleksi[Ansvar],Fleksi[Tjenesteområde])</f>
        <v>Byutvikling og teknisk</v>
      </c>
      <c r="O785" s="1">
        <f>+ROUND(Tabell1[[#This Row],[Justert beløp]],-3)</f>
        <v>38000</v>
      </c>
      <c r="P785">
        <f t="shared" si="92"/>
        <v>1099</v>
      </c>
      <c r="Q785">
        <f t="shared" si="93"/>
        <v>4201</v>
      </c>
      <c r="R785">
        <f t="shared" si="94"/>
        <v>2413</v>
      </c>
      <c r="S785" t="str">
        <f t="shared" si="95"/>
        <v>2255</v>
      </c>
      <c r="T785" s="1">
        <f>+Tabell1[[#This Row],[Avrundet beløp]]</f>
        <v>38000</v>
      </c>
      <c r="U785" s="5">
        <f t="shared" si="96"/>
        <v>38000</v>
      </c>
    </row>
    <row r="786" spans="1:21" x14ac:dyDescent="0.25">
      <c r="A786">
        <v>4201</v>
      </c>
      <c r="B786" t="s">
        <v>62</v>
      </c>
      <c r="C786">
        <v>3450</v>
      </c>
      <c r="D786" t="s">
        <v>57</v>
      </c>
      <c r="E786">
        <v>1012</v>
      </c>
      <c r="F786" t="s">
        <v>23</v>
      </c>
      <c r="G786" t="s">
        <v>17</v>
      </c>
      <c r="H786" t="s">
        <v>18</v>
      </c>
      <c r="I786" s="1">
        <v>188</v>
      </c>
      <c r="J786" s="1">
        <f>+Tabell1[[#This Row],[Regnskap]]</f>
        <v>188</v>
      </c>
      <c r="L786" t="str">
        <f>_xlfn.XLOOKUP(Tabell1[[#This Row],[Ansvar]],Fleksi[Ansvar],Fleksi[Virksomhet])</f>
        <v>Klima, vann og miljø</v>
      </c>
      <c r="M786" t="str">
        <f>_xlfn.XLOOKUP(Tabell1[[#This Row],[Ansvar]],Fleksi[Ansvar],Fleksi[1B])</f>
        <v>Kommunalteknisk infrastruktur (selvkost)</v>
      </c>
      <c r="N786" t="str">
        <f>_xlfn.XLOOKUP(Tabell1[[#This Row],[Ansvar]],Fleksi[Ansvar],Fleksi[Tjenesteområde])</f>
        <v>Byutvikling og teknisk</v>
      </c>
      <c r="O786" s="1">
        <f>+ROUND(Tabell1[[#This Row],[Justert beløp]],-3)</f>
        <v>0</v>
      </c>
      <c r="P786">
        <f t="shared" si="92"/>
        <v>1012</v>
      </c>
      <c r="Q786">
        <f t="shared" si="93"/>
        <v>4201</v>
      </c>
      <c r="R786">
        <f t="shared" si="94"/>
        <v>3450</v>
      </c>
      <c r="S786" t="str">
        <f t="shared" si="95"/>
        <v>2255</v>
      </c>
      <c r="T786" s="1">
        <f>+Tabell1[[#This Row],[Avrundet beløp]]</f>
        <v>0</v>
      </c>
      <c r="U786" s="5">
        <f t="shared" si="96"/>
        <v>0</v>
      </c>
    </row>
    <row r="787" spans="1:21" x14ac:dyDescent="0.25">
      <c r="A787">
        <v>4201</v>
      </c>
      <c r="B787" t="s">
        <v>62</v>
      </c>
      <c r="C787">
        <v>3450</v>
      </c>
      <c r="D787" t="s">
        <v>57</v>
      </c>
      <c r="E787">
        <v>1040</v>
      </c>
      <c r="F787" t="s">
        <v>27</v>
      </c>
      <c r="G787" t="s">
        <v>17</v>
      </c>
      <c r="H787" t="s">
        <v>18</v>
      </c>
      <c r="I787" s="1">
        <v>9447</v>
      </c>
      <c r="J787" s="1">
        <f>+Tabell1[[#This Row],[Regnskap]]</f>
        <v>9447</v>
      </c>
      <c r="L787" t="str">
        <f>_xlfn.XLOOKUP(Tabell1[[#This Row],[Ansvar]],Fleksi[Ansvar],Fleksi[Virksomhet])</f>
        <v>Klima, vann og miljø</v>
      </c>
      <c r="M787" t="str">
        <f>_xlfn.XLOOKUP(Tabell1[[#This Row],[Ansvar]],Fleksi[Ansvar],Fleksi[1B])</f>
        <v>Kommunalteknisk infrastruktur (selvkost)</v>
      </c>
      <c r="N787" t="str">
        <f>_xlfn.XLOOKUP(Tabell1[[#This Row],[Ansvar]],Fleksi[Ansvar],Fleksi[Tjenesteområde])</f>
        <v>Byutvikling og teknisk</v>
      </c>
      <c r="O787" s="1">
        <f>+ROUND(Tabell1[[#This Row],[Justert beløp]],-3)</f>
        <v>9000</v>
      </c>
      <c r="P787">
        <f t="shared" si="92"/>
        <v>1040</v>
      </c>
      <c r="Q787">
        <f t="shared" si="93"/>
        <v>4201</v>
      </c>
      <c r="R787">
        <f t="shared" si="94"/>
        <v>3450</v>
      </c>
      <c r="S787" t="str">
        <f t="shared" si="95"/>
        <v>2255</v>
      </c>
      <c r="T787" s="1">
        <f>+Tabell1[[#This Row],[Avrundet beløp]]</f>
        <v>9000</v>
      </c>
      <c r="U787" s="5">
        <f t="shared" si="96"/>
        <v>9000</v>
      </c>
    </row>
    <row r="788" spans="1:21" x14ac:dyDescent="0.25">
      <c r="A788">
        <v>4201</v>
      </c>
      <c r="B788" t="s">
        <v>62</v>
      </c>
      <c r="C788">
        <v>3450</v>
      </c>
      <c r="D788" t="s">
        <v>57</v>
      </c>
      <c r="E788">
        <v>1099</v>
      </c>
      <c r="F788" t="s">
        <v>16</v>
      </c>
      <c r="G788" t="s">
        <v>17</v>
      </c>
      <c r="H788" t="s">
        <v>18</v>
      </c>
      <c r="I788" s="1">
        <v>1359</v>
      </c>
      <c r="J788" s="1">
        <f>+Tabell1[[#This Row],[Regnskap]]</f>
        <v>1359</v>
      </c>
      <c r="L788" t="str">
        <f>_xlfn.XLOOKUP(Tabell1[[#This Row],[Ansvar]],Fleksi[Ansvar],Fleksi[Virksomhet])</f>
        <v>Klima, vann og miljø</v>
      </c>
      <c r="M788" t="str">
        <f>_xlfn.XLOOKUP(Tabell1[[#This Row],[Ansvar]],Fleksi[Ansvar],Fleksi[1B])</f>
        <v>Kommunalteknisk infrastruktur (selvkost)</v>
      </c>
      <c r="N788" t="str">
        <f>_xlfn.XLOOKUP(Tabell1[[#This Row],[Ansvar]],Fleksi[Ansvar],Fleksi[Tjenesteområde])</f>
        <v>Byutvikling og teknisk</v>
      </c>
      <c r="O788" s="1">
        <f>+ROUND(Tabell1[[#This Row],[Justert beløp]],-3)</f>
        <v>1000</v>
      </c>
      <c r="P788">
        <f t="shared" si="92"/>
        <v>1099</v>
      </c>
      <c r="Q788">
        <f t="shared" si="93"/>
        <v>4201</v>
      </c>
      <c r="R788">
        <f t="shared" si="94"/>
        <v>3450</v>
      </c>
      <c r="S788" t="str">
        <f t="shared" si="95"/>
        <v>2255</v>
      </c>
      <c r="T788" s="1">
        <f>+Tabell1[[#This Row],[Avrundet beløp]]</f>
        <v>1000</v>
      </c>
      <c r="U788" s="5">
        <f t="shared" si="96"/>
        <v>1000</v>
      </c>
    </row>
    <row r="789" spans="1:21" x14ac:dyDescent="0.25">
      <c r="A789">
        <v>4201</v>
      </c>
      <c r="B789" t="s">
        <v>62</v>
      </c>
      <c r="C789">
        <v>3450</v>
      </c>
      <c r="D789" t="s">
        <v>57</v>
      </c>
      <c r="E789">
        <v>1170</v>
      </c>
      <c r="F789" t="s">
        <v>41</v>
      </c>
      <c r="G789" t="s">
        <v>17</v>
      </c>
      <c r="H789" t="s">
        <v>18</v>
      </c>
      <c r="I789" s="1">
        <v>463</v>
      </c>
      <c r="J789" s="1">
        <f>+Tabell1[[#This Row],[Regnskap]]</f>
        <v>463</v>
      </c>
      <c r="L789" t="str">
        <f>_xlfn.XLOOKUP(Tabell1[[#This Row],[Ansvar]],Fleksi[Ansvar],Fleksi[Virksomhet])</f>
        <v>Klima, vann og miljø</v>
      </c>
      <c r="M789" t="str">
        <f>_xlfn.XLOOKUP(Tabell1[[#This Row],[Ansvar]],Fleksi[Ansvar],Fleksi[1B])</f>
        <v>Kommunalteknisk infrastruktur (selvkost)</v>
      </c>
      <c r="N789" t="str">
        <f>_xlfn.XLOOKUP(Tabell1[[#This Row],[Ansvar]],Fleksi[Ansvar],Fleksi[Tjenesteområde])</f>
        <v>Byutvikling og teknisk</v>
      </c>
      <c r="O789" s="1">
        <f>+ROUND(Tabell1[[#This Row],[Justert beløp]],-3)</f>
        <v>0</v>
      </c>
      <c r="P789">
        <f t="shared" si="92"/>
        <v>1170</v>
      </c>
      <c r="Q789">
        <f t="shared" si="93"/>
        <v>4201</v>
      </c>
      <c r="R789">
        <f t="shared" si="94"/>
        <v>3450</v>
      </c>
      <c r="S789" t="str">
        <f t="shared" si="95"/>
        <v>2255</v>
      </c>
      <c r="T789" s="1">
        <f>+Tabell1[[#This Row],[Avrundet beløp]]</f>
        <v>0</v>
      </c>
      <c r="U789" s="5">
        <f t="shared" si="96"/>
        <v>0</v>
      </c>
    </row>
    <row r="790" spans="1:21" x14ac:dyDescent="0.25">
      <c r="A790">
        <v>4203</v>
      </c>
      <c r="B790" t="s">
        <v>61</v>
      </c>
      <c r="C790">
        <v>2413</v>
      </c>
      <c r="D790" t="s">
        <v>35</v>
      </c>
      <c r="E790">
        <v>1012</v>
      </c>
      <c r="F790" t="s">
        <v>23</v>
      </c>
      <c r="G790" t="s">
        <v>17</v>
      </c>
      <c r="H790" t="s">
        <v>18</v>
      </c>
      <c r="I790" s="1">
        <v>26121</v>
      </c>
      <c r="J790" s="1">
        <f>+Tabell1[[#This Row],[Regnskap]]</f>
        <v>26121</v>
      </c>
      <c r="L790" t="str">
        <f>_xlfn.XLOOKUP(Tabell1[[#This Row],[Ansvar]],Fleksi[Ansvar],Fleksi[Virksomhet])</f>
        <v>Klima, vann og miljø</v>
      </c>
      <c r="M790" t="str">
        <f>_xlfn.XLOOKUP(Tabell1[[#This Row],[Ansvar]],Fleksi[Ansvar],Fleksi[1B])</f>
        <v>Kommunalteknisk infrastruktur (selvkost)</v>
      </c>
      <c r="N790" t="str">
        <f>_xlfn.XLOOKUP(Tabell1[[#This Row],[Ansvar]],Fleksi[Ansvar],Fleksi[Tjenesteområde])</f>
        <v>Byutvikling og teknisk</v>
      </c>
      <c r="O790" s="1">
        <f>+ROUND(Tabell1[[#This Row],[Justert beløp]],-3)</f>
        <v>26000</v>
      </c>
      <c r="P790">
        <f t="shared" si="92"/>
        <v>1012</v>
      </c>
      <c r="Q790">
        <f t="shared" si="93"/>
        <v>4203</v>
      </c>
      <c r="R790">
        <f t="shared" si="94"/>
        <v>2413</v>
      </c>
      <c r="S790" t="str">
        <f t="shared" si="95"/>
        <v>2255</v>
      </c>
      <c r="T790" s="1">
        <f>+Tabell1[[#This Row],[Avrundet beløp]]</f>
        <v>26000</v>
      </c>
      <c r="U790" s="5">
        <f t="shared" si="96"/>
        <v>26000</v>
      </c>
    </row>
    <row r="791" spans="1:21" x14ac:dyDescent="0.25">
      <c r="A791">
        <v>4203</v>
      </c>
      <c r="B791" t="s">
        <v>61</v>
      </c>
      <c r="C791">
        <v>2413</v>
      </c>
      <c r="D791" t="s">
        <v>35</v>
      </c>
      <c r="E791">
        <v>1099</v>
      </c>
      <c r="F791" t="s">
        <v>16</v>
      </c>
      <c r="G791" t="s">
        <v>17</v>
      </c>
      <c r="H791" t="s">
        <v>18</v>
      </c>
      <c r="I791" s="1">
        <v>3683</v>
      </c>
      <c r="J791" s="1">
        <f>+Tabell1[[#This Row],[Regnskap]]</f>
        <v>3683</v>
      </c>
      <c r="L791" t="str">
        <f>_xlfn.XLOOKUP(Tabell1[[#This Row],[Ansvar]],Fleksi[Ansvar],Fleksi[Virksomhet])</f>
        <v>Klima, vann og miljø</v>
      </c>
      <c r="M791" t="str">
        <f>_xlfn.XLOOKUP(Tabell1[[#This Row],[Ansvar]],Fleksi[Ansvar],Fleksi[1B])</f>
        <v>Kommunalteknisk infrastruktur (selvkost)</v>
      </c>
      <c r="N791" t="str">
        <f>_xlfn.XLOOKUP(Tabell1[[#This Row],[Ansvar]],Fleksi[Ansvar],Fleksi[Tjenesteområde])</f>
        <v>Byutvikling og teknisk</v>
      </c>
      <c r="O791" s="1">
        <f>+ROUND(Tabell1[[#This Row],[Justert beløp]],-3)</f>
        <v>4000</v>
      </c>
      <c r="P791">
        <f t="shared" si="92"/>
        <v>1099</v>
      </c>
      <c r="Q791">
        <f t="shared" si="93"/>
        <v>4203</v>
      </c>
      <c r="R791">
        <f t="shared" si="94"/>
        <v>2413</v>
      </c>
      <c r="S791" t="str">
        <f t="shared" si="95"/>
        <v>2255</v>
      </c>
      <c r="T791" s="1">
        <f>+Tabell1[[#This Row],[Avrundet beløp]]</f>
        <v>4000</v>
      </c>
      <c r="U791" s="5">
        <f t="shared" si="96"/>
        <v>4000</v>
      </c>
    </row>
    <row r="792" spans="1:21" x14ac:dyDescent="0.25">
      <c r="A792">
        <v>4203</v>
      </c>
      <c r="B792" t="s">
        <v>61</v>
      </c>
      <c r="C792">
        <v>3450</v>
      </c>
      <c r="D792" t="s">
        <v>57</v>
      </c>
      <c r="E792">
        <v>1012</v>
      </c>
      <c r="F792" t="s">
        <v>23</v>
      </c>
      <c r="G792" t="s">
        <v>17</v>
      </c>
      <c r="H792" t="s">
        <v>18</v>
      </c>
      <c r="I792" s="1">
        <v>862</v>
      </c>
      <c r="J792" s="1">
        <f>+Tabell1[[#This Row],[Regnskap]]</f>
        <v>862</v>
      </c>
      <c r="L792" t="str">
        <f>_xlfn.XLOOKUP(Tabell1[[#This Row],[Ansvar]],Fleksi[Ansvar],Fleksi[Virksomhet])</f>
        <v>Klima, vann og miljø</v>
      </c>
      <c r="M792" t="str">
        <f>_xlfn.XLOOKUP(Tabell1[[#This Row],[Ansvar]],Fleksi[Ansvar],Fleksi[1B])</f>
        <v>Kommunalteknisk infrastruktur (selvkost)</v>
      </c>
      <c r="N792" t="str">
        <f>_xlfn.XLOOKUP(Tabell1[[#This Row],[Ansvar]],Fleksi[Ansvar],Fleksi[Tjenesteområde])</f>
        <v>Byutvikling og teknisk</v>
      </c>
      <c r="O792" s="1">
        <f>+ROUND(Tabell1[[#This Row],[Justert beløp]],-3)</f>
        <v>1000</v>
      </c>
      <c r="P792">
        <f t="shared" si="92"/>
        <v>1012</v>
      </c>
      <c r="Q792">
        <f t="shared" si="93"/>
        <v>4203</v>
      </c>
      <c r="R792">
        <f t="shared" si="94"/>
        <v>3450</v>
      </c>
      <c r="S792" t="str">
        <f t="shared" si="95"/>
        <v>2255</v>
      </c>
      <c r="T792" s="1">
        <f>+Tabell1[[#This Row],[Avrundet beløp]]</f>
        <v>1000</v>
      </c>
      <c r="U792" s="5">
        <f t="shared" si="96"/>
        <v>1000</v>
      </c>
    </row>
    <row r="793" spans="1:21" x14ac:dyDescent="0.25">
      <c r="A793">
        <v>4203</v>
      </c>
      <c r="B793" t="s">
        <v>61</v>
      </c>
      <c r="C793">
        <v>3450</v>
      </c>
      <c r="D793" t="s">
        <v>57</v>
      </c>
      <c r="E793">
        <v>1040</v>
      </c>
      <c r="F793" t="s">
        <v>27</v>
      </c>
      <c r="G793" t="s">
        <v>17</v>
      </c>
      <c r="H793" t="s">
        <v>18</v>
      </c>
      <c r="I793" s="1">
        <v>56576</v>
      </c>
      <c r="J793" s="1">
        <f>+Tabell1[[#This Row],[Regnskap]]</f>
        <v>56576</v>
      </c>
      <c r="L793" t="str">
        <f>_xlfn.XLOOKUP(Tabell1[[#This Row],[Ansvar]],Fleksi[Ansvar],Fleksi[Virksomhet])</f>
        <v>Klima, vann og miljø</v>
      </c>
      <c r="M793" t="str">
        <f>_xlfn.XLOOKUP(Tabell1[[#This Row],[Ansvar]],Fleksi[Ansvar],Fleksi[1B])</f>
        <v>Kommunalteknisk infrastruktur (selvkost)</v>
      </c>
      <c r="N793" t="str">
        <f>_xlfn.XLOOKUP(Tabell1[[#This Row],[Ansvar]],Fleksi[Ansvar],Fleksi[Tjenesteområde])</f>
        <v>Byutvikling og teknisk</v>
      </c>
      <c r="O793" s="1">
        <f>+ROUND(Tabell1[[#This Row],[Justert beløp]],-3)</f>
        <v>57000</v>
      </c>
      <c r="P793">
        <f t="shared" si="92"/>
        <v>1040</v>
      </c>
      <c r="Q793">
        <f t="shared" si="93"/>
        <v>4203</v>
      </c>
      <c r="R793">
        <f t="shared" si="94"/>
        <v>3450</v>
      </c>
      <c r="S793" t="str">
        <f t="shared" si="95"/>
        <v>2255</v>
      </c>
      <c r="T793" s="1">
        <f>+Tabell1[[#This Row],[Avrundet beløp]]</f>
        <v>57000</v>
      </c>
      <c r="U793" s="5">
        <f t="shared" si="96"/>
        <v>57000</v>
      </c>
    </row>
    <row r="794" spans="1:21" x14ac:dyDescent="0.25">
      <c r="A794">
        <v>4203</v>
      </c>
      <c r="B794" t="s">
        <v>61</v>
      </c>
      <c r="C794">
        <v>3450</v>
      </c>
      <c r="D794" t="s">
        <v>57</v>
      </c>
      <c r="E794">
        <v>1090</v>
      </c>
      <c r="F794" t="s">
        <v>22</v>
      </c>
      <c r="G794" t="s">
        <v>17</v>
      </c>
      <c r="H794" t="s">
        <v>18</v>
      </c>
      <c r="I794" s="1">
        <v>66</v>
      </c>
      <c r="J794" s="1">
        <f>+Tabell1[[#This Row],[Regnskap]]</f>
        <v>66</v>
      </c>
      <c r="L794" t="str">
        <f>_xlfn.XLOOKUP(Tabell1[[#This Row],[Ansvar]],Fleksi[Ansvar],Fleksi[Virksomhet])</f>
        <v>Klima, vann og miljø</v>
      </c>
      <c r="M794" t="str">
        <f>_xlfn.XLOOKUP(Tabell1[[#This Row],[Ansvar]],Fleksi[Ansvar],Fleksi[1B])</f>
        <v>Kommunalteknisk infrastruktur (selvkost)</v>
      </c>
      <c r="N794" t="str">
        <f>_xlfn.XLOOKUP(Tabell1[[#This Row],[Ansvar]],Fleksi[Ansvar],Fleksi[Tjenesteområde])</f>
        <v>Byutvikling og teknisk</v>
      </c>
      <c r="O794" s="1">
        <f>+ROUND(Tabell1[[#This Row],[Justert beløp]],-3)</f>
        <v>0</v>
      </c>
      <c r="P794">
        <f t="shared" si="92"/>
        <v>1090</v>
      </c>
      <c r="Q794">
        <f t="shared" si="93"/>
        <v>4203</v>
      </c>
      <c r="R794">
        <f t="shared" si="94"/>
        <v>3450</v>
      </c>
      <c r="S794" t="str">
        <f t="shared" si="95"/>
        <v>2255</v>
      </c>
      <c r="T794" s="1">
        <f>+Tabell1[[#This Row],[Avrundet beløp]]</f>
        <v>0</v>
      </c>
      <c r="U794" s="5">
        <f t="shared" si="96"/>
        <v>0</v>
      </c>
    </row>
    <row r="795" spans="1:21" x14ac:dyDescent="0.25">
      <c r="A795">
        <v>4203</v>
      </c>
      <c r="B795" t="s">
        <v>61</v>
      </c>
      <c r="C795">
        <v>3450</v>
      </c>
      <c r="D795" t="s">
        <v>57</v>
      </c>
      <c r="E795">
        <v>1099</v>
      </c>
      <c r="F795" t="s">
        <v>16</v>
      </c>
      <c r="G795" t="s">
        <v>17</v>
      </c>
      <c r="H795" t="s">
        <v>18</v>
      </c>
      <c r="I795" s="1">
        <v>8108</v>
      </c>
      <c r="J795" s="1">
        <f>+Tabell1[[#This Row],[Regnskap]]</f>
        <v>8108</v>
      </c>
      <c r="L795" t="str">
        <f>_xlfn.XLOOKUP(Tabell1[[#This Row],[Ansvar]],Fleksi[Ansvar],Fleksi[Virksomhet])</f>
        <v>Klima, vann og miljø</v>
      </c>
      <c r="M795" t="str">
        <f>_xlfn.XLOOKUP(Tabell1[[#This Row],[Ansvar]],Fleksi[Ansvar],Fleksi[1B])</f>
        <v>Kommunalteknisk infrastruktur (selvkost)</v>
      </c>
      <c r="N795" t="str">
        <f>_xlfn.XLOOKUP(Tabell1[[#This Row],[Ansvar]],Fleksi[Ansvar],Fleksi[Tjenesteområde])</f>
        <v>Byutvikling og teknisk</v>
      </c>
      <c r="O795" s="1">
        <f>+ROUND(Tabell1[[#This Row],[Justert beløp]],-3)</f>
        <v>8000</v>
      </c>
      <c r="P795">
        <f t="shared" si="92"/>
        <v>1099</v>
      </c>
      <c r="Q795">
        <f t="shared" si="93"/>
        <v>4203</v>
      </c>
      <c r="R795">
        <f t="shared" si="94"/>
        <v>3450</v>
      </c>
      <c r="S795" t="str">
        <f t="shared" si="95"/>
        <v>2255</v>
      </c>
      <c r="T795" s="1">
        <f>+Tabell1[[#This Row],[Avrundet beløp]]</f>
        <v>8000</v>
      </c>
      <c r="U795" s="5">
        <f t="shared" si="96"/>
        <v>8000</v>
      </c>
    </row>
    <row r="796" spans="1:21" x14ac:dyDescent="0.25">
      <c r="A796">
        <v>4203</v>
      </c>
      <c r="B796" t="s">
        <v>61</v>
      </c>
      <c r="C796">
        <v>3530</v>
      </c>
      <c r="D796" t="s">
        <v>50</v>
      </c>
      <c r="E796">
        <v>1115</v>
      </c>
      <c r="F796" t="s">
        <v>44</v>
      </c>
      <c r="G796" t="s">
        <v>17</v>
      </c>
      <c r="H796" t="s">
        <v>18</v>
      </c>
      <c r="I796" s="1">
        <v>12064</v>
      </c>
      <c r="J796" s="1">
        <f>+Tabell1[[#This Row],[Regnskap]]</f>
        <v>12064</v>
      </c>
      <c r="L796" t="str">
        <f>_xlfn.XLOOKUP(Tabell1[[#This Row],[Ansvar]],Fleksi[Ansvar],Fleksi[Virksomhet])</f>
        <v>Klima, vann og miljø</v>
      </c>
      <c r="M796" t="str">
        <f>_xlfn.XLOOKUP(Tabell1[[#This Row],[Ansvar]],Fleksi[Ansvar],Fleksi[1B])</f>
        <v>Kommunalteknisk infrastruktur (selvkost)</v>
      </c>
      <c r="N796" t="str">
        <f>_xlfn.XLOOKUP(Tabell1[[#This Row],[Ansvar]],Fleksi[Ansvar],Fleksi[Tjenesteområde])</f>
        <v>Byutvikling og teknisk</v>
      </c>
      <c r="O796" s="1">
        <f>+ROUND(Tabell1[[#This Row],[Justert beløp]],-3)</f>
        <v>12000</v>
      </c>
      <c r="P796">
        <f t="shared" si="92"/>
        <v>1115</v>
      </c>
      <c r="Q796">
        <f t="shared" si="93"/>
        <v>4203</v>
      </c>
      <c r="R796">
        <f t="shared" si="94"/>
        <v>3530</v>
      </c>
      <c r="S796" t="str">
        <f t="shared" si="95"/>
        <v>2255</v>
      </c>
      <c r="T796" s="1">
        <f>+Tabell1[[#This Row],[Avrundet beløp]]</f>
        <v>12000</v>
      </c>
      <c r="U796" s="5">
        <f t="shared" si="96"/>
        <v>12000</v>
      </c>
    </row>
    <row r="797" spans="1:21" x14ac:dyDescent="0.25">
      <c r="A797">
        <v>4203</v>
      </c>
      <c r="B797" t="s">
        <v>61</v>
      </c>
      <c r="C797">
        <v>3530</v>
      </c>
      <c r="D797" t="s">
        <v>50</v>
      </c>
      <c r="E797">
        <v>1201</v>
      </c>
      <c r="F797" t="s">
        <v>56</v>
      </c>
      <c r="G797" t="s">
        <v>17</v>
      </c>
      <c r="H797" t="s">
        <v>18</v>
      </c>
      <c r="I797" s="1">
        <v>7962</v>
      </c>
      <c r="J797" s="1">
        <v>0</v>
      </c>
      <c r="K797" s="2" t="s">
        <v>52</v>
      </c>
      <c r="L797" t="str">
        <f>_xlfn.XLOOKUP(Tabell1[[#This Row],[Ansvar]],Fleksi[Ansvar],Fleksi[Virksomhet])</f>
        <v>Klima, vann og miljø</v>
      </c>
      <c r="M797" t="str">
        <f>_xlfn.XLOOKUP(Tabell1[[#This Row],[Ansvar]],Fleksi[Ansvar],Fleksi[1B])</f>
        <v>Kommunalteknisk infrastruktur (selvkost)</v>
      </c>
      <c r="N797" t="str">
        <f>_xlfn.XLOOKUP(Tabell1[[#This Row],[Ansvar]],Fleksi[Ansvar],Fleksi[Tjenesteområde])</f>
        <v>Byutvikling og teknisk</v>
      </c>
      <c r="O797" s="1">
        <f>+ROUND(Tabell1[[#This Row],[Justert beløp]],-3)</f>
        <v>0</v>
      </c>
      <c r="P797">
        <f t="shared" si="92"/>
        <v>1201</v>
      </c>
      <c r="Q797">
        <f t="shared" si="93"/>
        <v>4203</v>
      </c>
      <c r="R797">
        <f t="shared" si="94"/>
        <v>3530</v>
      </c>
      <c r="S797" t="str">
        <f t="shared" si="95"/>
        <v>2255</v>
      </c>
      <c r="T797" s="1">
        <f>+Tabell1[[#This Row],[Avrundet beløp]]</f>
        <v>0</v>
      </c>
      <c r="U797" s="5">
        <f t="shared" si="96"/>
        <v>0</v>
      </c>
    </row>
    <row r="798" spans="1:21" x14ac:dyDescent="0.25">
      <c r="A798">
        <v>4203</v>
      </c>
      <c r="B798" t="s">
        <v>61</v>
      </c>
      <c r="C798">
        <v>3550</v>
      </c>
      <c r="D798" t="s">
        <v>59</v>
      </c>
      <c r="E798">
        <v>1012</v>
      </c>
      <c r="F798" t="s">
        <v>23</v>
      </c>
      <c r="G798" t="s">
        <v>17</v>
      </c>
      <c r="H798" t="s">
        <v>18</v>
      </c>
      <c r="I798" s="1">
        <v>740</v>
      </c>
      <c r="J798" s="1">
        <f>+Tabell1[[#This Row],[Regnskap]]</f>
        <v>740</v>
      </c>
      <c r="L798" t="str">
        <f>_xlfn.XLOOKUP(Tabell1[[#This Row],[Ansvar]],Fleksi[Ansvar],Fleksi[Virksomhet])</f>
        <v>Klima, vann og miljø</v>
      </c>
      <c r="M798" t="str">
        <f>_xlfn.XLOOKUP(Tabell1[[#This Row],[Ansvar]],Fleksi[Ansvar],Fleksi[1B])</f>
        <v>Kommunalteknisk infrastruktur (selvkost)</v>
      </c>
      <c r="N798" t="str">
        <f>_xlfn.XLOOKUP(Tabell1[[#This Row],[Ansvar]],Fleksi[Ansvar],Fleksi[Tjenesteområde])</f>
        <v>Byutvikling og teknisk</v>
      </c>
      <c r="O798" s="1">
        <f>+ROUND(Tabell1[[#This Row],[Justert beløp]],-3)</f>
        <v>1000</v>
      </c>
      <c r="P798">
        <f t="shared" si="92"/>
        <v>1012</v>
      </c>
      <c r="Q798">
        <f t="shared" si="93"/>
        <v>4203</v>
      </c>
      <c r="R798">
        <f t="shared" si="94"/>
        <v>3550</v>
      </c>
      <c r="S798" t="str">
        <f t="shared" si="95"/>
        <v>2255</v>
      </c>
      <c r="T798" s="1">
        <f>+Tabell1[[#This Row],[Avrundet beløp]]</f>
        <v>1000</v>
      </c>
      <c r="U798" s="5">
        <f t="shared" si="96"/>
        <v>1000</v>
      </c>
    </row>
    <row r="799" spans="1:21" x14ac:dyDescent="0.25">
      <c r="A799">
        <v>4203</v>
      </c>
      <c r="B799" t="s">
        <v>61</v>
      </c>
      <c r="C799">
        <v>3550</v>
      </c>
      <c r="D799" t="s">
        <v>59</v>
      </c>
      <c r="E799">
        <v>1099</v>
      </c>
      <c r="F799" t="s">
        <v>16</v>
      </c>
      <c r="G799" t="s">
        <v>17</v>
      </c>
      <c r="H799" t="s">
        <v>18</v>
      </c>
      <c r="I799" s="1">
        <v>104</v>
      </c>
      <c r="J799" s="1">
        <f>+Tabell1[[#This Row],[Regnskap]]</f>
        <v>104</v>
      </c>
      <c r="L799" t="str">
        <f>_xlfn.XLOOKUP(Tabell1[[#This Row],[Ansvar]],Fleksi[Ansvar],Fleksi[Virksomhet])</f>
        <v>Klima, vann og miljø</v>
      </c>
      <c r="M799" t="str">
        <f>_xlfn.XLOOKUP(Tabell1[[#This Row],[Ansvar]],Fleksi[Ansvar],Fleksi[1B])</f>
        <v>Kommunalteknisk infrastruktur (selvkost)</v>
      </c>
      <c r="N799" t="str">
        <f>_xlfn.XLOOKUP(Tabell1[[#This Row],[Ansvar]],Fleksi[Ansvar],Fleksi[Tjenesteområde])</f>
        <v>Byutvikling og teknisk</v>
      </c>
      <c r="O799" s="1">
        <f>+ROUND(Tabell1[[#This Row],[Justert beløp]],-3)</f>
        <v>0</v>
      </c>
      <c r="P799">
        <f t="shared" si="92"/>
        <v>1099</v>
      </c>
      <c r="Q799">
        <f t="shared" si="93"/>
        <v>4203</v>
      </c>
      <c r="R799">
        <f t="shared" si="94"/>
        <v>3550</v>
      </c>
      <c r="S799" t="str">
        <f t="shared" si="95"/>
        <v>2255</v>
      </c>
      <c r="T799" s="1">
        <f>+Tabell1[[#This Row],[Avrundet beløp]]</f>
        <v>0</v>
      </c>
      <c r="U799" s="5">
        <f t="shared" si="96"/>
        <v>0</v>
      </c>
    </row>
    <row r="800" spans="1:21" x14ac:dyDescent="0.25">
      <c r="A800">
        <v>4204</v>
      </c>
      <c r="B800" t="s">
        <v>58</v>
      </c>
      <c r="C800">
        <v>2413</v>
      </c>
      <c r="D800" t="s">
        <v>35</v>
      </c>
      <c r="E800">
        <v>1011</v>
      </c>
      <c r="F800" t="s">
        <v>60</v>
      </c>
      <c r="G800" t="s">
        <v>17</v>
      </c>
      <c r="H800" t="s">
        <v>18</v>
      </c>
      <c r="I800" s="1">
        <v>-2866</v>
      </c>
      <c r="J800" s="1">
        <f>+Tabell1[[#This Row],[Regnskap]]</f>
        <v>-2866</v>
      </c>
      <c r="L800" t="str">
        <f>_xlfn.XLOOKUP(Tabell1[[#This Row],[Ansvar]],Fleksi[Ansvar],Fleksi[Virksomhet])</f>
        <v>Klima, vann og miljø</v>
      </c>
      <c r="M800" t="str">
        <f>_xlfn.XLOOKUP(Tabell1[[#This Row],[Ansvar]],Fleksi[Ansvar],Fleksi[1B])</f>
        <v>Kommunalteknisk infrastruktur (selvkost)</v>
      </c>
      <c r="N800" t="str">
        <f>_xlfn.XLOOKUP(Tabell1[[#This Row],[Ansvar]],Fleksi[Ansvar],Fleksi[Tjenesteområde])</f>
        <v>Byutvikling og teknisk</v>
      </c>
      <c r="O800" s="1">
        <f>+ROUND(Tabell1[[#This Row],[Justert beløp]],-3)</f>
        <v>-3000</v>
      </c>
      <c r="P800">
        <f t="shared" si="92"/>
        <v>1011</v>
      </c>
      <c r="Q800">
        <f t="shared" si="93"/>
        <v>4204</v>
      </c>
      <c r="R800">
        <f t="shared" si="94"/>
        <v>2413</v>
      </c>
      <c r="S800" t="str">
        <f t="shared" si="95"/>
        <v>2255</v>
      </c>
      <c r="T800" s="1">
        <f>+Tabell1[[#This Row],[Avrundet beløp]]</f>
        <v>-3000</v>
      </c>
      <c r="U800" s="5">
        <f t="shared" si="96"/>
        <v>-3000</v>
      </c>
    </row>
    <row r="801" spans="1:21" x14ac:dyDescent="0.25">
      <c r="A801">
        <v>4204</v>
      </c>
      <c r="B801" t="s">
        <v>58</v>
      </c>
      <c r="C801">
        <v>2413</v>
      </c>
      <c r="D801" t="s">
        <v>35</v>
      </c>
      <c r="E801">
        <v>1012</v>
      </c>
      <c r="F801" t="s">
        <v>23</v>
      </c>
      <c r="G801" t="s">
        <v>17</v>
      </c>
      <c r="H801" t="s">
        <v>18</v>
      </c>
      <c r="I801" s="1">
        <v>24876</v>
      </c>
      <c r="J801" s="1">
        <f>+Tabell1[[#This Row],[Regnskap]]</f>
        <v>24876</v>
      </c>
      <c r="L801" t="str">
        <f>_xlfn.XLOOKUP(Tabell1[[#This Row],[Ansvar]],Fleksi[Ansvar],Fleksi[Virksomhet])</f>
        <v>Klima, vann og miljø</v>
      </c>
      <c r="M801" t="str">
        <f>_xlfn.XLOOKUP(Tabell1[[#This Row],[Ansvar]],Fleksi[Ansvar],Fleksi[1B])</f>
        <v>Kommunalteknisk infrastruktur (selvkost)</v>
      </c>
      <c r="N801" t="str">
        <f>_xlfn.XLOOKUP(Tabell1[[#This Row],[Ansvar]],Fleksi[Ansvar],Fleksi[Tjenesteområde])</f>
        <v>Byutvikling og teknisk</v>
      </c>
      <c r="O801" s="1">
        <f>+ROUND(Tabell1[[#This Row],[Justert beløp]],-3)</f>
        <v>25000</v>
      </c>
      <c r="P801">
        <f t="shared" si="92"/>
        <v>1012</v>
      </c>
      <c r="Q801">
        <f t="shared" si="93"/>
        <v>4204</v>
      </c>
      <c r="R801">
        <f t="shared" si="94"/>
        <v>2413</v>
      </c>
      <c r="S801" t="str">
        <f t="shared" si="95"/>
        <v>2255</v>
      </c>
      <c r="T801" s="1">
        <f>+Tabell1[[#This Row],[Avrundet beløp]]</f>
        <v>25000</v>
      </c>
      <c r="U801" s="5">
        <f t="shared" si="96"/>
        <v>25000</v>
      </c>
    </row>
    <row r="802" spans="1:21" x14ac:dyDescent="0.25">
      <c r="A802">
        <v>4204</v>
      </c>
      <c r="B802" t="s">
        <v>58</v>
      </c>
      <c r="C802">
        <v>2413</v>
      </c>
      <c r="D802" t="s">
        <v>35</v>
      </c>
      <c r="E802">
        <v>1040</v>
      </c>
      <c r="F802" t="s">
        <v>27</v>
      </c>
      <c r="G802" t="s">
        <v>17</v>
      </c>
      <c r="H802" t="s">
        <v>18</v>
      </c>
      <c r="I802" s="1">
        <v>62934</v>
      </c>
      <c r="J802" s="1">
        <f>+Tabell1[[#This Row],[Regnskap]]</f>
        <v>62934</v>
      </c>
      <c r="L802" t="str">
        <f>_xlfn.XLOOKUP(Tabell1[[#This Row],[Ansvar]],Fleksi[Ansvar],Fleksi[Virksomhet])</f>
        <v>Klima, vann og miljø</v>
      </c>
      <c r="M802" t="str">
        <f>_xlfn.XLOOKUP(Tabell1[[#This Row],[Ansvar]],Fleksi[Ansvar],Fleksi[1B])</f>
        <v>Kommunalteknisk infrastruktur (selvkost)</v>
      </c>
      <c r="N802" t="str">
        <f>_xlfn.XLOOKUP(Tabell1[[#This Row],[Ansvar]],Fleksi[Ansvar],Fleksi[Tjenesteområde])</f>
        <v>Byutvikling og teknisk</v>
      </c>
      <c r="O802" s="1">
        <f>+ROUND(Tabell1[[#This Row],[Justert beløp]],-3)</f>
        <v>63000</v>
      </c>
      <c r="P802">
        <f t="shared" si="92"/>
        <v>1040</v>
      </c>
      <c r="Q802">
        <f t="shared" si="93"/>
        <v>4204</v>
      </c>
      <c r="R802">
        <f t="shared" si="94"/>
        <v>2413</v>
      </c>
      <c r="S802" t="str">
        <f t="shared" si="95"/>
        <v>2255</v>
      </c>
      <c r="T802" s="1">
        <f>+Tabell1[[#This Row],[Avrundet beløp]]</f>
        <v>63000</v>
      </c>
      <c r="U802" s="5">
        <f t="shared" si="96"/>
        <v>63000</v>
      </c>
    </row>
    <row r="803" spans="1:21" x14ac:dyDescent="0.25">
      <c r="A803">
        <v>4204</v>
      </c>
      <c r="B803" t="s">
        <v>58</v>
      </c>
      <c r="C803">
        <v>2413</v>
      </c>
      <c r="D803" t="s">
        <v>35</v>
      </c>
      <c r="E803">
        <v>1099</v>
      </c>
      <c r="F803" t="s">
        <v>16</v>
      </c>
      <c r="G803" t="s">
        <v>17</v>
      </c>
      <c r="H803" t="s">
        <v>18</v>
      </c>
      <c r="I803" s="1">
        <v>11977</v>
      </c>
      <c r="J803" s="1">
        <f>+Tabell1[[#This Row],[Regnskap]]</f>
        <v>11977</v>
      </c>
      <c r="L803" t="str">
        <f>_xlfn.XLOOKUP(Tabell1[[#This Row],[Ansvar]],Fleksi[Ansvar],Fleksi[Virksomhet])</f>
        <v>Klima, vann og miljø</v>
      </c>
      <c r="M803" t="str">
        <f>_xlfn.XLOOKUP(Tabell1[[#This Row],[Ansvar]],Fleksi[Ansvar],Fleksi[1B])</f>
        <v>Kommunalteknisk infrastruktur (selvkost)</v>
      </c>
      <c r="N803" t="str">
        <f>_xlfn.XLOOKUP(Tabell1[[#This Row],[Ansvar]],Fleksi[Ansvar],Fleksi[Tjenesteområde])</f>
        <v>Byutvikling og teknisk</v>
      </c>
      <c r="O803" s="1">
        <f>+ROUND(Tabell1[[#This Row],[Justert beløp]],-3)</f>
        <v>12000</v>
      </c>
      <c r="P803">
        <f t="shared" si="92"/>
        <v>1099</v>
      </c>
      <c r="Q803">
        <f t="shared" si="93"/>
        <v>4204</v>
      </c>
      <c r="R803">
        <f t="shared" si="94"/>
        <v>2413</v>
      </c>
      <c r="S803" t="str">
        <f t="shared" si="95"/>
        <v>2255</v>
      </c>
      <c r="T803" s="1">
        <f>+Tabell1[[#This Row],[Avrundet beløp]]</f>
        <v>12000</v>
      </c>
      <c r="U803" s="5">
        <f t="shared" si="96"/>
        <v>12000</v>
      </c>
    </row>
    <row r="804" spans="1:21" x14ac:dyDescent="0.25">
      <c r="A804">
        <v>4204</v>
      </c>
      <c r="B804" t="s">
        <v>58</v>
      </c>
      <c r="C804">
        <v>3550</v>
      </c>
      <c r="D804" t="s">
        <v>59</v>
      </c>
      <c r="E804">
        <v>1011</v>
      </c>
      <c r="F804" t="s">
        <v>60</v>
      </c>
      <c r="G804" t="s">
        <v>17</v>
      </c>
      <c r="H804" t="s">
        <v>18</v>
      </c>
      <c r="I804" s="1">
        <v>-3057</v>
      </c>
      <c r="J804" s="1">
        <f>+Tabell1[[#This Row],[Regnskap]]</f>
        <v>-3057</v>
      </c>
      <c r="L804" t="str">
        <f>_xlfn.XLOOKUP(Tabell1[[#This Row],[Ansvar]],Fleksi[Ansvar],Fleksi[Virksomhet])</f>
        <v>Klima, vann og miljø</v>
      </c>
      <c r="M804" t="str">
        <f>_xlfn.XLOOKUP(Tabell1[[#This Row],[Ansvar]],Fleksi[Ansvar],Fleksi[1B])</f>
        <v>Kommunalteknisk infrastruktur (selvkost)</v>
      </c>
      <c r="N804" t="str">
        <f>_xlfn.XLOOKUP(Tabell1[[#This Row],[Ansvar]],Fleksi[Ansvar],Fleksi[Tjenesteområde])</f>
        <v>Byutvikling og teknisk</v>
      </c>
      <c r="O804" s="1">
        <f>+ROUND(Tabell1[[#This Row],[Justert beløp]],-3)</f>
        <v>-3000</v>
      </c>
      <c r="P804">
        <f t="shared" si="92"/>
        <v>1011</v>
      </c>
      <c r="Q804">
        <f t="shared" si="93"/>
        <v>4204</v>
      </c>
      <c r="R804">
        <f t="shared" si="94"/>
        <v>3550</v>
      </c>
      <c r="S804" t="str">
        <f t="shared" si="95"/>
        <v>2255</v>
      </c>
      <c r="T804" s="1">
        <f>+Tabell1[[#This Row],[Avrundet beløp]]</f>
        <v>-3000</v>
      </c>
      <c r="U804" s="5">
        <f t="shared" si="96"/>
        <v>-3000</v>
      </c>
    </row>
    <row r="805" spans="1:21" x14ac:dyDescent="0.25">
      <c r="A805">
        <v>4204</v>
      </c>
      <c r="B805" t="s">
        <v>58</v>
      </c>
      <c r="C805">
        <v>3550</v>
      </c>
      <c r="D805" t="s">
        <v>59</v>
      </c>
      <c r="E805">
        <v>1012</v>
      </c>
      <c r="F805" t="s">
        <v>23</v>
      </c>
      <c r="G805" t="s">
        <v>17</v>
      </c>
      <c r="H805" t="s">
        <v>18</v>
      </c>
      <c r="I805" s="1">
        <v>157</v>
      </c>
      <c r="J805" s="1">
        <f>+Tabell1[[#This Row],[Regnskap]]</f>
        <v>157</v>
      </c>
      <c r="L805" t="str">
        <f>_xlfn.XLOOKUP(Tabell1[[#This Row],[Ansvar]],Fleksi[Ansvar],Fleksi[Virksomhet])</f>
        <v>Klima, vann og miljø</v>
      </c>
      <c r="M805" t="str">
        <f>_xlfn.XLOOKUP(Tabell1[[#This Row],[Ansvar]],Fleksi[Ansvar],Fleksi[1B])</f>
        <v>Kommunalteknisk infrastruktur (selvkost)</v>
      </c>
      <c r="N805" t="str">
        <f>_xlfn.XLOOKUP(Tabell1[[#This Row],[Ansvar]],Fleksi[Ansvar],Fleksi[Tjenesteområde])</f>
        <v>Byutvikling og teknisk</v>
      </c>
      <c r="O805" s="1">
        <f>+ROUND(Tabell1[[#This Row],[Justert beløp]],-3)</f>
        <v>0</v>
      </c>
      <c r="P805">
        <f t="shared" si="92"/>
        <v>1012</v>
      </c>
      <c r="Q805">
        <f t="shared" si="93"/>
        <v>4204</v>
      </c>
      <c r="R805">
        <f t="shared" si="94"/>
        <v>3550</v>
      </c>
      <c r="S805" t="str">
        <f t="shared" si="95"/>
        <v>2255</v>
      </c>
      <c r="T805" s="1">
        <f>+Tabell1[[#This Row],[Avrundet beløp]]</f>
        <v>0</v>
      </c>
      <c r="U805" s="5">
        <f t="shared" si="96"/>
        <v>0</v>
      </c>
    </row>
    <row r="806" spans="1:21" x14ac:dyDescent="0.25">
      <c r="A806">
        <v>4204</v>
      </c>
      <c r="B806" t="s">
        <v>58</v>
      </c>
      <c r="C806">
        <v>3550</v>
      </c>
      <c r="D806" t="s">
        <v>59</v>
      </c>
      <c r="E806">
        <v>1040</v>
      </c>
      <c r="F806" t="s">
        <v>27</v>
      </c>
      <c r="G806" t="s">
        <v>17</v>
      </c>
      <c r="H806" t="s">
        <v>18</v>
      </c>
      <c r="I806" s="1">
        <v>18086</v>
      </c>
      <c r="J806" s="1">
        <f>+Tabell1[[#This Row],[Regnskap]]</f>
        <v>18086</v>
      </c>
      <c r="L806" t="str">
        <f>_xlfn.XLOOKUP(Tabell1[[#This Row],[Ansvar]],Fleksi[Ansvar],Fleksi[Virksomhet])</f>
        <v>Klima, vann og miljø</v>
      </c>
      <c r="M806" t="str">
        <f>_xlfn.XLOOKUP(Tabell1[[#This Row],[Ansvar]],Fleksi[Ansvar],Fleksi[1B])</f>
        <v>Kommunalteknisk infrastruktur (selvkost)</v>
      </c>
      <c r="N806" t="str">
        <f>_xlfn.XLOOKUP(Tabell1[[#This Row],[Ansvar]],Fleksi[Ansvar],Fleksi[Tjenesteområde])</f>
        <v>Byutvikling og teknisk</v>
      </c>
      <c r="O806" s="1">
        <f>+ROUND(Tabell1[[#This Row],[Justert beløp]],-3)</f>
        <v>18000</v>
      </c>
      <c r="P806">
        <f t="shared" si="92"/>
        <v>1040</v>
      </c>
      <c r="Q806">
        <f t="shared" si="93"/>
        <v>4204</v>
      </c>
      <c r="R806">
        <f t="shared" si="94"/>
        <v>3550</v>
      </c>
      <c r="S806" t="str">
        <f t="shared" si="95"/>
        <v>2255</v>
      </c>
      <c r="T806" s="1">
        <f>+Tabell1[[#This Row],[Avrundet beløp]]</f>
        <v>18000</v>
      </c>
      <c r="U806" s="5">
        <f t="shared" si="96"/>
        <v>18000</v>
      </c>
    </row>
    <row r="807" spans="1:21" x14ac:dyDescent="0.25">
      <c r="A807">
        <v>4204</v>
      </c>
      <c r="B807" t="s">
        <v>58</v>
      </c>
      <c r="C807">
        <v>3550</v>
      </c>
      <c r="D807" t="s">
        <v>59</v>
      </c>
      <c r="E807">
        <v>1099</v>
      </c>
      <c r="F807" t="s">
        <v>16</v>
      </c>
      <c r="G807" t="s">
        <v>17</v>
      </c>
      <c r="H807" t="s">
        <v>18</v>
      </c>
      <c r="I807" s="1">
        <v>2141</v>
      </c>
      <c r="J807" s="1">
        <f>+Tabell1[[#This Row],[Regnskap]]</f>
        <v>2141</v>
      </c>
      <c r="L807" t="str">
        <f>_xlfn.XLOOKUP(Tabell1[[#This Row],[Ansvar]],Fleksi[Ansvar],Fleksi[Virksomhet])</f>
        <v>Klima, vann og miljø</v>
      </c>
      <c r="M807" t="str">
        <f>_xlfn.XLOOKUP(Tabell1[[#This Row],[Ansvar]],Fleksi[Ansvar],Fleksi[1B])</f>
        <v>Kommunalteknisk infrastruktur (selvkost)</v>
      </c>
      <c r="N807" t="str">
        <f>_xlfn.XLOOKUP(Tabell1[[#This Row],[Ansvar]],Fleksi[Ansvar],Fleksi[Tjenesteområde])</f>
        <v>Byutvikling og teknisk</v>
      </c>
      <c r="O807" s="1">
        <f>+ROUND(Tabell1[[#This Row],[Justert beløp]],-3)</f>
        <v>2000</v>
      </c>
      <c r="P807">
        <f t="shared" si="92"/>
        <v>1099</v>
      </c>
      <c r="Q807">
        <f t="shared" si="93"/>
        <v>4204</v>
      </c>
      <c r="R807">
        <f t="shared" si="94"/>
        <v>3550</v>
      </c>
      <c r="S807" t="str">
        <f t="shared" si="95"/>
        <v>2255</v>
      </c>
      <c r="T807" s="1">
        <f>+Tabell1[[#This Row],[Avrundet beløp]]</f>
        <v>2000</v>
      </c>
      <c r="U807" s="5">
        <f t="shared" si="96"/>
        <v>2000</v>
      </c>
    </row>
    <row r="808" spans="1:21" x14ac:dyDescent="0.25">
      <c r="A808">
        <v>4205</v>
      </c>
      <c r="B808" t="s">
        <v>69</v>
      </c>
      <c r="C808">
        <v>3350</v>
      </c>
      <c r="D808" t="s">
        <v>29</v>
      </c>
      <c r="E808">
        <v>1040</v>
      </c>
      <c r="F808" t="s">
        <v>27</v>
      </c>
      <c r="G808" t="s">
        <v>17</v>
      </c>
      <c r="H808" t="s">
        <v>18</v>
      </c>
      <c r="I808" s="1">
        <v>14435</v>
      </c>
      <c r="J808" s="1">
        <f>+Tabell1[[#This Row],[Regnskap]]</f>
        <v>14435</v>
      </c>
      <c r="L808" t="str">
        <f>_xlfn.XLOOKUP(Tabell1[[#This Row],[Ansvar]],Fleksi[Ansvar],Fleksi[Virksomhet])</f>
        <v>Teknisk - Prosjekter og avtaler</v>
      </c>
      <c r="M808" t="str">
        <f>_xlfn.XLOOKUP(Tabell1[[#This Row],[Ansvar]],Fleksi[Ansvar],Fleksi[1B])</f>
        <v>KOM, SUP, klima og utbygging</v>
      </c>
      <c r="N808" t="str">
        <f>_xlfn.XLOOKUP(Tabell1[[#This Row],[Ansvar]],Fleksi[Ansvar],Fleksi[Tjenesteområde])</f>
        <v>Byutvikling og teknisk</v>
      </c>
      <c r="O808" s="1">
        <f>+ROUND(Tabell1[[#This Row],[Justert beløp]],-3)</f>
        <v>14000</v>
      </c>
      <c r="P808">
        <f t="shared" ref="P808:P821" si="97">+E808</f>
        <v>1040</v>
      </c>
      <c r="Q808">
        <f t="shared" ref="Q808:Q821" si="98">+A808</f>
        <v>4205</v>
      </c>
      <c r="R808">
        <f t="shared" ref="R808:R821" si="99">+C808</f>
        <v>3350</v>
      </c>
      <c r="S808" t="str">
        <f t="shared" ref="S808:S821" si="100">+G808</f>
        <v>2255</v>
      </c>
      <c r="T808" s="1">
        <f>+Tabell1[[#This Row],[Avrundet beløp]]</f>
        <v>14000</v>
      </c>
      <c r="U808" s="5">
        <f t="shared" si="96"/>
        <v>14000</v>
      </c>
    </row>
    <row r="809" spans="1:21" x14ac:dyDescent="0.25">
      <c r="A809">
        <v>4205</v>
      </c>
      <c r="B809" t="s">
        <v>69</v>
      </c>
      <c r="C809">
        <v>3350</v>
      </c>
      <c r="D809" t="s">
        <v>29</v>
      </c>
      <c r="E809">
        <v>1099</v>
      </c>
      <c r="F809" t="s">
        <v>16</v>
      </c>
      <c r="G809" t="s">
        <v>17</v>
      </c>
      <c r="H809" t="s">
        <v>18</v>
      </c>
      <c r="I809" s="1">
        <v>2035</v>
      </c>
      <c r="J809" s="1">
        <f>+Tabell1[[#This Row],[Regnskap]]</f>
        <v>2035</v>
      </c>
      <c r="L809" t="str">
        <f>_xlfn.XLOOKUP(Tabell1[[#This Row],[Ansvar]],Fleksi[Ansvar],Fleksi[Virksomhet])</f>
        <v>Teknisk - Prosjekter og avtaler</v>
      </c>
      <c r="M809" t="str">
        <f>_xlfn.XLOOKUP(Tabell1[[#This Row],[Ansvar]],Fleksi[Ansvar],Fleksi[1B])</f>
        <v>KOM, SUP, klima og utbygging</v>
      </c>
      <c r="N809" t="str">
        <f>_xlfn.XLOOKUP(Tabell1[[#This Row],[Ansvar]],Fleksi[Ansvar],Fleksi[Tjenesteområde])</f>
        <v>Byutvikling og teknisk</v>
      </c>
      <c r="O809" s="1">
        <f>+ROUND(Tabell1[[#This Row],[Justert beløp]],-3)</f>
        <v>2000</v>
      </c>
      <c r="P809">
        <f t="shared" si="97"/>
        <v>1099</v>
      </c>
      <c r="Q809">
        <f t="shared" si="98"/>
        <v>4205</v>
      </c>
      <c r="R809">
        <f t="shared" si="99"/>
        <v>3350</v>
      </c>
      <c r="S809" t="str">
        <f t="shared" si="100"/>
        <v>2255</v>
      </c>
      <c r="T809" s="1">
        <f>+Tabell1[[#This Row],[Avrundet beløp]]</f>
        <v>2000</v>
      </c>
      <c r="U809" s="5">
        <f t="shared" si="96"/>
        <v>2000</v>
      </c>
    </row>
    <row r="810" spans="1:21" x14ac:dyDescent="0.25">
      <c r="A810">
        <v>4222</v>
      </c>
      <c r="B810" t="s">
        <v>55</v>
      </c>
      <c r="C810">
        <v>3450</v>
      </c>
      <c r="D810" t="s">
        <v>57</v>
      </c>
      <c r="E810">
        <v>1021</v>
      </c>
      <c r="F810" t="s">
        <v>30</v>
      </c>
      <c r="G810" t="s">
        <v>17</v>
      </c>
      <c r="H810" t="s">
        <v>18</v>
      </c>
      <c r="I810" s="1">
        <v>1869</v>
      </c>
      <c r="J810" s="1">
        <f>+Tabell1[[#This Row],[Regnskap]]</f>
        <v>1869</v>
      </c>
      <c r="L810" t="str">
        <f>_xlfn.XLOOKUP(Tabell1[[#This Row],[Ansvar]],Fleksi[Ansvar],Fleksi[Virksomhet])</f>
        <v>Klima, vann og miljø</v>
      </c>
      <c r="M810" t="str">
        <f>_xlfn.XLOOKUP(Tabell1[[#This Row],[Ansvar]],Fleksi[Ansvar],Fleksi[1B])</f>
        <v>Kommunalteknisk infrastruktur (selvkost)</v>
      </c>
      <c r="N810" t="str">
        <f>_xlfn.XLOOKUP(Tabell1[[#This Row],[Ansvar]],Fleksi[Ansvar],Fleksi[Tjenesteområde])</f>
        <v>Byutvikling og teknisk</v>
      </c>
      <c r="O810" s="1">
        <f>+ROUND(Tabell1[[#This Row],[Justert beløp]],-3)</f>
        <v>2000</v>
      </c>
      <c r="P810">
        <f t="shared" si="97"/>
        <v>1021</v>
      </c>
      <c r="Q810">
        <f t="shared" si="98"/>
        <v>4222</v>
      </c>
      <c r="R810">
        <f t="shared" si="99"/>
        <v>3450</v>
      </c>
      <c r="S810" t="str">
        <f t="shared" si="100"/>
        <v>2255</v>
      </c>
      <c r="T810" s="1">
        <f>+Tabell1[[#This Row],[Avrundet beløp]]</f>
        <v>2000</v>
      </c>
      <c r="U810" s="5">
        <f t="shared" si="96"/>
        <v>2000</v>
      </c>
    </row>
    <row r="811" spans="1:21" x14ac:dyDescent="0.25">
      <c r="A811">
        <v>4222</v>
      </c>
      <c r="B811" t="s">
        <v>55</v>
      </c>
      <c r="C811">
        <v>3450</v>
      </c>
      <c r="D811" t="s">
        <v>57</v>
      </c>
      <c r="E811">
        <v>1099</v>
      </c>
      <c r="F811" t="s">
        <v>16</v>
      </c>
      <c r="G811" t="s">
        <v>17</v>
      </c>
      <c r="H811" t="s">
        <v>18</v>
      </c>
      <c r="I811" s="1">
        <v>264</v>
      </c>
      <c r="J811" s="1">
        <f>+Tabell1[[#This Row],[Regnskap]]</f>
        <v>264</v>
      </c>
      <c r="L811" t="str">
        <f>_xlfn.XLOOKUP(Tabell1[[#This Row],[Ansvar]],Fleksi[Ansvar],Fleksi[Virksomhet])</f>
        <v>Klima, vann og miljø</v>
      </c>
      <c r="M811" t="str">
        <f>_xlfn.XLOOKUP(Tabell1[[#This Row],[Ansvar]],Fleksi[Ansvar],Fleksi[1B])</f>
        <v>Kommunalteknisk infrastruktur (selvkost)</v>
      </c>
      <c r="N811" t="str">
        <f>_xlfn.XLOOKUP(Tabell1[[#This Row],[Ansvar]],Fleksi[Ansvar],Fleksi[Tjenesteområde])</f>
        <v>Byutvikling og teknisk</v>
      </c>
      <c r="O811" s="1">
        <f>+ROUND(Tabell1[[#This Row],[Justert beløp]],-3)</f>
        <v>0</v>
      </c>
      <c r="P811">
        <f t="shared" si="97"/>
        <v>1099</v>
      </c>
      <c r="Q811">
        <f t="shared" si="98"/>
        <v>4222</v>
      </c>
      <c r="R811">
        <f t="shared" si="99"/>
        <v>3450</v>
      </c>
      <c r="S811" t="str">
        <f t="shared" si="100"/>
        <v>2255</v>
      </c>
      <c r="T811" s="1">
        <f>+Tabell1[[#This Row],[Avrundet beløp]]</f>
        <v>0</v>
      </c>
      <c r="U811" s="5">
        <f t="shared" si="96"/>
        <v>0</v>
      </c>
    </row>
    <row r="812" spans="1:21" x14ac:dyDescent="0.25">
      <c r="A812">
        <v>4222</v>
      </c>
      <c r="B812" t="s">
        <v>55</v>
      </c>
      <c r="C812">
        <v>3530</v>
      </c>
      <c r="D812" t="s">
        <v>50</v>
      </c>
      <c r="E812">
        <v>1021</v>
      </c>
      <c r="F812" t="s">
        <v>30</v>
      </c>
      <c r="G812" t="s">
        <v>17</v>
      </c>
      <c r="H812" t="s">
        <v>18</v>
      </c>
      <c r="I812" s="1">
        <v>244</v>
      </c>
      <c r="J812" s="1">
        <f>+Tabell1[[#This Row],[Regnskap]]</f>
        <v>244</v>
      </c>
      <c r="L812" t="str">
        <f>_xlfn.XLOOKUP(Tabell1[[#This Row],[Ansvar]],Fleksi[Ansvar],Fleksi[Virksomhet])</f>
        <v>Klima, vann og miljø</v>
      </c>
      <c r="M812" t="str">
        <f>_xlfn.XLOOKUP(Tabell1[[#This Row],[Ansvar]],Fleksi[Ansvar],Fleksi[1B])</f>
        <v>Kommunalteknisk infrastruktur (selvkost)</v>
      </c>
      <c r="N812" t="str">
        <f>_xlfn.XLOOKUP(Tabell1[[#This Row],[Ansvar]],Fleksi[Ansvar],Fleksi[Tjenesteområde])</f>
        <v>Byutvikling og teknisk</v>
      </c>
      <c r="O812" s="1">
        <f>+ROUND(Tabell1[[#This Row],[Justert beløp]],-3)</f>
        <v>0</v>
      </c>
      <c r="P812">
        <f t="shared" si="97"/>
        <v>1021</v>
      </c>
      <c r="Q812">
        <f t="shared" si="98"/>
        <v>4222</v>
      </c>
      <c r="R812">
        <f t="shared" si="99"/>
        <v>3530</v>
      </c>
      <c r="S812" t="str">
        <f t="shared" si="100"/>
        <v>2255</v>
      </c>
      <c r="T812" s="1">
        <f>+Tabell1[[#This Row],[Avrundet beløp]]</f>
        <v>0</v>
      </c>
      <c r="U812" s="5">
        <f t="shared" si="96"/>
        <v>0</v>
      </c>
    </row>
    <row r="813" spans="1:21" x14ac:dyDescent="0.25">
      <c r="A813">
        <v>4222</v>
      </c>
      <c r="B813" t="s">
        <v>55</v>
      </c>
      <c r="C813">
        <v>3530</v>
      </c>
      <c r="D813" t="s">
        <v>50</v>
      </c>
      <c r="E813">
        <v>1099</v>
      </c>
      <c r="F813" t="s">
        <v>16</v>
      </c>
      <c r="G813" t="s">
        <v>17</v>
      </c>
      <c r="H813" t="s">
        <v>18</v>
      </c>
      <c r="I813" s="1">
        <v>34</v>
      </c>
      <c r="J813" s="1">
        <f>+Tabell1[[#This Row],[Regnskap]]</f>
        <v>34</v>
      </c>
      <c r="L813" t="str">
        <f>_xlfn.XLOOKUP(Tabell1[[#This Row],[Ansvar]],Fleksi[Ansvar],Fleksi[Virksomhet])</f>
        <v>Klima, vann og miljø</v>
      </c>
      <c r="M813" t="str">
        <f>_xlfn.XLOOKUP(Tabell1[[#This Row],[Ansvar]],Fleksi[Ansvar],Fleksi[1B])</f>
        <v>Kommunalteknisk infrastruktur (selvkost)</v>
      </c>
      <c r="N813" t="str">
        <f>_xlfn.XLOOKUP(Tabell1[[#This Row],[Ansvar]],Fleksi[Ansvar],Fleksi[Tjenesteområde])</f>
        <v>Byutvikling og teknisk</v>
      </c>
      <c r="O813" s="1">
        <f>+ROUND(Tabell1[[#This Row],[Justert beløp]],-3)</f>
        <v>0</v>
      </c>
      <c r="P813">
        <f t="shared" si="97"/>
        <v>1099</v>
      </c>
      <c r="Q813">
        <f t="shared" si="98"/>
        <v>4222</v>
      </c>
      <c r="R813">
        <f t="shared" si="99"/>
        <v>3530</v>
      </c>
      <c r="S813" t="str">
        <f t="shared" si="100"/>
        <v>2255</v>
      </c>
      <c r="T813" s="1">
        <f>+Tabell1[[#This Row],[Avrundet beløp]]</f>
        <v>0</v>
      </c>
      <c r="U813" s="5">
        <f t="shared" si="96"/>
        <v>0</v>
      </c>
    </row>
    <row r="814" spans="1:21" x14ac:dyDescent="0.25">
      <c r="A814">
        <v>4222</v>
      </c>
      <c r="B814" t="s">
        <v>55</v>
      </c>
      <c r="C814">
        <v>3530</v>
      </c>
      <c r="D814" t="s">
        <v>50</v>
      </c>
      <c r="E814">
        <v>1115</v>
      </c>
      <c r="F814" t="s">
        <v>44</v>
      </c>
      <c r="G814" t="s">
        <v>17</v>
      </c>
      <c r="H814" t="s">
        <v>18</v>
      </c>
      <c r="I814" s="1">
        <v>317</v>
      </c>
      <c r="J814" s="1">
        <f>+Tabell1[[#This Row],[Regnskap]]</f>
        <v>317</v>
      </c>
      <c r="L814" t="str">
        <f>_xlfn.XLOOKUP(Tabell1[[#This Row],[Ansvar]],Fleksi[Ansvar],Fleksi[Virksomhet])</f>
        <v>Klima, vann og miljø</v>
      </c>
      <c r="M814" t="str">
        <f>_xlfn.XLOOKUP(Tabell1[[#This Row],[Ansvar]],Fleksi[Ansvar],Fleksi[1B])</f>
        <v>Kommunalteknisk infrastruktur (selvkost)</v>
      </c>
      <c r="N814" t="str">
        <f>_xlfn.XLOOKUP(Tabell1[[#This Row],[Ansvar]],Fleksi[Ansvar],Fleksi[Tjenesteområde])</f>
        <v>Byutvikling og teknisk</v>
      </c>
      <c r="O814" s="1">
        <f>+ROUND(Tabell1[[#This Row],[Justert beløp]],-3)</f>
        <v>0</v>
      </c>
      <c r="P814">
        <f t="shared" si="97"/>
        <v>1115</v>
      </c>
      <c r="Q814">
        <f t="shared" si="98"/>
        <v>4222</v>
      </c>
      <c r="R814">
        <f t="shared" si="99"/>
        <v>3530</v>
      </c>
      <c r="S814" t="str">
        <f t="shared" si="100"/>
        <v>2255</v>
      </c>
      <c r="T814" s="1">
        <f>+Tabell1[[#This Row],[Avrundet beløp]]</f>
        <v>0</v>
      </c>
      <c r="U814" s="5">
        <f t="shared" si="96"/>
        <v>0</v>
      </c>
    </row>
    <row r="815" spans="1:21" x14ac:dyDescent="0.25">
      <c r="A815">
        <v>4222</v>
      </c>
      <c r="B815" t="s">
        <v>55</v>
      </c>
      <c r="C815">
        <v>3530</v>
      </c>
      <c r="D815" t="s">
        <v>50</v>
      </c>
      <c r="E815">
        <v>1201</v>
      </c>
      <c r="F815" t="s">
        <v>56</v>
      </c>
      <c r="G815" t="s">
        <v>17</v>
      </c>
      <c r="H815" t="s">
        <v>18</v>
      </c>
      <c r="I815" s="1">
        <v>22089</v>
      </c>
      <c r="J815" s="1">
        <v>0</v>
      </c>
      <c r="K815" s="2" t="s">
        <v>52</v>
      </c>
      <c r="L815" t="str">
        <f>_xlfn.XLOOKUP(Tabell1[[#This Row],[Ansvar]],Fleksi[Ansvar],Fleksi[Virksomhet])</f>
        <v>Klima, vann og miljø</v>
      </c>
      <c r="M815" t="str">
        <f>_xlfn.XLOOKUP(Tabell1[[#This Row],[Ansvar]],Fleksi[Ansvar],Fleksi[1B])</f>
        <v>Kommunalteknisk infrastruktur (selvkost)</v>
      </c>
      <c r="N815" t="str">
        <f>_xlfn.XLOOKUP(Tabell1[[#This Row],[Ansvar]],Fleksi[Ansvar],Fleksi[Tjenesteområde])</f>
        <v>Byutvikling og teknisk</v>
      </c>
      <c r="O815" s="1">
        <f>+ROUND(Tabell1[[#This Row],[Justert beløp]],-3)</f>
        <v>0</v>
      </c>
      <c r="P815">
        <f t="shared" si="97"/>
        <v>1201</v>
      </c>
      <c r="Q815">
        <f t="shared" si="98"/>
        <v>4222</v>
      </c>
      <c r="R815">
        <f t="shared" si="99"/>
        <v>3530</v>
      </c>
      <c r="S815" t="str">
        <f t="shared" si="100"/>
        <v>2255</v>
      </c>
      <c r="T815" s="1">
        <f>+Tabell1[[#This Row],[Avrundet beløp]]</f>
        <v>0</v>
      </c>
      <c r="U815" s="5">
        <f t="shared" si="96"/>
        <v>0</v>
      </c>
    </row>
    <row r="816" spans="1:21" x14ac:dyDescent="0.25">
      <c r="A816">
        <v>4223</v>
      </c>
      <c r="B816" t="s">
        <v>49</v>
      </c>
      <c r="C816">
        <v>3530</v>
      </c>
      <c r="D816" t="s">
        <v>50</v>
      </c>
      <c r="E816">
        <v>1115</v>
      </c>
      <c r="F816" t="s">
        <v>44</v>
      </c>
      <c r="G816" t="s">
        <v>17</v>
      </c>
      <c r="H816" t="s">
        <v>18</v>
      </c>
      <c r="I816" s="1">
        <v>5100</v>
      </c>
      <c r="J816" s="1">
        <f>+Tabell1[[#This Row],[Regnskap]]</f>
        <v>5100</v>
      </c>
      <c r="L816" t="str">
        <f>_xlfn.XLOOKUP(Tabell1[[#This Row],[Ansvar]],Fleksi[Ansvar],Fleksi[Virksomhet])</f>
        <v>Klima, vann og miljø</v>
      </c>
      <c r="M816" t="str">
        <f>_xlfn.XLOOKUP(Tabell1[[#This Row],[Ansvar]],Fleksi[Ansvar],Fleksi[1B])</f>
        <v>Kommunalteknisk infrastruktur (selvkost)</v>
      </c>
      <c r="N816" t="str">
        <f>_xlfn.XLOOKUP(Tabell1[[#This Row],[Ansvar]],Fleksi[Ansvar],Fleksi[Tjenesteområde])</f>
        <v>Byutvikling og teknisk</v>
      </c>
      <c r="O816" s="1">
        <f>+ROUND(Tabell1[[#This Row],[Justert beløp]],-3)</f>
        <v>5000</v>
      </c>
      <c r="P816">
        <f t="shared" si="97"/>
        <v>1115</v>
      </c>
      <c r="Q816">
        <f t="shared" si="98"/>
        <v>4223</v>
      </c>
      <c r="R816">
        <f t="shared" si="99"/>
        <v>3530</v>
      </c>
      <c r="S816" t="str">
        <f t="shared" si="100"/>
        <v>2255</v>
      </c>
      <c r="T816" s="1">
        <f>+Tabell1[[#This Row],[Avrundet beløp]]</f>
        <v>5000</v>
      </c>
      <c r="U816" s="5">
        <f t="shared" si="96"/>
        <v>5000</v>
      </c>
    </row>
    <row r="817" spans="1:21" x14ac:dyDescent="0.25">
      <c r="A817">
        <v>4223</v>
      </c>
      <c r="B817" t="s">
        <v>49</v>
      </c>
      <c r="C817">
        <v>3530</v>
      </c>
      <c r="D817" t="s">
        <v>50</v>
      </c>
      <c r="E817">
        <v>1260</v>
      </c>
      <c r="F817" t="s">
        <v>51</v>
      </c>
      <c r="G817" t="s">
        <v>17</v>
      </c>
      <c r="H817" t="s">
        <v>18</v>
      </c>
      <c r="I817" s="1">
        <v>68139</v>
      </c>
      <c r="J817" s="1">
        <v>0</v>
      </c>
      <c r="K817" s="2" t="s">
        <v>52</v>
      </c>
      <c r="L817" t="str">
        <f>_xlfn.XLOOKUP(Tabell1[[#This Row],[Ansvar]],Fleksi[Ansvar],Fleksi[Virksomhet])</f>
        <v>Klima, vann og miljø</v>
      </c>
      <c r="M817" t="str">
        <f>_xlfn.XLOOKUP(Tabell1[[#This Row],[Ansvar]],Fleksi[Ansvar],Fleksi[1B])</f>
        <v>Kommunalteknisk infrastruktur (selvkost)</v>
      </c>
      <c r="N817" t="str">
        <f>_xlfn.XLOOKUP(Tabell1[[#This Row],[Ansvar]],Fleksi[Ansvar],Fleksi[Tjenesteområde])</f>
        <v>Byutvikling og teknisk</v>
      </c>
      <c r="O817" s="1">
        <f>+ROUND(Tabell1[[#This Row],[Justert beløp]],-3)</f>
        <v>0</v>
      </c>
      <c r="P817">
        <f t="shared" si="97"/>
        <v>1260</v>
      </c>
      <c r="Q817">
        <f t="shared" si="98"/>
        <v>4223</v>
      </c>
      <c r="R817">
        <f t="shared" si="99"/>
        <v>3530</v>
      </c>
      <c r="S817" t="str">
        <f t="shared" si="100"/>
        <v>2255</v>
      </c>
      <c r="T817" s="1">
        <f>+Tabell1[[#This Row],[Avrundet beløp]]</f>
        <v>0</v>
      </c>
      <c r="U817" s="5">
        <f t="shared" si="96"/>
        <v>0</v>
      </c>
    </row>
    <row r="818" spans="1:21" x14ac:dyDescent="0.25">
      <c r="A818">
        <v>4302</v>
      </c>
      <c r="B818" t="s">
        <v>63</v>
      </c>
      <c r="C818">
        <v>3811</v>
      </c>
      <c r="D818" t="s">
        <v>15</v>
      </c>
      <c r="E818">
        <v>1121</v>
      </c>
      <c r="F818" t="s">
        <v>66</v>
      </c>
      <c r="G818" t="s">
        <v>17</v>
      </c>
      <c r="H818" t="s">
        <v>18</v>
      </c>
      <c r="I818" s="1">
        <v>12026</v>
      </c>
      <c r="J818" s="1">
        <f>+Tabell1[[#This Row],[Regnskap]]</f>
        <v>12026</v>
      </c>
      <c r="L818" t="str">
        <f>_xlfn.XLOOKUP(Tabell1[[#This Row],[Ansvar]],Fleksi[Ansvar],Fleksi[Virksomhet])</f>
        <v>Park, idrett og vei</v>
      </c>
      <c r="M818" t="str">
        <f>_xlfn.XLOOKUP(Tabell1[[#This Row],[Ansvar]],Fleksi[Ansvar],Fleksi[1B])</f>
        <v>Kommunalteknisk infrastruktur (skattefinansiert)</v>
      </c>
      <c r="N818" t="str">
        <f>_xlfn.XLOOKUP(Tabell1[[#This Row],[Ansvar]],Fleksi[Ansvar],Fleksi[Tjenesteområde])</f>
        <v>Byutvikling og teknisk</v>
      </c>
      <c r="O818" s="1">
        <f>+ROUND(Tabell1[[#This Row],[Justert beløp]],-3)</f>
        <v>12000</v>
      </c>
      <c r="P818">
        <f t="shared" si="97"/>
        <v>1121</v>
      </c>
      <c r="Q818">
        <f t="shared" si="98"/>
        <v>4302</v>
      </c>
      <c r="R818">
        <f t="shared" si="99"/>
        <v>3811</v>
      </c>
      <c r="S818" t="str">
        <f t="shared" si="100"/>
        <v>2255</v>
      </c>
      <c r="T818" s="1">
        <f>+Tabell1[[#This Row],[Avrundet beløp]]</f>
        <v>12000</v>
      </c>
      <c r="U818" s="5">
        <f t="shared" si="96"/>
        <v>12000</v>
      </c>
    </row>
    <row r="819" spans="1:21" x14ac:dyDescent="0.25">
      <c r="A819">
        <v>4302</v>
      </c>
      <c r="B819" t="s">
        <v>63</v>
      </c>
      <c r="C819">
        <v>3811</v>
      </c>
      <c r="D819" t="s">
        <v>15</v>
      </c>
      <c r="E819">
        <v>1197</v>
      </c>
      <c r="F819" t="s">
        <v>64</v>
      </c>
      <c r="G819" t="s">
        <v>17</v>
      </c>
      <c r="H819" t="s">
        <v>18</v>
      </c>
      <c r="I819" s="1">
        <v>94</v>
      </c>
      <c r="J819" s="1">
        <f>+Tabell1[[#This Row],[Regnskap]]</f>
        <v>94</v>
      </c>
      <c r="L819" t="str">
        <f>_xlfn.XLOOKUP(Tabell1[[#This Row],[Ansvar]],Fleksi[Ansvar],Fleksi[Virksomhet])</f>
        <v>Park, idrett og vei</v>
      </c>
      <c r="M819" t="str">
        <f>_xlfn.XLOOKUP(Tabell1[[#This Row],[Ansvar]],Fleksi[Ansvar],Fleksi[1B])</f>
        <v>Kommunalteknisk infrastruktur (skattefinansiert)</v>
      </c>
      <c r="N819" t="str">
        <f>_xlfn.XLOOKUP(Tabell1[[#This Row],[Ansvar]],Fleksi[Ansvar],Fleksi[Tjenesteområde])</f>
        <v>Byutvikling og teknisk</v>
      </c>
      <c r="O819" s="1">
        <f>+ROUND(Tabell1[[#This Row],[Justert beløp]],-3)</f>
        <v>0</v>
      </c>
      <c r="P819">
        <f t="shared" si="97"/>
        <v>1197</v>
      </c>
      <c r="Q819">
        <f t="shared" si="98"/>
        <v>4302</v>
      </c>
      <c r="R819">
        <f t="shared" si="99"/>
        <v>3811</v>
      </c>
      <c r="S819" t="str">
        <f t="shared" si="100"/>
        <v>2255</v>
      </c>
      <c r="T819" s="1">
        <f>+Tabell1[[#This Row],[Avrundet beløp]]</f>
        <v>0</v>
      </c>
      <c r="U819" s="5">
        <f t="shared" si="96"/>
        <v>0</v>
      </c>
    </row>
    <row r="820" spans="1:21" x14ac:dyDescent="0.25">
      <c r="A820">
        <v>4316</v>
      </c>
      <c r="B820" t="s">
        <v>28</v>
      </c>
      <c r="C820">
        <v>3350</v>
      </c>
      <c r="D820" t="s">
        <v>29</v>
      </c>
      <c r="E820">
        <v>1021</v>
      </c>
      <c r="F820" t="s">
        <v>30</v>
      </c>
      <c r="G820" t="s">
        <v>17</v>
      </c>
      <c r="H820" t="s">
        <v>18</v>
      </c>
      <c r="I820" s="1">
        <v>57</v>
      </c>
      <c r="J820" s="1">
        <f>+Tabell1[[#This Row],[Regnskap]]</f>
        <v>57</v>
      </c>
      <c r="L820" t="str">
        <f>_xlfn.XLOOKUP(Tabell1[[#This Row],[Ansvar]],Fleksi[Ansvar],Fleksi[Virksomhet])</f>
        <v>Bydrift</v>
      </c>
      <c r="M820" t="str">
        <f>_xlfn.XLOOKUP(Tabell1[[#This Row],[Ansvar]],Fleksi[Ansvar],Fleksi[1B])</f>
        <v>Kommunalteknisk infrastruktur (skattefinansiert)</v>
      </c>
      <c r="N820" t="str">
        <f>_xlfn.XLOOKUP(Tabell1[[#This Row],[Ansvar]],Fleksi[Ansvar],Fleksi[Tjenesteområde])</f>
        <v>Byutvikling og teknisk</v>
      </c>
      <c r="O820" s="1">
        <f>+ROUND(Tabell1[[#This Row],[Justert beløp]],-3)</f>
        <v>0</v>
      </c>
      <c r="P820">
        <f t="shared" si="97"/>
        <v>1021</v>
      </c>
      <c r="Q820">
        <f t="shared" si="98"/>
        <v>4316</v>
      </c>
      <c r="R820">
        <f t="shared" si="99"/>
        <v>3350</v>
      </c>
      <c r="S820" t="str">
        <f t="shared" si="100"/>
        <v>2255</v>
      </c>
      <c r="T820" s="1">
        <f>+Tabell1[[#This Row],[Avrundet beløp]]</f>
        <v>0</v>
      </c>
      <c r="U820" s="5">
        <f t="shared" si="96"/>
        <v>0</v>
      </c>
    </row>
    <row r="821" spans="1:21" x14ac:dyDescent="0.25">
      <c r="A821">
        <v>4316</v>
      </c>
      <c r="B821" t="s">
        <v>28</v>
      </c>
      <c r="C821">
        <v>3350</v>
      </c>
      <c r="D821" t="s">
        <v>29</v>
      </c>
      <c r="E821">
        <v>1099</v>
      </c>
      <c r="F821" t="s">
        <v>16</v>
      </c>
      <c r="G821" t="s">
        <v>17</v>
      </c>
      <c r="H821" t="s">
        <v>18</v>
      </c>
      <c r="I821" s="1">
        <v>8</v>
      </c>
      <c r="J821" s="1">
        <f>+Tabell1[[#This Row],[Regnskap]]</f>
        <v>8</v>
      </c>
      <c r="L821" t="str">
        <f>_xlfn.XLOOKUP(Tabell1[[#This Row],[Ansvar]],Fleksi[Ansvar],Fleksi[Virksomhet])</f>
        <v>Bydrift</v>
      </c>
      <c r="M821" t="str">
        <f>_xlfn.XLOOKUP(Tabell1[[#This Row],[Ansvar]],Fleksi[Ansvar],Fleksi[1B])</f>
        <v>Kommunalteknisk infrastruktur (skattefinansiert)</v>
      </c>
      <c r="N821" t="str">
        <f>_xlfn.XLOOKUP(Tabell1[[#This Row],[Ansvar]],Fleksi[Ansvar],Fleksi[Tjenesteområde])</f>
        <v>Byutvikling og teknisk</v>
      </c>
      <c r="O821" s="1">
        <f>+ROUND(Tabell1[[#This Row],[Justert beløp]],-3)</f>
        <v>0</v>
      </c>
      <c r="P821">
        <f t="shared" si="97"/>
        <v>1099</v>
      </c>
      <c r="Q821">
        <f t="shared" si="98"/>
        <v>4316</v>
      </c>
      <c r="R821">
        <f t="shared" si="99"/>
        <v>3350</v>
      </c>
      <c r="S821" t="str">
        <f t="shared" si="100"/>
        <v>2255</v>
      </c>
      <c r="T821" s="1">
        <f>+Tabell1[[#This Row],[Avrundet beløp]]</f>
        <v>0</v>
      </c>
      <c r="U821" s="5">
        <f t="shared" si="96"/>
        <v>0</v>
      </c>
    </row>
    <row r="822" spans="1:21" x14ac:dyDescent="0.25">
      <c r="A822">
        <v>4317</v>
      </c>
      <c r="B822" t="s">
        <v>24</v>
      </c>
      <c r="C822">
        <v>3811</v>
      </c>
      <c r="D822" t="s">
        <v>15</v>
      </c>
      <c r="E822">
        <v>1040</v>
      </c>
      <c r="F822" t="s">
        <v>27</v>
      </c>
      <c r="G822" t="s">
        <v>17</v>
      </c>
      <c r="H822" t="s">
        <v>18</v>
      </c>
      <c r="I822" s="1">
        <v>4234</v>
      </c>
      <c r="J822" s="1">
        <f>+Tabell1[[#This Row],[Regnskap]]</f>
        <v>4234</v>
      </c>
      <c r="L822" t="str">
        <f>_xlfn.XLOOKUP(Tabell1[[#This Row],[Ansvar]],Fleksi[Ansvar],Fleksi[Virksomhet])</f>
        <v>Bydrift</v>
      </c>
      <c r="M822" t="str">
        <f>_xlfn.XLOOKUP(Tabell1[[#This Row],[Ansvar]],Fleksi[Ansvar],Fleksi[1B])</f>
        <v>Kommunalteknisk infrastruktur (skattefinansiert)</v>
      </c>
      <c r="N822" t="str">
        <f>_xlfn.XLOOKUP(Tabell1[[#This Row],[Ansvar]],Fleksi[Ansvar],Fleksi[Tjenesteområde])</f>
        <v>Byutvikling og teknisk</v>
      </c>
      <c r="O822" s="1">
        <f>+ROUND(Tabell1[[#This Row],[Justert beløp]],-3)</f>
        <v>4000</v>
      </c>
      <c r="P822">
        <f t="shared" ref="P822:P847" si="101">+E822</f>
        <v>1040</v>
      </c>
      <c r="Q822">
        <f t="shared" ref="Q822:Q847" si="102">+A822</f>
        <v>4317</v>
      </c>
      <c r="R822">
        <f t="shared" ref="R822:R847" si="103">+C822</f>
        <v>3811</v>
      </c>
      <c r="S822" t="str">
        <f t="shared" ref="S822:S847" si="104">+G822</f>
        <v>2255</v>
      </c>
      <c r="T822" s="1">
        <f>+Tabell1[[#This Row],[Avrundet beløp]]</f>
        <v>4000</v>
      </c>
      <c r="U822" s="5">
        <f t="shared" si="96"/>
        <v>4000</v>
      </c>
    </row>
    <row r="823" spans="1:21" x14ac:dyDescent="0.25">
      <c r="A823">
        <v>4317</v>
      </c>
      <c r="B823" t="s">
        <v>24</v>
      </c>
      <c r="C823">
        <v>3811</v>
      </c>
      <c r="D823" t="s">
        <v>15</v>
      </c>
      <c r="E823">
        <v>1099</v>
      </c>
      <c r="F823" t="s">
        <v>16</v>
      </c>
      <c r="G823" t="s">
        <v>17</v>
      </c>
      <c r="H823" t="s">
        <v>18</v>
      </c>
      <c r="I823" s="1">
        <v>597</v>
      </c>
      <c r="J823" s="1">
        <f>+Tabell1[[#This Row],[Regnskap]]</f>
        <v>597</v>
      </c>
      <c r="L823" t="str">
        <f>_xlfn.XLOOKUP(Tabell1[[#This Row],[Ansvar]],Fleksi[Ansvar],Fleksi[Virksomhet])</f>
        <v>Bydrift</v>
      </c>
      <c r="M823" t="str">
        <f>_xlfn.XLOOKUP(Tabell1[[#This Row],[Ansvar]],Fleksi[Ansvar],Fleksi[1B])</f>
        <v>Kommunalteknisk infrastruktur (skattefinansiert)</v>
      </c>
      <c r="N823" t="str">
        <f>_xlfn.XLOOKUP(Tabell1[[#This Row],[Ansvar]],Fleksi[Ansvar],Fleksi[Tjenesteområde])</f>
        <v>Byutvikling og teknisk</v>
      </c>
      <c r="O823" s="1">
        <f>+ROUND(Tabell1[[#This Row],[Justert beløp]],-3)</f>
        <v>1000</v>
      </c>
      <c r="P823">
        <f t="shared" si="101"/>
        <v>1099</v>
      </c>
      <c r="Q823">
        <f t="shared" si="102"/>
        <v>4317</v>
      </c>
      <c r="R823">
        <f t="shared" si="103"/>
        <v>3811</v>
      </c>
      <c r="S823" t="str">
        <f t="shared" si="104"/>
        <v>2255</v>
      </c>
      <c r="T823" s="1">
        <f>+Tabell1[[#This Row],[Avrundet beløp]]</f>
        <v>1000</v>
      </c>
      <c r="U823" s="5">
        <f t="shared" si="96"/>
        <v>1000</v>
      </c>
    </row>
    <row r="824" spans="1:21" x14ac:dyDescent="0.25">
      <c r="A824">
        <v>4317</v>
      </c>
      <c r="B824" t="s">
        <v>24</v>
      </c>
      <c r="C824">
        <v>3811</v>
      </c>
      <c r="D824" t="s">
        <v>15</v>
      </c>
      <c r="E824">
        <v>1120</v>
      </c>
      <c r="F824" t="s">
        <v>26</v>
      </c>
      <c r="G824" t="s">
        <v>17</v>
      </c>
      <c r="H824" t="s">
        <v>18</v>
      </c>
      <c r="I824" s="1">
        <v>721</v>
      </c>
      <c r="J824" s="1">
        <f>+Tabell1[[#This Row],[Regnskap]]</f>
        <v>721</v>
      </c>
      <c r="L824" t="str">
        <f>_xlfn.XLOOKUP(Tabell1[[#This Row],[Ansvar]],Fleksi[Ansvar],Fleksi[Virksomhet])</f>
        <v>Bydrift</v>
      </c>
      <c r="M824" t="str">
        <f>_xlfn.XLOOKUP(Tabell1[[#This Row],[Ansvar]],Fleksi[Ansvar],Fleksi[1B])</f>
        <v>Kommunalteknisk infrastruktur (skattefinansiert)</v>
      </c>
      <c r="N824" t="str">
        <f>_xlfn.XLOOKUP(Tabell1[[#This Row],[Ansvar]],Fleksi[Ansvar],Fleksi[Tjenesteområde])</f>
        <v>Byutvikling og teknisk</v>
      </c>
      <c r="O824" s="1">
        <f>+ROUND(Tabell1[[#This Row],[Justert beløp]],-3)</f>
        <v>1000</v>
      </c>
      <c r="P824">
        <f t="shared" si="101"/>
        <v>1120</v>
      </c>
      <c r="Q824">
        <f t="shared" si="102"/>
        <v>4317</v>
      </c>
      <c r="R824">
        <f t="shared" si="103"/>
        <v>3811</v>
      </c>
      <c r="S824" t="str">
        <f t="shared" si="104"/>
        <v>2255</v>
      </c>
      <c r="T824" s="1">
        <f>+Tabell1[[#This Row],[Avrundet beløp]]</f>
        <v>1000</v>
      </c>
      <c r="U824" s="5">
        <f t="shared" si="96"/>
        <v>1000</v>
      </c>
    </row>
    <row r="825" spans="1:21" x14ac:dyDescent="0.25">
      <c r="A825">
        <v>4317</v>
      </c>
      <c r="B825" t="s">
        <v>24</v>
      </c>
      <c r="C825">
        <v>3811</v>
      </c>
      <c r="D825" t="s">
        <v>15</v>
      </c>
      <c r="E825">
        <v>1250</v>
      </c>
      <c r="F825" t="s">
        <v>25</v>
      </c>
      <c r="G825" t="s">
        <v>17</v>
      </c>
      <c r="H825" t="s">
        <v>18</v>
      </c>
      <c r="I825" s="1">
        <v>330</v>
      </c>
      <c r="J825" s="1">
        <f>+Tabell1[[#This Row],[Regnskap]]</f>
        <v>330</v>
      </c>
      <c r="L825" t="str">
        <f>_xlfn.XLOOKUP(Tabell1[[#This Row],[Ansvar]],Fleksi[Ansvar],Fleksi[Virksomhet])</f>
        <v>Bydrift</v>
      </c>
      <c r="M825" t="str">
        <f>_xlfn.XLOOKUP(Tabell1[[#This Row],[Ansvar]],Fleksi[Ansvar],Fleksi[1B])</f>
        <v>Kommunalteknisk infrastruktur (skattefinansiert)</v>
      </c>
      <c r="N825" t="str">
        <f>_xlfn.XLOOKUP(Tabell1[[#This Row],[Ansvar]],Fleksi[Ansvar],Fleksi[Tjenesteområde])</f>
        <v>Byutvikling og teknisk</v>
      </c>
      <c r="O825" s="1">
        <f>+ROUND(Tabell1[[#This Row],[Justert beløp]],-3)</f>
        <v>0</v>
      </c>
      <c r="P825">
        <f t="shared" si="101"/>
        <v>1250</v>
      </c>
      <c r="Q825">
        <f t="shared" si="102"/>
        <v>4317</v>
      </c>
      <c r="R825">
        <f t="shared" si="103"/>
        <v>3811</v>
      </c>
      <c r="S825" t="str">
        <f t="shared" si="104"/>
        <v>2255</v>
      </c>
      <c r="T825" s="1">
        <f>+Tabell1[[#This Row],[Avrundet beløp]]</f>
        <v>0</v>
      </c>
      <c r="U825" s="5">
        <f t="shared" si="96"/>
        <v>0</v>
      </c>
    </row>
    <row r="826" spans="1:21" x14ac:dyDescent="0.25">
      <c r="A826">
        <v>4319</v>
      </c>
      <c r="B826" t="s">
        <v>14</v>
      </c>
      <c r="C826">
        <v>3811</v>
      </c>
      <c r="D826" t="s">
        <v>15</v>
      </c>
      <c r="E826">
        <v>1012</v>
      </c>
      <c r="F826" t="s">
        <v>23</v>
      </c>
      <c r="G826" t="s">
        <v>17</v>
      </c>
      <c r="H826" t="s">
        <v>18</v>
      </c>
      <c r="I826" s="1">
        <v>187</v>
      </c>
      <c r="J826" s="1">
        <f>+Tabell1[[#This Row],[Regnskap]]</f>
        <v>187</v>
      </c>
      <c r="L826" t="str">
        <f>_xlfn.XLOOKUP(Tabell1[[#This Row],[Ansvar]],Fleksi[Ansvar],Fleksi[Virksomhet])</f>
        <v>Bydrift</v>
      </c>
      <c r="M826" t="str">
        <f>_xlfn.XLOOKUP(Tabell1[[#This Row],[Ansvar]],Fleksi[Ansvar],Fleksi[1B])</f>
        <v>Kommunalteknisk infrastruktur (skattefinansiert)</v>
      </c>
      <c r="N826" t="str">
        <f>_xlfn.XLOOKUP(Tabell1[[#This Row],[Ansvar]],Fleksi[Ansvar],Fleksi[Tjenesteområde])</f>
        <v>Byutvikling og teknisk</v>
      </c>
      <c r="O826" s="1">
        <f>+ROUND(Tabell1[[#This Row],[Justert beløp]],-3)</f>
        <v>0</v>
      </c>
      <c r="P826">
        <f t="shared" si="101"/>
        <v>1012</v>
      </c>
      <c r="Q826">
        <f t="shared" si="102"/>
        <v>4319</v>
      </c>
      <c r="R826">
        <f t="shared" si="103"/>
        <v>3811</v>
      </c>
      <c r="S826" t="str">
        <f t="shared" si="104"/>
        <v>2255</v>
      </c>
      <c r="T826" s="1">
        <f>+Tabell1[[#This Row],[Avrundet beløp]]</f>
        <v>0</v>
      </c>
      <c r="U826" s="5">
        <f t="shared" si="96"/>
        <v>0</v>
      </c>
    </row>
    <row r="827" spans="1:21" x14ac:dyDescent="0.25">
      <c r="A827">
        <v>4319</v>
      </c>
      <c r="B827" t="s">
        <v>14</v>
      </c>
      <c r="C827">
        <v>3811</v>
      </c>
      <c r="D827" t="s">
        <v>15</v>
      </c>
      <c r="E827">
        <v>1090</v>
      </c>
      <c r="F827" t="s">
        <v>22</v>
      </c>
      <c r="G827" t="s">
        <v>17</v>
      </c>
      <c r="H827" t="s">
        <v>18</v>
      </c>
      <c r="I827" s="1">
        <v>16</v>
      </c>
      <c r="J827" s="1">
        <f>+Tabell1[[#This Row],[Regnskap]]</f>
        <v>16</v>
      </c>
      <c r="L827" t="str">
        <f>_xlfn.XLOOKUP(Tabell1[[#This Row],[Ansvar]],Fleksi[Ansvar],Fleksi[Virksomhet])</f>
        <v>Bydrift</v>
      </c>
      <c r="M827" t="str">
        <f>_xlfn.XLOOKUP(Tabell1[[#This Row],[Ansvar]],Fleksi[Ansvar],Fleksi[1B])</f>
        <v>Kommunalteknisk infrastruktur (skattefinansiert)</v>
      </c>
      <c r="N827" t="str">
        <f>_xlfn.XLOOKUP(Tabell1[[#This Row],[Ansvar]],Fleksi[Ansvar],Fleksi[Tjenesteområde])</f>
        <v>Byutvikling og teknisk</v>
      </c>
      <c r="O827" s="1">
        <f>+ROUND(Tabell1[[#This Row],[Justert beløp]],-3)</f>
        <v>0</v>
      </c>
      <c r="P827">
        <f t="shared" si="101"/>
        <v>1090</v>
      </c>
      <c r="Q827">
        <f t="shared" si="102"/>
        <v>4319</v>
      </c>
      <c r="R827">
        <f t="shared" si="103"/>
        <v>3811</v>
      </c>
      <c r="S827" t="str">
        <f t="shared" si="104"/>
        <v>2255</v>
      </c>
      <c r="T827" s="1">
        <f>+Tabell1[[#This Row],[Avrundet beløp]]</f>
        <v>0</v>
      </c>
      <c r="U827" s="5">
        <f t="shared" si="96"/>
        <v>0</v>
      </c>
    </row>
    <row r="828" spans="1:21" x14ac:dyDescent="0.25">
      <c r="A828">
        <v>4319</v>
      </c>
      <c r="B828" t="s">
        <v>14</v>
      </c>
      <c r="C828">
        <v>3811</v>
      </c>
      <c r="D828" t="s">
        <v>15</v>
      </c>
      <c r="E828">
        <v>1099</v>
      </c>
      <c r="F828" t="s">
        <v>16</v>
      </c>
      <c r="G828" t="s">
        <v>17</v>
      </c>
      <c r="H828" t="s">
        <v>18</v>
      </c>
      <c r="I828" s="1">
        <v>29</v>
      </c>
      <c r="J828" s="1">
        <f>+Tabell1[[#This Row],[Regnskap]]</f>
        <v>29</v>
      </c>
      <c r="L828" t="str">
        <f>_xlfn.XLOOKUP(Tabell1[[#This Row],[Ansvar]],Fleksi[Ansvar],Fleksi[Virksomhet])</f>
        <v>Bydrift</v>
      </c>
      <c r="M828" t="str">
        <f>_xlfn.XLOOKUP(Tabell1[[#This Row],[Ansvar]],Fleksi[Ansvar],Fleksi[1B])</f>
        <v>Kommunalteknisk infrastruktur (skattefinansiert)</v>
      </c>
      <c r="N828" t="str">
        <f>_xlfn.XLOOKUP(Tabell1[[#This Row],[Ansvar]],Fleksi[Ansvar],Fleksi[Tjenesteområde])</f>
        <v>Byutvikling og teknisk</v>
      </c>
      <c r="O828" s="1">
        <f>+ROUND(Tabell1[[#This Row],[Justert beløp]],-3)</f>
        <v>0</v>
      </c>
      <c r="P828">
        <f t="shared" si="101"/>
        <v>1099</v>
      </c>
      <c r="Q828">
        <f t="shared" si="102"/>
        <v>4319</v>
      </c>
      <c r="R828">
        <f t="shared" si="103"/>
        <v>3811</v>
      </c>
      <c r="S828" t="str">
        <f t="shared" si="104"/>
        <v>2255</v>
      </c>
      <c r="T828" s="1">
        <f>+Tabell1[[#This Row],[Avrundet beløp]]</f>
        <v>0</v>
      </c>
      <c r="U828" s="5">
        <f t="shared" si="96"/>
        <v>0</v>
      </c>
    </row>
    <row r="829" spans="1:21" x14ac:dyDescent="0.25">
      <c r="A829">
        <v>5020</v>
      </c>
      <c r="B829" t="s">
        <v>367</v>
      </c>
      <c r="C829">
        <v>3700</v>
      </c>
      <c r="D829" t="s">
        <v>368</v>
      </c>
      <c r="E829">
        <v>1010</v>
      </c>
      <c r="F829" t="s">
        <v>45</v>
      </c>
      <c r="G829" t="s">
        <v>72</v>
      </c>
      <c r="H829" t="s">
        <v>73</v>
      </c>
      <c r="I829" s="1">
        <v>106354</v>
      </c>
      <c r="J829" s="1">
        <f>+Tabell1[[#This Row],[Regnskap]]</f>
        <v>106354</v>
      </c>
      <c r="L829" t="str">
        <f>_xlfn.XLOOKUP(Tabell1[[#This Row],[Ansvar]],Fleksi[Ansvar],Fleksi[Virksomhet])</f>
        <v>SANDNES BIBLIOTEK</v>
      </c>
      <c r="M829" t="str">
        <f>_xlfn.XLOOKUP(Tabell1[[#This Row],[Ansvar]],Fleksi[Ansvar],Fleksi[1B])</f>
        <v>Kultur og næring</v>
      </c>
      <c r="N829" t="str">
        <f>_xlfn.XLOOKUP(Tabell1[[#This Row],[Ansvar]],Fleksi[Ansvar],Fleksi[Tjenesteområde])</f>
        <v>Kultur og næring</v>
      </c>
      <c r="O829" s="1">
        <f>+ROUND(Tabell1[[#This Row],[Justert beløp]],-3)</f>
        <v>106000</v>
      </c>
      <c r="P829">
        <f t="shared" si="101"/>
        <v>1010</v>
      </c>
      <c r="Q829">
        <f t="shared" si="102"/>
        <v>5020</v>
      </c>
      <c r="R829">
        <f t="shared" si="103"/>
        <v>3700</v>
      </c>
      <c r="S829" t="str">
        <f t="shared" si="104"/>
        <v>2268</v>
      </c>
      <c r="T829" s="1">
        <f>+Tabell1[[#This Row],[Avrundet beløp]]</f>
        <v>106000</v>
      </c>
      <c r="U829" s="5">
        <f t="shared" si="96"/>
        <v>106000</v>
      </c>
    </row>
    <row r="830" spans="1:21" x14ac:dyDescent="0.25">
      <c r="A830">
        <v>5020</v>
      </c>
      <c r="B830" t="s">
        <v>367</v>
      </c>
      <c r="C830">
        <v>3700</v>
      </c>
      <c r="D830" t="s">
        <v>368</v>
      </c>
      <c r="E830">
        <v>1011</v>
      </c>
      <c r="F830" t="s">
        <v>60</v>
      </c>
      <c r="G830" t="s">
        <v>72</v>
      </c>
      <c r="H830" t="s">
        <v>73</v>
      </c>
      <c r="I830" s="1">
        <v>436664</v>
      </c>
      <c r="J830" s="1">
        <f>+Tabell1[[#This Row],[Regnskap]]</f>
        <v>436664</v>
      </c>
      <c r="L830" t="str">
        <f>_xlfn.XLOOKUP(Tabell1[[#This Row],[Ansvar]],Fleksi[Ansvar],Fleksi[Virksomhet])</f>
        <v>SANDNES BIBLIOTEK</v>
      </c>
      <c r="M830" t="str">
        <f>_xlfn.XLOOKUP(Tabell1[[#This Row],[Ansvar]],Fleksi[Ansvar],Fleksi[1B])</f>
        <v>Kultur og næring</v>
      </c>
      <c r="N830" t="str">
        <f>_xlfn.XLOOKUP(Tabell1[[#This Row],[Ansvar]],Fleksi[Ansvar],Fleksi[Tjenesteområde])</f>
        <v>Kultur og næring</v>
      </c>
      <c r="O830" s="1">
        <f>+ROUND(Tabell1[[#This Row],[Justert beløp]],-3)</f>
        <v>437000</v>
      </c>
      <c r="P830">
        <f t="shared" si="101"/>
        <v>1011</v>
      </c>
      <c r="Q830">
        <f t="shared" si="102"/>
        <v>5020</v>
      </c>
      <c r="R830">
        <f t="shared" si="103"/>
        <v>3700</v>
      </c>
      <c r="S830" t="str">
        <f t="shared" si="104"/>
        <v>2268</v>
      </c>
      <c r="T830" s="1">
        <f>+Tabell1[[#This Row],[Avrundet beløp]]</f>
        <v>437000</v>
      </c>
      <c r="U830" s="5">
        <f t="shared" si="96"/>
        <v>437000</v>
      </c>
    </row>
    <row r="831" spans="1:21" x14ac:dyDescent="0.25">
      <c r="A831">
        <v>5020</v>
      </c>
      <c r="B831" t="s">
        <v>367</v>
      </c>
      <c r="C831">
        <v>3700</v>
      </c>
      <c r="D831" t="s">
        <v>368</v>
      </c>
      <c r="E831">
        <v>1012</v>
      </c>
      <c r="F831" t="s">
        <v>23</v>
      </c>
      <c r="G831" t="s">
        <v>72</v>
      </c>
      <c r="H831" t="s">
        <v>73</v>
      </c>
      <c r="I831" s="1">
        <v>2395</v>
      </c>
      <c r="J831" s="1">
        <f>+Tabell1[[#This Row],[Regnskap]]</f>
        <v>2395</v>
      </c>
      <c r="L831" t="str">
        <f>_xlfn.XLOOKUP(Tabell1[[#This Row],[Ansvar]],Fleksi[Ansvar],Fleksi[Virksomhet])</f>
        <v>SANDNES BIBLIOTEK</v>
      </c>
      <c r="M831" t="str">
        <f>_xlfn.XLOOKUP(Tabell1[[#This Row],[Ansvar]],Fleksi[Ansvar],Fleksi[1B])</f>
        <v>Kultur og næring</v>
      </c>
      <c r="N831" t="str">
        <f>_xlfn.XLOOKUP(Tabell1[[#This Row],[Ansvar]],Fleksi[Ansvar],Fleksi[Tjenesteområde])</f>
        <v>Kultur og næring</v>
      </c>
      <c r="O831" s="1">
        <f>+ROUND(Tabell1[[#This Row],[Justert beløp]],-3)</f>
        <v>2000</v>
      </c>
      <c r="P831">
        <f t="shared" si="101"/>
        <v>1012</v>
      </c>
      <c r="Q831">
        <f t="shared" si="102"/>
        <v>5020</v>
      </c>
      <c r="R831">
        <f t="shared" si="103"/>
        <v>3700</v>
      </c>
      <c r="S831" t="str">
        <f t="shared" si="104"/>
        <v>2268</v>
      </c>
      <c r="T831" s="1">
        <f>+Tabell1[[#This Row],[Avrundet beløp]]</f>
        <v>2000</v>
      </c>
      <c r="U831" s="5">
        <f t="shared" si="96"/>
        <v>2000</v>
      </c>
    </row>
    <row r="832" spans="1:21" x14ac:dyDescent="0.25">
      <c r="A832">
        <v>5020</v>
      </c>
      <c r="B832" t="s">
        <v>367</v>
      </c>
      <c r="C832">
        <v>3700</v>
      </c>
      <c r="D832" t="s">
        <v>368</v>
      </c>
      <c r="E832">
        <v>1013</v>
      </c>
      <c r="F832" t="s">
        <v>327</v>
      </c>
      <c r="G832" t="s">
        <v>72</v>
      </c>
      <c r="H832" t="s">
        <v>73</v>
      </c>
      <c r="I832" s="1">
        <v>2267</v>
      </c>
      <c r="J832" s="1">
        <f>+Tabell1[[#This Row],[Regnskap]]</f>
        <v>2267</v>
      </c>
      <c r="L832" t="str">
        <f>_xlfn.XLOOKUP(Tabell1[[#This Row],[Ansvar]],Fleksi[Ansvar],Fleksi[Virksomhet])</f>
        <v>SANDNES BIBLIOTEK</v>
      </c>
      <c r="M832" t="str">
        <f>_xlfn.XLOOKUP(Tabell1[[#This Row],[Ansvar]],Fleksi[Ansvar],Fleksi[1B])</f>
        <v>Kultur og næring</v>
      </c>
      <c r="N832" t="str">
        <f>_xlfn.XLOOKUP(Tabell1[[#This Row],[Ansvar]],Fleksi[Ansvar],Fleksi[Tjenesteområde])</f>
        <v>Kultur og næring</v>
      </c>
      <c r="O832" s="1">
        <f>+ROUND(Tabell1[[#This Row],[Justert beløp]],-3)</f>
        <v>2000</v>
      </c>
      <c r="P832">
        <f t="shared" si="101"/>
        <v>1013</v>
      </c>
      <c r="Q832">
        <f t="shared" si="102"/>
        <v>5020</v>
      </c>
      <c r="R832">
        <f t="shared" si="103"/>
        <v>3700</v>
      </c>
      <c r="S832" t="str">
        <f t="shared" si="104"/>
        <v>2268</v>
      </c>
      <c r="T832" s="1">
        <f>+Tabell1[[#This Row],[Avrundet beløp]]</f>
        <v>2000</v>
      </c>
      <c r="U832" s="5">
        <f t="shared" si="96"/>
        <v>2000</v>
      </c>
    </row>
    <row r="833" spans="1:21" x14ac:dyDescent="0.25">
      <c r="A833">
        <v>5020</v>
      </c>
      <c r="B833" t="s">
        <v>367</v>
      </c>
      <c r="C833">
        <v>3700</v>
      </c>
      <c r="D833" t="s">
        <v>368</v>
      </c>
      <c r="E833">
        <v>1040</v>
      </c>
      <c r="F833" t="s">
        <v>27</v>
      </c>
      <c r="G833" t="s">
        <v>72</v>
      </c>
      <c r="H833" t="s">
        <v>73</v>
      </c>
      <c r="I833" s="1">
        <v>10328</v>
      </c>
      <c r="J833" s="1">
        <f>+Tabell1[[#This Row],[Regnskap]]</f>
        <v>10328</v>
      </c>
      <c r="L833" t="str">
        <f>_xlfn.XLOOKUP(Tabell1[[#This Row],[Ansvar]],Fleksi[Ansvar],Fleksi[Virksomhet])</f>
        <v>SANDNES BIBLIOTEK</v>
      </c>
      <c r="M833" t="str">
        <f>_xlfn.XLOOKUP(Tabell1[[#This Row],[Ansvar]],Fleksi[Ansvar],Fleksi[1B])</f>
        <v>Kultur og næring</v>
      </c>
      <c r="N833" t="str">
        <f>_xlfn.XLOOKUP(Tabell1[[#This Row],[Ansvar]],Fleksi[Ansvar],Fleksi[Tjenesteområde])</f>
        <v>Kultur og næring</v>
      </c>
      <c r="O833" s="1">
        <f>+ROUND(Tabell1[[#This Row],[Justert beløp]],-3)</f>
        <v>10000</v>
      </c>
      <c r="P833">
        <f t="shared" si="101"/>
        <v>1040</v>
      </c>
      <c r="Q833">
        <f t="shared" si="102"/>
        <v>5020</v>
      </c>
      <c r="R833">
        <f t="shared" si="103"/>
        <v>3700</v>
      </c>
      <c r="S833" t="str">
        <f t="shared" si="104"/>
        <v>2268</v>
      </c>
      <c r="T833" s="1">
        <f>+Tabell1[[#This Row],[Avrundet beløp]]</f>
        <v>10000</v>
      </c>
      <c r="U833" s="5">
        <f t="shared" si="96"/>
        <v>10000</v>
      </c>
    </row>
    <row r="834" spans="1:21" x14ac:dyDescent="0.25">
      <c r="A834">
        <v>5020</v>
      </c>
      <c r="B834" t="s">
        <v>367</v>
      </c>
      <c r="C834">
        <v>3700</v>
      </c>
      <c r="D834" t="s">
        <v>368</v>
      </c>
      <c r="E834">
        <v>1090</v>
      </c>
      <c r="F834" t="s">
        <v>22</v>
      </c>
      <c r="G834" t="s">
        <v>72</v>
      </c>
      <c r="H834" t="s">
        <v>73</v>
      </c>
      <c r="I834" s="1">
        <v>53780</v>
      </c>
      <c r="J834" s="1">
        <f>+Tabell1[[#This Row],[Regnskap]]</f>
        <v>53780</v>
      </c>
      <c r="L834" t="str">
        <f>_xlfn.XLOOKUP(Tabell1[[#This Row],[Ansvar]],Fleksi[Ansvar],Fleksi[Virksomhet])</f>
        <v>SANDNES BIBLIOTEK</v>
      </c>
      <c r="M834" t="str">
        <f>_xlfn.XLOOKUP(Tabell1[[#This Row],[Ansvar]],Fleksi[Ansvar],Fleksi[1B])</f>
        <v>Kultur og næring</v>
      </c>
      <c r="N834" t="str">
        <f>_xlfn.XLOOKUP(Tabell1[[#This Row],[Ansvar]],Fleksi[Ansvar],Fleksi[Tjenesteområde])</f>
        <v>Kultur og næring</v>
      </c>
      <c r="O834" s="1">
        <f>+ROUND(Tabell1[[#This Row],[Justert beløp]],-3)</f>
        <v>54000</v>
      </c>
      <c r="P834">
        <f t="shared" si="101"/>
        <v>1090</v>
      </c>
      <c r="Q834">
        <f t="shared" si="102"/>
        <v>5020</v>
      </c>
      <c r="R834">
        <f t="shared" si="103"/>
        <v>3700</v>
      </c>
      <c r="S834" t="str">
        <f t="shared" si="104"/>
        <v>2268</v>
      </c>
      <c r="T834" s="1">
        <f>+Tabell1[[#This Row],[Avrundet beløp]]</f>
        <v>54000</v>
      </c>
      <c r="U834" s="5">
        <f t="shared" si="96"/>
        <v>54000</v>
      </c>
    </row>
    <row r="835" spans="1:21" x14ac:dyDescent="0.25">
      <c r="A835">
        <v>5020</v>
      </c>
      <c r="B835" t="s">
        <v>367</v>
      </c>
      <c r="C835">
        <v>3700</v>
      </c>
      <c r="D835" t="s">
        <v>368</v>
      </c>
      <c r="E835">
        <v>1099</v>
      </c>
      <c r="F835" t="s">
        <v>16</v>
      </c>
      <c r="G835" t="s">
        <v>72</v>
      </c>
      <c r="H835" t="s">
        <v>73</v>
      </c>
      <c r="I835" s="1">
        <v>81631</v>
      </c>
      <c r="J835" s="1">
        <f>+Tabell1[[#This Row],[Regnskap]]</f>
        <v>81631</v>
      </c>
      <c r="L835" t="str">
        <f>_xlfn.XLOOKUP(Tabell1[[#This Row],[Ansvar]],Fleksi[Ansvar],Fleksi[Virksomhet])</f>
        <v>SANDNES BIBLIOTEK</v>
      </c>
      <c r="M835" t="str">
        <f>_xlfn.XLOOKUP(Tabell1[[#This Row],[Ansvar]],Fleksi[Ansvar],Fleksi[1B])</f>
        <v>Kultur og næring</v>
      </c>
      <c r="N835" t="str">
        <f>_xlfn.XLOOKUP(Tabell1[[#This Row],[Ansvar]],Fleksi[Ansvar],Fleksi[Tjenesteområde])</f>
        <v>Kultur og næring</v>
      </c>
      <c r="O835" s="1">
        <f>+ROUND(Tabell1[[#This Row],[Justert beløp]],-3)</f>
        <v>82000</v>
      </c>
      <c r="P835">
        <f t="shared" si="101"/>
        <v>1099</v>
      </c>
      <c r="Q835">
        <f t="shared" si="102"/>
        <v>5020</v>
      </c>
      <c r="R835">
        <f t="shared" si="103"/>
        <v>3700</v>
      </c>
      <c r="S835" t="str">
        <f t="shared" si="104"/>
        <v>2268</v>
      </c>
      <c r="T835" s="1">
        <f>+Tabell1[[#This Row],[Avrundet beløp]]</f>
        <v>82000</v>
      </c>
      <c r="U835" s="5">
        <f t="shared" si="96"/>
        <v>82000</v>
      </c>
    </row>
    <row r="836" spans="1:21" x14ac:dyDescent="0.25">
      <c r="A836">
        <v>5020</v>
      </c>
      <c r="B836" t="s">
        <v>367</v>
      </c>
      <c r="C836">
        <v>3700</v>
      </c>
      <c r="D836" t="s">
        <v>368</v>
      </c>
      <c r="E836">
        <v>1100</v>
      </c>
      <c r="F836" t="s">
        <v>48</v>
      </c>
      <c r="G836" t="s">
        <v>17</v>
      </c>
      <c r="H836" t="s">
        <v>18</v>
      </c>
      <c r="I836" s="1">
        <v>994</v>
      </c>
      <c r="J836" s="1">
        <f>+Tabell1[[#This Row],[Regnskap]]</f>
        <v>994</v>
      </c>
      <c r="L836" t="str">
        <f>_xlfn.XLOOKUP(Tabell1[[#This Row],[Ansvar]],Fleksi[Ansvar],Fleksi[Virksomhet])</f>
        <v>SANDNES BIBLIOTEK</v>
      </c>
      <c r="M836" t="str">
        <f>_xlfn.XLOOKUP(Tabell1[[#This Row],[Ansvar]],Fleksi[Ansvar],Fleksi[1B])</f>
        <v>Kultur og næring</v>
      </c>
      <c r="N836" t="str">
        <f>_xlfn.XLOOKUP(Tabell1[[#This Row],[Ansvar]],Fleksi[Ansvar],Fleksi[Tjenesteområde])</f>
        <v>Kultur og næring</v>
      </c>
      <c r="O836" s="1">
        <f>+ROUND(Tabell1[[#This Row],[Justert beløp]],-3)</f>
        <v>1000</v>
      </c>
      <c r="P836">
        <f t="shared" si="101"/>
        <v>1100</v>
      </c>
      <c r="Q836">
        <f t="shared" si="102"/>
        <v>5020</v>
      </c>
      <c r="R836">
        <f t="shared" si="103"/>
        <v>3700</v>
      </c>
      <c r="S836" t="str">
        <f t="shared" si="104"/>
        <v>2255</v>
      </c>
      <c r="T836" s="1">
        <f>+Tabell1[[#This Row],[Avrundet beløp]]</f>
        <v>1000</v>
      </c>
      <c r="U836" s="5">
        <f t="shared" si="96"/>
        <v>1000</v>
      </c>
    </row>
    <row r="837" spans="1:21" x14ac:dyDescent="0.25">
      <c r="A837">
        <v>5020</v>
      </c>
      <c r="B837" t="s">
        <v>367</v>
      </c>
      <c r="C837">
        <v>3700</v>
      </c>
      <c r="D837" t="s">
        <v>368</v>
      </c>
      <c r="E837">
        <v>1100</v>
      </c>
      <c r="F837" t="s">
        <v>48</v>
      </c>
      <c r="G837" t="s">
        <v>72</v>
      </c>
      <c r="H837" t="s">
        <v>73</v>
      </c>
      <c r="I837" s="1">
        <v>40</v>
      </c>
      <c r="J837" s="1">
        <f>+Tabell1[[#This Row],[Regnskap]]</f>
        <v>40</v>
      </c>
      <c r="L837" t="str">
        <f>_xlfn.XLOOKUP(Tabell1[[#This Row],[Ansvar]],Fleksi[Ansvar],Fleksi[Virksomhet])</f>
        <v>SANDNES BIBLIOTEK</v>
      </c>
      <c r="M837" t="str">
        <f>_xlfn.XLOOKUP(Tabell1[[#This Row],[Ansvar]],Fleksi[Ansvar],Fleksi[1B])</f>
        <v>Kultur og næring</v>
      </c>
      <c r="N837" t="str">
        <f>_xlfn.XLOOKUP(Tabell1[[#This Row],[Ansvar]],Fleksi[Ansvar],Fleksi[Tjenesteområde])</f>
        <v>Kultur og næring</v>
      </c>
      <c r="O837" s="1">
        <f>+ROUND(Tabell1[[#This Row],[Justert beløp]],-3)</f>
        <v>0</v>
      </c>
      <c r="P837">
        <f t="shared" si="101"/>
        <v>1100</v>
      </c>
      <c r="Q837">
        <f t="shared" si="102"/>
        <v>5020</v>
      </c>
      <c r="R837">
        <f t="shared" si="103"/>
        <v>3700</v>
      </c>
      <c r="S837" t="str">
        <f t="shared" si="104"/>
        <v>2268</v>
      </c>
      <c r="T837" s="1">
        <f>+Tabell1[[#This Row],[Avrundet beløp]]</f>
        <v>0</v>
      </c>
      <c r="U837" s="5">
        <f t="shared" ref="U837:U900" si="105">ROUND(T837,-3)</f>
        <v>0</v>
      </c>
    </row>
    <row r="838" spans="1:21" x14ac:dyDescent="0.25">
      <c r="A838">
        <v>5020</v>
      </c>
      <c r="B838" t="s">
        <v>367</v>
      </c>
      <c r="C838">
        <v>3700</v>
      </c>
      <c r="D838" t="s">
        <v>368</v>
      </c>
      <c r="E838">
        <v>1110</v>
      </c>
      <c r="F838" t="s">
        <v>221</v>
      </c>
      <c r="G838" t="s">
        <v>17</v>
      </c>
      <c r="H838" t="s">
        <v>18</v>
      </c>
      <c r="I838" s="1">
        <v>360</v>
      </c>
      <c r="J838" s="1">
        <f>+Tabell1[[#This Row],[Regnskap]]</f>
        <v>360</v>
      </c>
      <c r="L838" t="str">
        <f>_xlfn.XLOOKUP(Tabell1[[#This Row],[Ansvar]],Fleksi[Ansvar],Fleksi[Virksomhet])</f>
        <v>SANDNES BIBLIOTEK</v>
      </c>
      <c r="M838" t="str">
        <f>_xlfn.XLOOKUP(Tabell1[[#This Row],[Ansvar]],Fleksi[Ansvar],Fleksi[1B])</f>
        <v>Kultur og næring</v>
      </c>
      <c r="N838" t="str">
        <f>_xlfn.XLOOKUP(Tabell1[[#This Row],[Ansvar]],Fleksi[Ansvar],Fleksi[Tjenesteområde])</f>
        <v>Kultur og næring</v>
      </c>
      <c r="O838" s="1">
        <f>+ROUND(Tabell1[[#This Row],[Justert beløp]],-3)</f>
        <v>0</v>
      </c>
      <c r="P838">
        <f t="shared" si="101"/>
        <v>1110</v>
      </c>
      <c r="Q838">
        <f t="shared" si="102"/>
        <v>5020</v>
      </c>
      <c r="R838">
        <f t="shared" si="103"/>
        <v>3700</v>
      </c>
      <c r="S838" t="str">
        <f t="shared" si="104"/>
        <v>2255</v>
      </c>
      <c r="T838" s="1">
        <f>+Tabell1[[#This Row],[Avrundet beløp]]</f>
        <v>0</v>
      </c>
      <c r="U838" s="5">
        <f t="shared" si="105"/>
        <v>0</v>
      </c>
    </row>
    <row r="839" spans="1:21" x14ac:dyDescent="0.25">
      <c r="A839">
        <v>5020</v>
      </c>
      <c r="B839" t="s">
        <v>367</v>
      </c>
      <c r="C839">
        <v>3700</v>
      </c>
      <c r="D839" t="s">
        <v>368</v>
      </c>
      <c r="E839">
        <v>1121</v>
      </c>
      <c r="F839" t="s">
        <v>66</v>
      </c>
      <c r="G839" t="s">
        <v>17</v>
      </c>
      <c r="H839" t="s">
        <v>18</v>
      </c>
      <c r="I839" s="1">
        <v>2666</v>
      </c>
      <c r="J839" s="1">
        <f>+Tabell1[[#This Row],[Regnskap]]</f>
        <v>2666</v>
      </c>
      <c r="L839" t="str">
        <f>_xlfn.XLOOKUP(Tabell1[[#This Row],[Ansvar]],Fleksi[Ansvar],Fleksi[Virksomhet])</f>
        <v>SANDNES BIBLIOTEK</v>
      </c>
      <c r="M839" t="str">
        <f>_xlfn.XLOOKUP(Tabell1[[#This Row],[Ansvar]],Fleksi[Ansvar],Fleksi[1B])</f>
        <v>Kultur og næring</v>
      </c>
      <c r="N839" t="str">
        <f>_xlfn.XLOOKUP(Tabell1[[#This Row],[Ansvar]],Fleksi[Ansvar],Fleksi[Tjenesteområde])</f>
        <v>Kultur og næring</v>
      </c>
      <c r="O839" s="1">
        <f>+ROUND(Tabell1[[#This Row],[Justert beløp]],-3)</f>
        <v>3000</v>
      </c>
      <c r="P839">
        <f t="shared" si="101"/>
        <v>1121</v>
      </c>
      <c r="Q839">
        <f t="shared" si="102"/>
        <v>5020</v>
      </c>
      <c r="R839">
        <f t="shared" si="103"/>
        <v>3700</v>
      </c>
      <c r="S839" t="str">
        <f t="shared" si="104"/>
        <v>2255</v>
      </c>
      <c r="T839" s="1">
        <f>+Tabell1[[#This Row],[Avrundet beløp]]</f>
        <v>3000</v>
      </c>
      <c r="U839" s="5">
        <f t="shared" si="105"/>
        <v>3000</v>
      </c>
    </row>
    <row r="840" spans="1:21" x14ac:dyDescent="0.25">
      <c r="A840">
        <v>5020</v>
      </c>
      <c r="B840" t="s">
        <v>367</v>
      </c>
      <c r="C840">
        <v>3700</v>
      </c>
      <c r="D840" t="s">
        <v>368</v>
      </c>
      <c r="E840">
        <v>1200</v>
      </c>
      <c r="F840" t="s">
        <v>233</v>
      </c>
      <c r="G840" t="s">
        <v>17</v>
      </c>
      <c r="H840" t="s">
        <v>18</v>
      </c>
      <c r="I840" s="1">
        <v>2635</v>
      </c>
      <c r="J840" s="1">
        <f>+Tabell1[[#This Row],[Regnskap]]</f>
        <v>2635</v>
      </c>
      <c r="L840" t="str">
        <f>_xlfn.XLOOKUP(Tabell1[[#This Row],[Ansvar]],Fleksi[Ansvar],Fleksi[Virksomhet])</f>
        <v>SANDNES BIBLIOTEK</v>
      </c>
      <c r="M840" t="str">
        <f>_xlfn.XLOOKUP(Tabell1[[#This Row],[Ansvar]],Fleksi[Ansvar],Fleksi[1B])</f>
        <v>Kultur og næring</v>
      </c>
      <c r="N840" t="str">
        <f>_xlfn.XLOOKUP(Tabell1[[#This Row],[Ansvar]],Fleksi[Ansvar],Fleksi[Tjenesteområde])</f>
        <v>Kultur og næring</v>
      </c>
      <c r="O840" s="1">
        <f>+ROUND(Tabell1[[#This Row],[Justert beløp]],-3)</f>
        <v>3000</v>
      </c>
      <c r="P840">
        <f t="shared" si="101"/>
        <v>1200</v>
      </c>
      <c r="Q840">
        <f t="shared" si="102"/>
        <v>5020</v>
      </c>
      <c r="R840">
        <f t="shared" si="103"/>
        <v>3700</v>
      </c>
      <c r="S840" t="str">
        <f t="shared" si="104"/>
        <v>2255</v>
      </c>
      <c r="T840" s="1">
        <f>+Tabell1[[#This Row],[Avrundet beløp]]</f>
        <v>3000</v>
      </c>
      <c r="U840" s="5">
        <f t="shared" si="105"/>
        <v>3000</v>
      </c>
    </row>
    <row r="841" spans="1:21" x14ac:dyDescent="0.25">
      <c r="A841">
        <v>5020</v>
      </c>
      <c r="B841" t="s">
        <v>367</v>
      </c>
      <c r="C841">
        <v>3700</v>
      </c>
      <c r="D841" t="s">
        <v>368</v>
      </c>
      <c r="E841">
        <v>1270</v>
      </c>
      <c r="F841" t="s">
        <v>218</v>
      </c>
      <c r="G841" t="s">
        <v>17</v>
      </c>
      <c r="H841" t="s">
        <v>18</v>
      </c>
      <c r="I841" s="1">
        <v>1960</v>
      </c>
      <c r="J841" s="1">
        <f>+Tabell1[[#This Row],[Regnskap]]</f>
        <v>1960</v>
      </c>
      <c r="L841" t="str">
        <f>_xlfn.XLOOKUP(Tabell1[[#This Row],[Ansvar]],Fleksi[Ansvar],Fleksi[Virksomhet])</f>
        <v>SANDNES BIBLIOTEK</v>
      </c>
      <c r="M841" t="str">
        <f>_xlfn.XLOOKUP(Tabell1[[#This Row],[Ansvar]],Fleksi[Ansvar],Fleksi[1B])</f>
        <v>Kultur og næring</v>
      </c>
      <c r="N841" t="str">
        <f>_xlfn.XLOOKUP(Tabell1[[#This Row],[Ansvar]],Fleksi[Ansvar],Fleksi[Tjenesteområde])</f>
        <v>Kultur og næring</v>
      </c>
      <c r="O841" s="1">
        <f>+ROUND(Tabell1[[#This Row],[Justert beløp]],-3)</f>
        <v>2000</v>
      </c>
      <c r="P841">
        <f t="shared" si="101"/>
        <v>1270</v>
      </c>
      <c r="Q841">
        <f t="shared" si="102"/>
        <v>5020</v>
      </c>
      <c r="R841">
        <f t="shared" si="103"/>
        <v>3700</v>
      </c>
      <c r="S841" t="str">
        <f t="shared" si="104"/>
        <v>2255</v>
      </c>
      <c r="T841" s="1">
        <f>+Tabell1[[#This Row],[Avrundet beløp]]</f>
        <v>2000</v>
      </c>
      <c r="U841" s="5">
        <f t="shared" si="105"/>
        <v>2000</v>
      </c>
    </row>
    <row r="842" spans="1:21" x14ac:dyDescent="0.25">
      <c r="A842">
        <v>5020</v>
      </c>
      <c r="B842" t="s">
        <v>367</v>
      </c>
      <c r="C842">
        <v>3700</v>
      </c>
      <c r="D842" t="s">
        <v>368</v>
      </c>
      <c r="E842">
        <v>1710</v>
      </c>
      <c r="F842" t="s">
        <v>291</v>
      </c>
      <c r="G842" t="s">
        <v>72</v>
      </c>
      <c r="H842" t="s">
        <v>73</v>
      </c>
      <c r="I842" s="1">
        <v>-33615</v>
      </c>
      <c r="J842" s="1">
        <f>+Tabell1[[#This Row],[Regnskap]]</f>
        <v>-33615</v>
      </c>
      <c r="L842" t="str">
        <f>_xlfn.XLOOKUP(Tabell1[[#This Row],[Ansvar]],Fleksi[Ansvar],Fleksi[Virksomhet])</f>
        <v>SANDNES BIBLIOTEK</v>
      </c>
      <c r="M842" t="str">
        <f>_xlfn.XLOOKUP(Tabell1[[#This Row],[Ansvar]],Fleksi[Ansvar],Fleksi[1B])</f>
        <v>Kultur og næring</v>
      </c>
      <c r="N842" t="str">
        <f>_xlfn.XLOOKUP(Tabell1[[#This Row],[Ansvar]],Fleksi[Ansvar],Fleksi[Tjenesteområde])</f>
        <v>Kultur og næring</v>
      </c>
      <c r="O842" s="1">
        <f>+ROUND(Tabell1[[#This Row],[Justert beløp]],-3)</f>
        <v>-34000</v>
      </c>
      <c r="P842">
        <f t="shared" si="101"/>
        <v>1710</v>
      </c>
      <c r="Q842">
        <f t="shared" si="102"/>
        <v>5020</v>
      </c>
      <c r="R842">
        <f t="shared" si="103"/>
        <v>3700</v>
      </c>
      <c r="S842" t="str">
        <f t="shared" si="104"/>
        <v>2268</v>
      </c>
      <c r="T842" s="1">
        <f>+Tabell1[[#This Row],[Avrundet beløp]]</f>
        <v>-34000</v>
      </c>
      <c r="U842" s="5">
        <f t="shared" si="105"/>
        <v>-34000</v>
      </c>
    </row>
    <row r="843" spans="1:21" x14ac:dyDescent="0.25">
      <c r="A843">
        <v>5041</v>
      </c>
      <c r="B843" t="s">
        <v>369</v>
      </c>
      <c r="C843">
        <v>2347</v>
      </c>
      <c r="D843" t="s">
        <v>370</v>
      </c>
      <c r="E843">
        <v>1200</v>
      </c>
      <c r="F843" t="s">
        <v>233</v>
      </c>
      <c r="G843" t="s">
        <v>17</v>
      </c>
      <c r="H843" t="s">
        <v>18</v>
      </c>
      <c r="I843" s="1">
        <v>639</v>
      </c>
      <c r="J843" s="1">
        <f>+Tabell1[[#This Row],[Regnskap]]</f>
        <v>639</v>
      </c>
      <c r="L843" t="str">
        <f>_xlfn.XLOOKUP(Tabell1[[#This Row],[Ansvar]],Fleksi[Ansvar],Fleksi[Virksomhet])</f>
        <v>Kultur</v>
      </c>
      <c r="M843" t="str">
        <f>_xlfn.XLOOKUP(Tabell1[[#This Row],[Ansvar]],Fleksi[Ansvar],Fleksi[1B])</f>
        <v>Kultur og næring</v>
      </c>
      <c r="N843" t="str">
        <f>_xlfn.XLOOKUP(Tabell1[[#This Row],[Ansvar]],Fleksi[Ansvar],Fleksi[Tjenesteområde])</f>
        <v>Kultur og næring</v>
      </c>
      <c r="O843" s="1">
        <f>+ROUND(Tabell1[[#This Row],[Justert beløp]],-3)</f>
        <v>1000</v>
      </c>
      <c r="P843">
        <f t="shared" si="101"/>
        <v>1200</v>
      </c>
      <c r="Q843">
        <f t="shared" si="102"/>
        <v>5041</v>
      </c>
      <c r="R843">
        <f t="shared" si="103"/>
        <v>2347</v>
      </c>
      <c r="S843" t="str">
        <f t="shared" si="104"/>
        <v>2255</v>
      </c>
      <c r="T843" s="1">
        <f>+Tabell1[[#This Row],[Avrundet beløp]]</f>
        <v>1000</v>
      </c>
      <c r="U843" s="5">
        <f t="shared" si="105"/>
        <v>1000</v>
      </c>
    </row>
    <row r="844" spans="1:21" x14ac:dyDescent="0.25">
      <c r="A844">
        <v>5041</v>
      </c>
      <c r="B844" t="s">
        <v>369</v>
      </c>
      <c r="C844">
        <v>2348</v>
      </c>
      <c r="D844" t="s">
        <v>371</v>
      </c>
      <c r="E844">
        <v>1012</v>
      </c>
      <c r="F844" t="s">
        <v>23</v>
      </c>
      <c r="G844" t="s">
        <v>17</v>
      </c>
      <c r="H844" t="s">
        <v>18</v>
      </c>
      <c r="I844" s="1">
        <v>819</v>
      </c>
      <c r="J844" s="1">
        <f>+Tabell1[[#This Row],[Regnskap]]</f>
        <v>819</v>
      </c>
      <c r="L844" t="str">
        <f>_xlfn.XLOOKUP(Tabell1[[#This Row],[Ansvar]],Fleksi[Ansvar],Fleksi[Virksomhet])</f>
        <v>Kultur</v>
      </c>
      <c r="M844" t="str">
        <f>_xlfn.XLOOKUP(Tabell1[[#This Row],[Ansvar]],Fleksi[Ansvar],Fleksi[1B])</f>
        <v>Kultur og næring</v>
      </c>
      <c r="N844" t="str">
        <f>_xlfn.XLOOKUP(Tabell1[[#This Row],[Ansvar]],Fleksi[Ansvar],Fleksi[Tjenesteområde])</f>
        <v>Kultur og næring</v>
      </c>
      <c r="O844" s="1">
        <f>+ROUND(Tabell1[[#This Row],[Justert beløp]],-3)</f>
        <v>1000</v>
      </c>
      <c r="P844">
        <f t="shared" si="101"/>
        <v>1012</v>
      </c>
      <c r="Q844">
        <f t="shared" si="102"/>
        <v>5041</v>
      </c>
      <c r="R844">
        <f t="shared" si="103"/>
        <v>2348</v>
      </c>
      <c r="S844" t="str">
        <f t="shared" si="104"/>
        <v>2255</v>
      </c>
      <c r="T844" s="1">
        <f>+Tabell1[[#This Row],[Avrundet beløp]]</f>
        <v>1000</v>
      </c>
      <c r="U844" s="5">
        <f t="shared" si="105"/>
        <v>1000</v>
      </c>
    </row>
    <row r="845" spans="1:21" x14ac:dyDescent="0.25">
      <c r="A845">
        <v>5041</v>
      </c>
      <c r="B845" t="s">
        <v>369</v>
      </c>
      <c r="C845">
        <v>2348</v>
      </c>
      <c r="D845" t="s">
        <v>371</v>
      </c>
      <c r="E845">
        <v>1030</v>
      </c>
      <c r="F845" t="s">
        <v>248</v>
      </c>
      <c r="G845" t="s">
        <v>17</v>
      </c>
      <c r="H845" t="s">
        <v>18</v>
      </c>
      <c r="I845" s="1">
        <v>9650</v>
      </c>
      <c r="J845" s="1">
        <f>+Tabell1[[#This Row],[Regnskap]]</f>
        <v>9650</v>
      </c>
      <c r="L845" t="str">
        <f>_xlfn.XLOOKUP(Tabell1[[#This Row],[Ansvar]],Fleksi[Ansvar],Fleksi[Virksomhet])</f>
        <v>Kultur</v>
      </c>
      <c r="M845" t="str">
        <f>_xlfn.XLOOKUP(Tabell1[[#This Row],[Ansvar]],Fleksi[Ansvar],Fleksi[1B])</f>
        <v>Kultur og næring</v>
      </c>
      <c r="N845" t="str">
        <f>_xlfn.XLOOKUP(Tabell1[[#This Row],[Ansvar]],Fleksi[Ansvar],Fleksi[Tjenesteområde])</f>
        <v>Kultur og næring</v>
      </c>
      <c r="O845" s="1">
        <f>+ROUND(Tabell1[[#This Row],[Justert beløp]],-3)</f>
        <v>10000</v>
      </c>
      <c r="P845">
        <f t="shared" si="101"/>
        <v>1030</v>
      </c>
      <c r="Q845">
        <f t="shared" si="102"/>
        <v>5041</v>
      </c>
      <c r="R845">
        <f t="shared" si="103"/>
        <v>2348</v>
      </c>
      <c r="S845" t="str">
        <f t="shared" si="104"/>
        <v>2255</v>
      </c>
      <c r="T845" s="1">
        <f>+Tabell1[[#This Row],[Avrundet beløp]]</f>
        <v>10000</v>
      </c>
      <c r="U845" s="5">
        <f t="shared" si="105"/>
        <v>10000</v>
      </c>
    </row>
    <row r="846" spans="1:21" x14ac:dyDescent="0.25">
      <c r="A846">
        <v>5041</v>
      </c>
      <c r="B846" t="s">
        <v>369</v>
      </c>
      <c r="C846">
        <v>2348</v>
      </c>
      <c r="D846" t="s">
        <v>371</v>
      </c>
      <c r="E846">
        <v>1090</v>
      </c>
      <c r="F846" t="s">
        <v>22</v>
      </c>
      <c r="G846" t="s">
        <v>17</v>
      </c>
      <c r="H846" t="s">
        <v>18</v>
      </c>
      <c r="I846" s="1">
        <v>784</v>
      </c>
      <c r="J846" s="1">
        <f>+Tabell1[[#This Row],[Regnskap]]</f>
        <v>784</v>
      </c>
      <c r="L846" t="str">
        <f>_xlfn.XLOOKUP(Tabell1[[#This Row],[Ansvar]],Fleksi[Ansvar],Fleksi[Virksomhet])</f>
        <v>Kultur</v>
      </c>
      <c r="M846" t="str">
        <f>_xlfn.XLOOKUP(Tabell1[[#This Row],[Ansvar]],Fleksi[Ansvar],Fleksi[1B])</f>
        <v>Kultur og næring</v>
      </c>
      <c r="N846" t="str">
        <f>_xlfn.XLOOKUP(Tabell1[[#This Row],[Ansvar]],Fleksi[Ansvar],Fleksi[Tjenesteområde])</f>
        <v>Kultur og næring</v>
      </c>
      <c r="O846" s="1">
        <f>+ROUND(Tabell1[[#This Row],[Justert beløp]],-3)</f>
        <v>1000</v>
      </c>
      <c r="P846">
        <f t="shared" si="101"/>
        <v>1090</v>
      </c>
      <c r="Q846">
        <f t="shared" si="102"/>
        <v>5041</v>
      </c>
      <c r="R846">
        <f t="shared" si="103"/>
        <v>2348</v>
      </c>
      <c r="S846" t="str">
        <f t="shared" si="104"/>
        <v>2255</v>
      </c>
      <c r="T846" s="1">
        <f>+Tabell1[[#This Row],[Avrundet beløp]]</f>
        <v>1000</v>
      </c>
      <c r="U846" s="5">
        <f t="shared" si="105"/>
        <v>1000</v>
      </c>
    </row>
    <row r="847" spans="1:21" x14ac:dyDescent="0.25">
      <c r="A847">
        <v>5041</v>
      </c>
      <c r="B847" t="s">
        <v>369</v>
      </c>
      <c r="C847">
        <v>2348</v>
      </c>
      <c r="D847" t="s">
        <v>371</v>
      </c>
      <c r="E847">
        <v>1099</v>
      </c>
      <c r="F847" t="s">
        <v>16</v>
      </c>
      <c r="G847" t="s">
        <v>17</v>
      </c>
      <c r="H847" t="s">
        <v>18</v>
      </c>
      <c r="I847" s="1">
        <v>1587</v>
      </c>
      <c r="J847" s="1">
        <f>+Tabell1[[#This Row],[Regnskap]]</f>
        <v>1587</v>
      </c>
      <c r="L847" t="str">
        <f>_xlfn.XLOOKUP(Tabell1[[#This Row],[Ansvar]],Fleksi[Ansvar],Fleksi[Virksomhet])</f>
        <v>Kultur</v>
      </c>
      <c r="M847" t="str">
        <f>_xlfn.XLOOKUP(Tabell1[[#This Row],[Ansvar]],Fleksi[Ansvar],Fleksi[1B])</f>
        <v>Kultur og næring</v>
      </c>
      <c r="N847" t="str">
        <f>_xlfn.XLOOKUP(Tabell1[[#This Row],[Ansvar]],Fleksi[Ansvar],Fleksi[Tjenesteområde])</f>
        <v>Kultur og næring</v>
      </c>
      <c r="O847" s="1">
        <f>+ROUND(Tabell1[[#This Row],[Justert beløp]],-3)</f>
        <v>2000</v>
      </c>
      <c r="P847">
        <f t="shared" si="101"/>
        <v>1099</v>
      </c>
      <c r="Q847">
        <f t="shared" si="102"/>
        <v>5041</v>
      </c>
      <c r="R847">
        <f t="shared" si="103"/>
        <v>2348</v>
      </c>
      <c r="S847" t="str">
        <f t="shared" si="104"/>
        <v>2255</v>
      </c>
      <c r="T847" s="1">
        <f>+Tabell1[[#This Row],[Avrundet beløp]]</f>
        <v>2000</v>
      </c>
      <c r="U847" s="5">
        <f t="shared" si="105"/>
        <v>2000</v>
      </c>
    </row>
    <row r="848" spans="1:21" x14ac:dyDescent="0.25">
      <c r="A848">
        <v>5041</v>
      </c>
      <c r="B848" t="s">
        <v>369</v>
      </c>
      <c r="C848">
        <v>2348</v>
      </c>
      <c r="D848" t="s">
        <v>371</v>
      </c>
      <c r="E848">
        <v>1120</v>
      </c>
      <c r="F848" t="s">
        <v>26</v>
      </c>
      <c r="G848" t="s">
        <v>17</v>
      </c>
      <c r="H848" t="s">
        <v>18</v>
      </c>
      <c r="I848" s="1">
        <v>144</v>
      </c>
      <c r="J848" s="1">
        <f>+Tabell1[[#This Row],[Regnskap]]</f>
        <v>144</v>
      </c>
      <c r="L848" t="str">
        <f>_xlfn.XLOOKUP(Tabell1[[#This Row],[Ansvar]],Fleksi[Ansvar],Fleksi[Virksomhet])</f>
        <v>Kultur</v>
      </c>
      <c r="M848" t="str">
        <f>_xlfn.XLOOKUP(Tabell1[[#This Row],[Ansvar]],Fleksi[Ansvar],Fleksi[1B])</f>
        <v>Kultur og næring</v>
      </c>
      <c r="N848" t="str">
        <f>_xlfn.XLOOKUP(Tabell1[[#This Row],[Ansvar]],Fleksi[Ansvar],Fleksi[Tjenesteområde])</f>
        <v>Kultur og næring</v>
      </c>
      <c r="O848" s="1">
        <f>+ROUND(Tabell1[[#This Row],[Justert beløp]],-3)</f>
        <v>0</v>
      </c>
      <c r="P848">
        <f t="shared" ref="P848:P886" si="106">+E848</f>
        <v>1120</v>
      </c>
      <c r="Q848">
        <f t="shared" ref="Q848:Q886" si="107">+A848</f>
        <v>5041</v>
      </c>
      <c r="R848">
        <f t="shared" ref="R848:R886" si="108">+C848</f>
        <v>2348</v>
      </c>
      <c r="S848" t="str">
        <f t="shared" ref="S848:S886" si="109">+G848</f>
        <v>2255</v>
      </c>
      <c r="T848" s="1">
        <f>+Tabell1[[#This Row],[Avrundet beløp]]</f>
        <v>0</v>
      </c>
      <c r="U848" s="5">
        <f t="shared" si="105"/>
        <v>0</v>
      </c>
    </row>
    <row r="849" spans="1:21" x14ac:dyDescent="0.25">
      <c r="A849">
        <v>5041</v>
      </c>
      <c r="B849" t="s">
        <v>369</v>
      </c>
      <c r="C849">
        <v>2348</v>
      </c>
      <c r="D849" t="s">
        <v>371</v>
      </c>
      <c r="E849">
        <v>1167</v>
      </c>
      <c r="F849" t="s">
        <v>342</v>
      </c>
      <c r="G849" t="s">
        <v>17</v>
      </c>
      <c r="H849" t="s">
        <v>18</v>
      </c>
      <c r="I849" s="1">
        <v>265</v>
      </c>
      <c r="J849" s="1">
        <f>+Tabell1[[#This Row],[Regnskap]]</f>
        <v>265</v>
      </c>
      <c r="L849" t="str">
        <f>_xlfn.XLOOKUP(Tabell1[[#This Row],[Ansvar]],Fleksi[Ansvar],Fleksi[Virksomhet])</f>
        <v>Kultur</v>
      </c>
      <c r="M849" t="str">
        <f>_xlfn.XLOOKUP(Tabell1[[#This Row],[Ansvar]],Fleksi[Ansvar],Fleksi[1B])</f>
        <v>Kultur og næring</v>
      </c>
      <c r="N849" t="str">
        <f>_xlfn.XLOOKUP(Tabell1[[#This Row],[Ansvar]],Fleksi[Ansvar],Fleksi[Tjenesteområde])</f>
        <v>Kultur og næring</v>
      </c>
      <c r="O849" s="1">
        <f>+ROUND(Tabell1[[#This Row],[Justert beløp]],-3)</f>
        <v>0</v>
      </c>
      <c r="P849">
        <f t="shared" si="106"/>
        <v>1167</v>
      </c>
      <c r="Q849">
        <f t="shared" si="107"/>
        <v>5041</v>
      </c>
      <c r="R849">
        <f t="shared" si="108"/>
        <v>2348</v>
      </c>
      <c r="S849" t="str">
        <f t="shared" si="109"/>
        <v>2255</v>
      </c>
      <c r="T849" s="1">
        <f>+Tabell1[[#This Row],[Avrundet beløp]]</f>
        <v>0</v>
      </c>
      <c r="U849" s="5">
        <f t="shared" si="105"/>
        <v>0</v>
      </c>
    </row>
    <row r="850" spans="1:21" x14ac:dyDescent="0.25">
      <c r="A850">
        <v>5042</v>
      </c>
      <c r="B850" t="s">
        <v>372</v>
      </c>
      <c r="C850">
        <v>2311</v>
      </c>
      <c r="D850" t="s">
        <v>373</v>
      </c>
      <c r="E850">
        <v>1010</v>
      </c>
      <c r="F850" t="s">
        <v>45</v>
      </c>
      <c r="G850" t="s">
        <v>17</v>
      </c>
      <c r="H850" t="s">
        <v>18</v>
      </c>
      <c r="I850" s="1">
        <v>34</v>
      </c>
      <c r="J850" s="1">
        <f>+Tabell1[[#This Row],[Regnskap]]</f>
        <v>34</v>
      </c>
      <c r="L850" t="str">
        <f>_xlfn.XLOOKUP(Tabell1[[#This Row],[Ansvar]],Fleksi[Ansvar],Fleksi[Virksomhet])</f>
        <v>Kultur</v>
      </c>
      <c r="M850" t="str">
        <f>_xlfn.XLOOKUP(Tabell1[[#This Row],[Ansvar]],Fleksi[Ansvar],Fleksi[1B])</f>
        <v>Kultur og næring</v>
      </c>
      <c r="N850" t="str">
        <f>_xlfn.XLOOKUP(Tabell1[[#This Row],[Ansvar]],Fleksi[Ansvar],Fleksi[Tjenesteområde])</f>
        <v>Kultur og næring</v>
      </c>
      <c r="O850" s="1">
        <f>+ROUND(Tabell1[[#This Row],[Justert beløp]],-3)</f>
        <v>0</v>
      </c>
      <c r="P850">
        <f t="shared" si="106"/>
        <v>1010</v>
      </c>
      <c r="Q850">
        <f t="shared" si="107"/>
        <v>5042</v>
      </c>
      <c r="R850">
        <f t="shared" si="108"/>
        <v>2311</v>
      </c>
      <c r="S850" t="str">
        <f t="shared" si="109"/>
        <v>2255</v>
      </c>
      <c r="T850" s="1">
        <f>+Tabell1[[#This Row],[Avrundet beløp]]</f>
        <v>0</v>
      </c>
      <c r="U850" s="5">
        <f t="shared" si="105"/>
        <v>0</v>
      </c>
    </row>
    <row r="851" spans="1:21" x14ac:dyDescent="0.25">
      <c r="A851">
        <v>5042</v>
      </c>
      <c r="B851" t="s">
        <v>372</v>
      </c>
      <c r="C851">
        <v>2311</v>
      </c>
      <c r="D851" t="s">
        <v>373</v>
      </c>
      <c r="E851">
        <v>1012</v>
      </c>
      <c r="F851" t="s">
        <v>23</v>
      </c>
      <c r="G851" t="s">
        <v>17</v>
      </c>
      <c r="H851" t="s">
        <v>18</v>
      </c>
      <c r="I851" s="1">
        <v>980</v>
      </c>
      <c r="J851" s="1">
        <f>+Tabell1[[#This Row],[Regnskap]]</f>
        <v>980</v>
      </c>
      <c r="L851" t="str">
        <f>_xlfn.XLOOKUP(Tabell1[[#This Row],[Ansvar]],Fleksi[Ansvar],Fleksi[Virksomhet])</f>
        <v>Kultur</v>
      </c>
      <c r="M851" t="str">
        <f>_xlfn.XLOOKUP(Tabell1[[#This Row],[Ansvar]],Fleksi[Ansvar],Fleksi[1B])</f>
        <v>Kultur og næring</v>
      </c>
      <c r="N851" t="str">
        <f>_xlfn.XLOOKUP(Tabell1[[#This Row],[Ansvar]],Fleksi[Ansvar],Fleksi[Tjenesteområde])</f>
        <v>Kultur og næring</v>
      </c>
      <c r="O851" s="1">
        <f>+ROUND(Tabell1[[#This Row],[Justert beløp]],-3)</f>
        <v>1000</v>
      </c>
      <c r="P851">
        <f t="shared" si="106"/>
        <v>1012</v>
      </c>
      <c r="Q851">
        <f t="shared" si="107"/>
        <v>5042</v>
      </c>
      <c r="R851">
        <f t="shared" si="108"/>
        <v>2311</v>
      </c>
      <c r="S851" t="str">
        <f t="shared" si="109"/>
        <v>2255</v>
      </c>
      <c r="T851" s="1">
        <f>+Tabell1[[#This Row],[Avrundet beløp]]</f>
        <v>1000</v>
      </c>
      <c r="U851" s="5">
        <f t="shared" si="105"/>
        <v>1000</v>
      </c>
    </row>
    <row r="852" spans="1:21" x14ac:dyDescent="0.25">
      <c r="A852">
        <v>5042</v>
      </c>
      <c r="B852" t="s">
        <v>372</v>
      </c>
      <c r="C852">
        <v>2311</v>
      </c>
      <c r="D852" t="s">
        <v>373</v>
      </c>
      <c r="E852">
        <v>1030</v>
      </c>
      <c r="F852" t="s">
        <v>248</v>
      </c>
      <c r="G852" t="s">
        <v>17</v>
      </c>
      <c r="H852" t="s">
        <v>18</v>
      </c>
      <c r="I852" s="1">
        <v>874</v>
      </c>
      <c r="J852" s="1">
        <f>+Tabell1[[#This Row],[Regnskap]]</f>
        <v>874</v>
      </c>
      <c r="L852" t="str">
        <f>_xlfn.XLOOKUP(Tabell1[[#This Row],[Ansvar]],Fleksi[Ansvar],Fleksi[Virksomhet])</f>
        <v>Kultur</v>
      </c>
      <c r="M852" t="str">
        <f>_xlfn.XLOOKUP(Tabell1[[#This Row],[Ansvar]],Fleksi[Ansvar],Fleksi[1B])</f>
        <v>Kultur og næring</v>
      </c>
      <c r="N852" t="str">
        <f>_xlfn.XLOOKUP(Tabell1[[#This Row],[Ansvar]],Fleksi[Ansvar],Fleksi[Tjenesteområde])</f>
        <v>Kultur og næring</v>
      </c>
      <c r="O852" s="1">
        <f>+ROUND(Tabell1[[#This Row],[Justert beløp]],-3)</f>
        <v>1000</v>
      </c>
      <c r="P852">
        <f t="shared" si="106"/>
        <v>1030</v>
      </c>
      <c r="Q852">
        <f t="shared" si="107"/>
        <v>5042</v>
      </c>
      <c r="R852">
        <f t="shared" si="108"/>
        <v>2311</v>
      </c>
      <c r="S852" t="str">
        <f t="shared" si="109"/>
        <v>2255</v>
      </c>
      <c r="T852" s="1">
        <f>+Tabell1[[#This Row],[Avrundet beløp]]</f>
        <v>1000</v>
      </c>
      <c r="U852" s="5">
        <f t="shared" si="105"/>
        <v>1000</v>
      </c>
    </row>
    <row r="853" spans="1:21" x14ac:dyDescent="0.25">
      <c r="A853">
        <v>5042</v>
      </c>
      <c r="B853" t="s">
        <v>372</v>
      </c>
      <c r="C853">
        <v>2311</v>
      </c>
      <c r="D853" t="s">
        <v>373</v>
      </c>
      <c r="E853">
        <v>1040</v>
      </c>
      <c r="F853" t="s">
        <v>27</v>
      </c>
      <c r="G853" t="s">
        <v>17</v>
      </c>
      <c r="H853" t="s">
        <v>18</v>
      </c>
      <c r="I853" s="1">
        <v>92633</v>
      </c>
      <c r="J853" s="1">
        <f>+Tabell1[[#This Row],[Regnskap]]</f>
        <v>92633</v>
      </c>
      <c r="L853" t="str">
        <f>_xlfn.XLOOKUP(Tabell1[[#This Row],[Ansvar]],Fleksi[Ansvar],Fleksi[Virksomhet])</f>
        <v>Kultur</v>
      </c>
      <c r="M853" t="str">
        <f>_xlfn.XLOOKUP(Tabell1[[#This Row],[Ansvar]],Fleksi[Ansvar],Fleksi[1B])</f>
        <v>Kultur og næring</v>
      </c>
      <c r="N853" t="str">
        <f>_xlfn.XLOOKUP(Tabell1[[#This Row],[Ansvar]],Fleksi[Ansvar],Fleksi[Tjenesteområde])</f>
        <v>Kultur og næring</v>
      </c>
      <c r="O853" s="1">
        <f>+ROUND(Tabell1[[#This Row],[Justert beløp]],-3)</f>
        <v>93000</v>
      </c>
      <c r="P853">
        <f t="shared" si="106"/>
        <v>1040</v>
      </c>
      <c r="Q853">
        <f t="shared" si="107"/>
        <v>5042</v>
      </c>
      <c r="R853">
        <f t="shared" si="108"/>
        <v>2311</v>
      </c>
      <c r="S853" t="str">
        <f t="shared" si="109"/>
        <v>2255</v>
      </c>
      <c r="T853" s="1">
        <f>+Tabell1[[#This Row],[Avrundet beløp]]</f>
        <v>93000</v>
      </c>
      <c r="U853" s="5">
        <f t="shared" si="105"/>
        <v>93000</v>
      </c>
    </row>
    <row r="854" spans="1:21" x14ac:dyDescent="0.25">
      <c r="A854">
        <v>5042</v>
      </c>
      <c r="B854" t="s">
        <v>372</v>
      </c>
      <c r="C854">
        <v>2311</v>
      </c>
      <c r="D854" t="s">
        <v>373</v>
      </c>
      <c r="E854">
        <v>1090</v>
      </c>
      <c r="F854" t="s">
        <v>22</v>
      </c>
      <c r="G854" t="s">
        <v>17</v>
      </c>
      <c r="H854" t="s">
        <v>18</v>
      </c>
      <c r="I854" s="1">
        <v>883</v>
      </c>
      <c r="J854" s="1">
        <f>+Tabell1[[#This Row],[Regnskap]]</f>
        <v>883</v>
      </c>
      <c r="L854" t="str">
        <f>_xlfn.XLOOKUP(Tabell1[[#This Row],[Ansvar]],Fleksi[Ansvar],Fleksi[Virksomhet])</f>
        <v>Kultur</v>
      </c>
      <c r="M854" t="str">
        <f>_xlfn.XLOOKUP(Tabell1[[#This Row],[Ansvar]],Fleksi[Ansvar],Fleksi[1B])</f>
        <v>Kultur og næring</v>
      </c>
      <c r="N854" t="str">
        <f>_xlfn.XLOOKUP(Tabell1[[#This Row],[Ansvar]],Fleksi[Ansvar],Fleksi[Tjenesteområde])</f>
        <v>Kultur og næring</v>
      </c>
      <c r="O854" s="1">
        <f>+ROUND(Tabell1[[#This Row],[Justert beløp]],-3)</f>
        <v>1000</v>
      </c>
      <c r="P854">
        <f t="shared" si="106"/>
        <v>1090</v>
      </c>
      <c r="Q854">
        <f t="shared" si="107"/>
        <v>5042</v>
      </c>
      <c r="R854">
        <f t="shared" si="108"/>
        <v>2311</v>
      </c>
      <c r="S854" t="str">
        <f t="shared" si="109"/>
        <v>2255</v>
      </c>
      <c r="T854" s="1">
        <f>+Tabell1[[#This Row],[Avrundet beløp]]</f>
        <v>1000</v>
      </c>
      <c r="U854" s="5">
        <f t="shared" si="105"/>
        <v>1000</v>
      </c>
    </row>
    <row r="855" spans="1:21" x14ac:dyDescent="0.25">
      <c r="A855">
        <v>5042</v>
      </c>
      <c r="B855" t="s">
        <v>372</v>
      </c>
      <c r="C855">
        <v>2311</v>
      </c>
      <c r="D855" t="s">
        <v>373</v>
      </c>
      <c r="E855">
        <v>1099</v>
      </c>
      <c r="F855" t="s">
        <v>16</v>
      </c>
      <c r="G855" t="s">
        <v>17</v>
      </c>
      <c r="H855" t="s">
        <v>18</v>
      </c>
      <c r="I855" s="1">
        <v>13452</v>
      </c>
      <c r="J855" s="1">
        <f>+Tabell1[[#This Row],[Regnskap]]</f>
        <v>13452</v>
      </c>
      <c r="L855" t="str">
        <f>_xlfn.XLOOKUP(Tabell1[[#This Row],[Ansvar]],Fleksi[Ansvar],Fleksi[Virksomhet])</f>
        <v>Kultur</v>
      </c>
      <c r="M855" t="str">
        <f>_xlfn.XLOOKUP(Tabell1[[#This Row],[Ansvar]],Fleksi[Ansvar],Fleksi[1B])</f>
        <v>Kultur og næring</v>
      </c>
      <c r="N855" t="str">
        <f>_xlfn.XLOOKUP(Tabell1[[#This Row],[Ansvar]],Fleksi[Ansvar],Fleksi[Tjenesteområde])</f>
        <v>Kultur og næring</v>
      </c>
      <c r="O855" s="1">
        <f>+ROUND(Tabell1[[#This Row],[Justert beløp]],-3)</f>
        <v>13000</v>
      </c>
      <c r="P855">
        <f t="shared" si="106"/>
        <v>1099</v>
      </c>
      <c r="Q855">
        <f t="shared" si="107"/>
        <v>5042</v>
      </c>
      <c r="R855">
        <f t="shared" si="108"/>
        <v>2311</v>
      </c>
      <c r="S855" t="str">
        <f t="shared" si="109"/>
        <v>2255</v>
      </c>
      <c r="T855" s="1">
        <f>+Tabell1[[#This Row],[Avrundet beløp]]</f>
        <v>13000</v>
      </c>
      <c r="U855" s="5">
        <f t="shared" si="105"/>
        <v>13000</v>
      </c>
    </row>
    <row r="856" spans="1:21" x14ac:dyDescent="0.25">
      <c r="A856">
        <v>5042</v>
      </c>
      <c r="B856" t="s">
        <v>372</v>
      </c>
      <c r="C856">
        <v>2311</v>
      </c>
      <c r="D856" t="s">
        <v>373</v>
      </c>
      <c r="E856">
        <v>1115</v>
      </c>
      <c r="F856" t="s">
        <v>44</v>
      </c>
      <c r="G856" t="s">
        <v>17</v>
      </c>
      <c r="H856" t="s">
        <v>18</v>
      </c>
      <c r="I856" s="1">
        <v>2396</v>
      </c>
      <c r="J856" s="1">
        <f>+Tabell1[[#This Row],[Regnskap]]</f>
        <v>2396</v>
      </c>
      <c r="L856" t="str">
        <f>_xlfn.XLOOKUP(Tabell1[[#This Row],[Ansvar]],Fleksi[Ansvar],Fleksi[Virksomhet])</f>
        <v>Kultur</v>
      </c>
      <c r="M856" t="str">
        <f>_xlfn.XLOOKUP(Tabell1[[#This Row],[Ansvar]],Fleksi[Ansvar],Fleksi[1B])</f>
        <v>Kultur og næring</v>
      </c>
      <c r="N856" t="str">
        <f>_xlfn.XLOOKUP(Tabell1[[#This Row],[Ansvar]],Fleksi[Ansvar],Fleksi[Tjenesteområde])</f>
        <v>Kultur og næring</v>
      </c>
      <c r="O856" s="1">
        <f>+ROUND(Tabell1[[#This Row],[Justert beløp]],-3)</f>
        <v>2000</v>
      </c>
      <c r="P856">
        <f t="shared" si="106"/>
        <v>1115</v>
      </c>
      <c r="Q856">
        <f t="shared" si="107"/>
        <v>5042</v>
      </c>
      <c r="R856">
        <f t="shared" si="108"/>
        <v>2311</v>
      </c>
      <c r="S856" t="str">
        <f t="shared" si="109"/>
        <v>2255</v>
      </c>
      <c r="T856" s="1">
        <f>+Tabell1[[#This Row],[Avrundet beløp]]</f>
        <v>2000</v>
      </c>
      <c r="U856" s="5">
        <f t="shared" si="105"/>
        <v>2000</v>
      </c>
    </row>
    <row r="857" spans="1:21" x14ac:dyDescent="0.25">
      <c r="A857">
        <v>5042</v>
      </c>
      <c r="B857" t="s">
        <v>372</v>
      </c>
      <c r="C857">
        <v>2311</v>
      </c>
      <c r="D857" t="s">
        <v>373</v>
      </c>
      <c r="E857">
        <v>1120</v>
      </c>
      <c r="F857" t="s">
        <v>26</v>
      </c>
      <c r="G857" t="s">
        <v>17</v>
      </c>
      <c r="H857" t="s">
        <v>18</v>
      </c>
      <c r="I857" s="1">
        <v>9090</v>
      </c>
      <c r="J857" s="1">
        <f>+Tabell1[[#This Row],[Regnskap]]</f>
        <v>9090</v>
      </c>
      <c r="L857" t="str">
        <f>_xlfn.XLOOKUP(Tabell1[[#This Row],[Ansvar]],Fleksi[Ansvar],Fleksi[Virksomhet])</f>
        <v>Kultur</v>
      </c>
      <c r="M857" t="str">
        <f>_xlfn.XLOOKUP(Tabell1[[#This Row],[Ansvar]],Fleksi[Ansvar],Fleksi[1B])</f>
        <v>Kultur og næring</v>
      </c>
      <c r="N857" t="str">
        <f>_xlfn.XLOOKUP(Tabell1[[#This Row],[Ansvar]],Fleksi[Ansvar],Fleksi[Tjenesteområde])</f>
        <v>Kultur og næring</v>
      </c>
      <c r="O857" s="1">
        <f>+ROUND(Tabell1[[#This Row],[Justert beløp]],-3)</f>
        <v>9000</v>
      </c>
      <c r="P857">
        <f t="shared" si="106"/>
        <v>1120</v>
      </c>
      <c r="Q857">
        <f t="shared" si="107"/>
        <v>5042</v>
      </c>
      <c r="R857">
        <f t="shared" si="108"/>
        <v>2311</v>
      </c>
      <c r="S857" t="str">
        <f t="shared" si="109"/>
        <v>2255</v>
      </c>
      <c r="T857" s="1">
        <f>+Tabell1[[#This Row],[Avrundet beløp]]</f>
        <v>9000</v>
      </c>
      <c r="U857" s="5">
        <f t="shared" si="105"/>
        <v>9000</v>
      </c>
    </row>
    <row r="858" spans="1:21" x14ac:dyDescent="0.25">
      <c r="A858">
        <v>5042</v>
      </c>
      <c r="B858" t="s">
        <v>372</v>
      </c>
      <c r="C858">
        <v>2311</v>
      </c>
      <c r="D858" t="s">
        <v>373</v>
      </c>
      <c r="E858">
        <v>1161</v>
      </c>
      <c r="F858" t="s">
        <v>43</v>
      </c>
      <c r="G858" t="s">
        <v>17</v>
      </c>
      <c r="H858" t="s">
        <v>18</v>
      </c>
      <c r="I858" s="1">
        <v>3367</v>
      </c>
      <c r="J858" s="1">
        <f>+Tabell1[[#This Row],[Regnskap]]</f>
        <v>3367</v>
      </c>
      <c r="L858" t="str">
        <f>_xlfn.XLOOKUP(Tabell1[[#This Row],[Ansvar]],Fleksi[Ansvar],Fleksi[Virksomhet])</f>
        <v>Kultur</v>
      </c>
      <c r="M858" t="str">
        <f>_xlfn.XLOOKUP(Tabell1[[#This Row],[Ansvar]],Fleksi[Ansvar],Fleksi[1B])</f>
        <v>Kultur og næring</v>
      </c>
      <c r="N858" t="str">
        <f>_xlfn.XLOOKUP(Tabell1[[#This Row],[Ansvar]],Fleksi[Ansvar],Fleksi[Tjenesteområde])</f>
        <v>Kultur og næring</v>
      </c>
      <c r="O858" s="1">
        <f>+ROUND(Tabell1[[#This Row],[Justert beløp]],-3)</f>
        <v>3000</v>
      </c>
      <c r="P858">
        <f t="shared" si="106"/>
        <v>1161</v>
      </c>
      <c r="Q858">
        <f t="shared" si="107"/>
        <v>5042</v>
      </c>
      <c r="R858">
        <f t="shared" si="108"/>
        <v>2311</v>
      </c>
      <c r="S858" t="str">
        <f t="shared" si="109"/>
        <v>2255</v>
      </c>
      <c r="T858" s="1">
        <f>+Tabell1[[#This Row],[Avrundet beløp]]</f>
        <v>3000</v>
      </c>
      <c r="U858" s="5">
        <f t="shared" si="105"/>
        <v>3000</v>
      </c>
    </row>
    <row r="859" spans="1:21" x14ac:dyDescent="0.25">
      <c r="A859">
        <v>5042</v>
      </c>
      <c r="B859" t="s">
        <v>372</v>
      </c>
      <c r="C859">
        <v>2311</v>
      </c>
      <c r="D859" t="s">
        <v>373</v>
      </c>
      <c r="E859">
        <v>1170</v>
      </c>
      <c r="F859" t="s">
        <v>41</v>
      </c>
      <c r="G859" t="s">
        <v>17</v>
      </c>
      <c r="H859" t="s">
        <v>18</v>
      </c>
      <c r="I859" s="1">
        <v>5510</v>
      </c>
      <c r="J859" s="1">
        <f>+Tabell1[[#This Row],[Regnskap]]</f>
        <v>5510</v>
      </c>
      <c r="L859" t="str">
        <f>_xlfn.XLOOKUP(Tabell1[[#This Row],[Ansvar]],Fleksi[Ansvar],Fleksi[Virksomhet])</f>
        <v>Kultur</v>
      </c>
      <c r="M859" t="str">
        <f>_xlfn.XLOOKUP(Tabell1[[#This Row],[Ansvar]],Fleksi[Ansvar],Fleksi[1B])</f>
        <v>Kultur og næring</v>
      </c>
      <c r="N859" t="str">
        <f>_xlfn.XLOOKUP(Tabell1[[#This Row],[Ansvar]],Fleksi[Ansvar],Fleksi[Tjenesteområde])</f>
        <v>Kultur og næring</v>
      </c>
      <c r="O859" s="1">
        <f>+ROUND(Tabell1[[#This Row],[Justert beløp]],-3)</f>
        <v>6000</v>
      </c>
      <c r="P859">
        <f t="shared" si="106"/>
        <v>1170</v>
      </c>
      <c r="Q859">
        <f t="shared" si="107"/>
        <v>5042</v>
      </c>
      <c r="R859">
        <f t="shared" si="108"/>
        <v>2311</v>
      </c>
      <c r="S859" t="str">
        <f t="shared" si="109"/>
        <v>2255</v>
      </c>
      <c r="T859" s="1">
        <f>+Tabell1[[#This Row],[Avrundet beløp]]</f>
        <v>6000</v>
      </c>
      <c r="U859" s="5">
        <f t="shared" si="105"/>
        <v>6000</v>
      </c>
    </row>
    <row r="860" spans="1:21" x14ac:dyDescent="0.25">
      <c r="A860">
        <v>5042</v>
      </c>
      <c r="B860" t="s">
        <v>372</v>
      </c>
      <c r="C860">
        <v>2311</v>
      </c>
      <c r="D860" t="s">
        <v>373</v>
      </c>
      <c r="E860">
        <v>1171</v>
      </c>
      <c r="F860" t="s">
        <v>334</v>
      </c>
      <c r="G860" t="s">
        <v>17</v>
      </c>
      <c r="H860" t="s">
        <v>18</v>
      </c>
      <c r="I860" s="1">
        <v>465</v>
      </c>
      <c r="J860" s="1">
        <f>+Tabell1[[#This Row],[Regnskap]]</f>
        <v>465</v>
      </c>
      <c r="L860" t="str">
        <f>_xlfn.XLOOKUP(Tabell1[[#This Row],[Ansvar]],Fleksi[Ansvar],Fleksi[Virksomhet])</f>
        <v>Kultur</v>
      </c>
      <c r="M860" t="str">
        <f>_xlfn.XLOOKUP(Tabell1[[#This Row],[Ansvar]],Fleksi[Ansvar],Fleksi[1B])</f>
        <v>Kultur og næring</v>
      </c>
      <c r="N860" t="str">
        <f>_xlfn.XLOOKUP(Tabell1[[#This Row],[Ansvar]],Fleksi[Ansvar],Fleksi[Tjenesteområde])</f>
        <v>Kultur og næring</v>
      </c>
      <c r="O860" s="1">
        <f>+ROUND(Tabell1[[#This Row],[Justert beløp]],-3)</f>
        <v>0</v>
      </c>
      <c r="P860">
        <f t="shared" si="106"/>
        <v>1171</v>
      </c>
      <c r="Q860">
        <f t="shared" si="107"/>
        <v>5042</v>
      </c>
      <c r="R860">
        <f t="shared" si="108"/>
        <v>2311</v>
      </c>
      <c r="S860" t="str">
        <f t="shared" si="109"/>
        <v>2255</v>
      </c>
      <c r="T860" s="1">
        <f>+Tabell1[[#This Row],[Avrundet beløp]]</f>
        <v>0</v>
      </c>
      <c r="U860" s="5">
        <f t="shared" si="105"/>
        <v>0</v>
      </c>
    </row>
    <row r="861" spans="1:21" x14ac:dyDescent="0.25">
      <c r="A861">
        <v>5042</v>
      </c>
      <c r="B861" t="s">
        <v>372</v>
      </c>
      <c r="C861">
        <v>2311</v>
      </c>
      <c r="D861" t="s">
        <v>373</v>
      </c>
      <c r="E861">
        <v>1175</v>
      </c>
      <c r="F861" t="s">
        <v>238</v>
      </c>
      <c r="G861" t="s">
        <v>17</v>
      </c>
      <c r="H861" t="s">
        <v>18</v>
      </c>
      <c r="I861" s="1">
        <v>287</v>
      </c>
      <c r="J861" s="1">
        <f>+Tabell1[[#This Row],[Regnskap]]</f>
        <v>287</v>
      </c>
      <c r="L861" t="str">
        <f>_xlfn.XLOOKUP(Tabell1[[#This Row],[Ansvar]],Fleksi[Ansvar],Fleksi[Virksomhet])</f>
        <v>Kultur</v>
      </c>
      <c r="M861" t="str">
        <f>_xlfn.XLOOKUP(Tabell1[[#This Row],[Ansvar]],Fleksi[Ansvar],Fleksi[1B])</f>
        <v>Kultur og næring</v>
      </c>
      <c r="N861" t="str">
        <f>_xlfn.XLOOKUP(Tabell1[[#This Row],[Ansvar]],Fleksi[Ansvar],Fleksi[Tjenesteområde])</f>
        <v>Kultur og næring</v>
      </c>
      <c r="O861" s="1">
        <f>+ROUND(Tabell1[[#This Row],[Justert beløp]],-3)</f>
        <v>0</v>
      </c>
      <c r="P861">
        <f t="shared" si="106"/>
        <v>1175</v>
      </c>
      <c r="Q861">
        <f t="shared" si="107"/>
        <v>5042</v>
      </c>
      <c r="R861">
        <f t="shared" si="108"/>
        <v>2311</v>
      </c>
      <c r="S861" t="str">
        <f t="shared" si="109"/>
        <v>2255</v>
      </c>
      <c r="T861" s="1">
        <f>+Tabell1[[#This Row],[Avrundet beløp]]</f>
        <v>0</v>
      </c>
      <c r="U861" s="5">
        <f t="shared" si="105"/>
        <v>0</v>
      </c>
    </row>
    <row r="862" spans="1:21" x14ac:dyDescent="0.25">
      <c r="A862">
        <v>5042</v>
      </c>
      <c r="B862" t="s">
        <v>372</v>
      </c>
      <c r="C862">
        <v>2311</v>
      </c>
      <c r="D862" t="s">
        <v>373</v>
      </c>
      <c r="E862">
        <v>1200</v>
      </c>
      <c r="F862" t="s">
        <v>233</v>
      </c>
      <c r="G862" t="s">
        <v>17</v>
      </c>
      <c r="H862" t="s">
        <v>18</v>
      </c>
      <c r="I862" s="1">
        <v>781</v>
      </c>
      <c r="J862" s="1">
        <f>+Tabell1[[#This Row],[Regnskap]]</f>
        <v>781</v>
      </c>
      <c r="L862" t="str">
        <f>_xlfn.XLOOKUP(Tabell1[[#This Row],[Ansvar]],Fleksi[Ansvar],Fleksi[Virksomhet])</f>
        <v>Kultur</v>
      </c>
      <c r="M862" t="str">
        <f>_xlfn.XLOOKUP(Tabell1[[#This Row],[Ansvar]],Fleksi[Ansvar],Fleksi[1B])</f>
        <v>Kultur og næring</v>
      </c>
      <c r="N862" t="str">
        <f>_xlfn.XLOOKUP(Tabell1[[#This Row],[Ansvar]],Fleksi[Ansvar],Fleksi[Tjenesteområde])</f>
        <v>Kultur og næring</v>
      </c>
      <c r="O862" s="1">
        <f>+ROUND(Tabell1[[#This Row],[Justert beløp]],-3)</f>
        <v>1000</v>
      </c>
      <c r="P862">
        <f t="shared" si="106"/>
        <v>1200</v>
      </c>
      <c r="Q862">
        <f t="shared" si="107"/>
        <v>5042</v>
      </c>
      <c r="R862">
        <f t="shared" si="108"/>
        <v>2311</v>
      </c>
      <c r="S862" t="str">
        <f t="shared" si="109"/>
        <v>2255</v>
      </c>
      <c r="T862" s="1">
        <f>+Tabell1[[#This Row],[Avrundet beløp]]</f>
        <v>1000</v>
      </c>
      <c r="U862" s="5">
        <f t="shared" si="105"/>
        <v>1000</v>
      </c>
    </row>
    <row r="863" spans="1:21" x14ac:dyDescent="0.25">
      <c r="A863">
        <v>5042</v>
      </c>
      <c r="B863" t="s">
        <v>372</v>
      </c>
      <c r="C863">
        <v>2344</v>
      </c>
      <c r="D863" t="s">
        <v>374</v>
      </c>
      <c r="E863">
        <v>1012</v>
      </c>
      <c r="F863" t="s">
        <v>23</v>
      </c>
      <c r="G863" t="s">
        <v>17</v>
      </c>
      <c r="H863" t="s">
        <v>18</v>
      </c>
      <c r="I863" s="1">
        <v>2798</v>
      </c>
      <c r="J863" s="1">
        <f>+Tabell1[[#This Row],[Regnskap]]</f>
        <v>2798</v>
      </c>
      <c r="L863" t="str">
        <f>_xlfn.XLOOKUP(Tabell1[[#This Row],[Ansvar]],Fleksi[Ansvar],Fleksi[Virksomhet])</f>
        <v>Kultur</v>
      </c>
      <c r="M863" t="str">
        <f>_xlfn.XLOOKUP(Tabell1[[#This Row],[Ansvar]],Fleksi[Ansvar],Fleksi[1B])</f>
        <v>Kultur og næring</v>
      </c>
      <c r="N863" t="str">
        <f>_xlfn.XLOOKUP(Tabell1[[#This Row],[Ansvar]],Fleksi[Ansvar],Fleksi[Tjenesteområde])</f>
        <v>Kultur og næring</v>
      </c>
      <c r="O863" s="1">
        <f>+ROUND(Tabell1[[#This Row],[Justert beløp]],-3)</f>
        <v>3000</v>
      </c>
      <c r="P863">
        <f t="shared" si="106"/>
        <v>1012</v>
      </c>
      <c r="Q863">
        <f t="shared" si="107"/>
        <v>5042</v>
      </c>
      <c r="R863">
        <f t="shared" si="108"/>
        <v>2344</v>
      </c>
      <c r="S863" t="str">
        <f t="shared" si="109"/>
        <v>2255</v>
      </c>
      <c r="T863" s="1">
        <f>+Tabell1[[#This Row],[Avrundet beløp]]</f>
        <v>3000</v>
      </c>
      <c r="U863" s="5">
        <f t="shared" si="105"/>
        <v>3000</v>
      </c>
    </row>
    <row r="864" spans="1:21" x14ac:dyDescent="0.25">
      <c r="A864">
        <v>5042</v>
      </c>
      <c r="B864" t="s">
        <v>372</v>
      </c>
      <c r="C864">
        <v>2344</v>
      </c>
      <c r="D864" t="s">
        <v>374</v>
      </c>
      <c r="E864">
        <v>1040</v>
      </c>
      <c r="F864" t="s">
        <v>27</v>
      </c>
      <c r="G864" t="s">
        <v>17</v>
      </c>
      <c r="H864" t="s">
        <v>18</v>
      </c>
      <c r="I864" s="1">
        <v>25810</v>
      </c>
      <c r="J864" s="1">
        <f>+Tabell1[[#This Row],[Regnskap]]</f>
        <v>25810</v>
      </c>
      <c r="L864" t="str">
        <f>_xlfn.XLOOKUP(Tabell1[[#This Row],[Ansvar]],Fleksi[Ansvar],Fleksi[Virksomhet])</f>
        <v>Kultur</v>
      </c>
      <c r="M864" t="str">
        <f>_xlfn.XLOOKUP(Tabell1[[#This Row],[Ansvar]],Fleksi[Ansvar],Fleksi[1B])</f>
        <v>Kultur og næring</v>
      </c>
      <c r="N864" t="str">
        <f>_xlfn.XLOOKUP(Tabell1[[#This Row],[Ansvar]],Fleksi[Ansvar],Fleksi[Tjenesteområde])</f>
        <v>Kultur og næring</v>
      </c>
      <c r="O864" s="1">
        <f>+ROUND(Tabell1[[#This Row],[Justert beløp]],-3)</f>
        <v>26000</v>
      </c>
      <c r="P864">
        <f t="shared" si="106"/>
        <v>1040</v>
      </c>
      <c r="Q864">
        <f t="shared" si="107"/>
        <v>5042</v>
      </c>
      <c r="R864">
        <f t="shared" si="108"/>
        <v>2344</v>
      </c>
      <c r="S864" t="str">
        <f t="shared" si="109"/>
        <v>2255</v>
      </c>
      <c r="T864" s="1">
        <f>+Tabell1[[#This Row],[Avrundet beløp]]</f>
        <v>26000</v>
      </c>
      <c r="U864" s="5">
        <f t="shared" si="105"/>
        <v>26000</v>
      </c>
    </row>
    <row r="865" spans="1:21" x14ac:dyDescent="0.25">
      <c r="A865">
        <v>5042</v>
      </c>
      <c r="B865" t="s">
        <v>372</v>
      </c>
      <c r="C865">
        <v>2344</v>
      </c>
      <c r="D865" t="s">
        <v>374</v>
      </c>
      <c r="E865">
        <v>1090</v>
      </c>
      <c r="F865" t="s">
        <v>22</v>
      </c>
      <c r="G865" t="s">
        <v>17</v>
      </c>
      <c r="H865" t="s">
        <v>18</v>
      </c>
      <c r="I865" s="1">
        <v>224</v>
      </c>
      <c r="J865" s="1">
        <f>+Tabell1[[#This Row],[Regnskap]]</f>
        <v>224</v>
      </c>
      <c r="L865" t="str">
        <f>_xlfn.XLOOKUP(Tabell1[[#This Row],[Ansvar]],Fleksi[Ansvar],Fleksi[Virksomhet])</f>
        <v>Kultur</v>
      </c>
      <c r="M865" t="str">
        <f>_xlfn.XLOOKUP(Tabell1[[#This Row],[Ansvar]],Fleksi[Ansvar],Fleksi[1B])</f>
        <v>Kultur og næring</v>
      </c>
      <c r="N865" t="str">
        <f>_xlfn.XLOOKUP(Tabell1[[#This Row],[Ansvar]],Fleksi[Ansvar],Fleksi[Tjenesteområde])</f>
        <v>Kultur og næring</v>
      </c>
      <c r="O865" s="1">
        <f>+ROUND(Tabell1[[#This Row],[Justert beløp]],-3)</f>
        <v>0</v>
      </c>
      <c r="P865">
        <f t="shared" si="106"/>
        <v>1090</v>
      </c>
      <c r="Q865">
        <f t="shared" si="107"/>
        <v>5042</v>
      </c>
      <c r="R865">
        <f t="shared" si="108"/>
        <v>2344</v>
      </c>
      <c r="S865" t="str">
        <f t="shared" si="109"/>
        <v>2255</v>
      </c>
      <c r="T865" s="1">
        <f>+Tabell1[[#This Row],[Avrundet beløp]]</f>
        <v>0</v>
      </c>
      <c r="U865" s="5">
        <f t="shared" si="105"/>
        <v>0</v>
      </c>
    </row>
    <row r="866" spans="1:21" x14ac:dyDescent="0.25">
      <c r="A866">
        <v>5042</v>
      </c>
      <c r="B866" t="s">
        <v>372</v>
      </c>
      <c r="C866">
        <v>2344</v>
      </c>
      <c r="D866" t="s">
        <v>374</v>
      </c>
      <c r="E866">
        <v>1099</v>
      </c>
      <c r="F866" t="s">
        <v>16</v>
      </c>
      <c r="G866" t="s">
        <v>17</v>
      </c>
      <c r="H866" t="s">
        <v>18</v>
      </c>
      <c r="I866" s="1">
        <v>4065</v>
      </c>
      <c r="J866" s="1">
        <f>+Tabell1[[#This Row],[Regnskap]]</f>
        <v>4065</v>
      </c>
      <c r="L866" t="str">
        <f>_xlfn.XLOOKUP(Tabell1[[#This Row],[Ansvar]],Fleksi[Ansvar],Fleksi[Virksomhet])</f>
        <v>Kultur</v>
      </c>
      <c r="M866" t="str">
        <f>_xlfn.XLOOKUP(Tabell1[[#This Row],[Ansvar]],Fleksi[Ansvar],Fleksi[1B])</f>
        <v>Kultur og næring</v>
      </c>
      <c r="N866" t="str">
        <f>_xlfn.XLOOKUP(Tabell1[[#This Row],[Ansvar]],Fleksi[Ansvar],Fleksi[Tjenesteområde])</f>
        <v>Kultur og næring</v>
      </c>
      <c r="O866" s="1">
        <f>+ROUND(Tabell1[[#This Row],[Justert beløp]],-3)</f>
        <v>4000</v>
      </c>
      <c r="P866">
        <f t="shared" si="106"/>
        <v>1099</v>
      </c>
      <c r="Q866">
        <f t="shared" si="107"/>
        <v>5042</v>
      </c>
      <c r="R866">
        <f t="shared" si="108"/>
        <v>2344</v>
      </c>
      <c r="S866" t="str">
        <f t="shared" si="109"/>
        <v>2255</v>
      </c>
      <c r="T866" s="1">
        <f>+Tabell1[[#This Row],[Avrundet beløp]]</f>
        <v>4000</v>
      </c>
      <c r="U866" s="5">
        <f t="shared" si="105"/>
        <v>4000</v>
      </c>
    </row>
    <row r="867" spans="1:21" x14ac:dyDescent="0.25">
      <c r="A867">
        <v>5042</v>
      </c>
      <c r="B867" t="s">
        <v>372</v>
      </c>
      <c r="C867">
        <v>2413</v>
      </c>
      <c r="D867" t="s">
        <v>35</v>
      </c>
      <c r="E867">
        <v>1012</v>
      </c>
      <c r="F867" t="s">
        <v>23</v>
      </c>
      <c r="G867" t="s">
        <v>17</v>
      </c>
      <c r="H867" t="s">
        <v>18</v>
      </c>
      <c r="I867" s="1">
        <v>39519</v>
      </c>
      <c r="J867" s="1">
        <f>+Tabell1[[#This Row],[Regnskap]]</f>
        <v>39519</v>
      </c>
      <c r="L867" t="str">
        <f>_xlfn.XLOOKUP(Tabell1[[#This Row],[Ansvar]],Fleksi[Ansvar],Fleksi[Virksomhet])</f>
        <v>Kultur</v>
      </c>
      <c r="M867" t="str">
        <f>_xlfn.XLOOKUP(Tabell1[[#This Row],[Ansvar]],Fleksi[Ansvar],Fleksi[1B])</f>
        <v>Kultur og næring</v>
      </c>
      <c r="N867" t="str">
        <f>_xlfn.XLOOKUP(Tabell1[[#This Row],[Ansvar]],Fleksi[Ansvar],Fleksi[Tjenesteområde])</f>
        <v>Kultur og næring</v>
      </c>
      <c r="O867" s="1">
        <f>+ROUND(Tabell1[[#This Row],[Justert beløp]],-3)</f>
        <v>40000</v>
      </c>
      <c r="P867">
        <f t="shared" si="106"/>
        <v>1012</v>
      </c>
      <c r="Q867">
        <f t="shared" si="107"/>
        <v>5042</v>
      </c>
      <c r="R867">
        <f t="shared" si="108"/>
        <v>2413</v>
      </c>
      <c r="S867" t="str">
        <f t="shared" si="109"/>
        <v>2255</v>
      </c>
      <c r="T867" s="1">
        <f>+Tabell1[[#This Row],[Avrundet beløp]]</f>
        <v>40000</v>
      </c>
      <c r="U867" s="5">
        <f t="shared" si="105"/>
        <v>40000</v>
      </c>
    </row>
    <row r="868" spans="1:21" x14ac:dyDescent="0.25">
      <c r="A868">
        <v>5042</v>
      </c>
      <c r="B868" t="s">
        <v>372</v>
      </c>
      <c r="C868">
        <v>2413</v>
      </c>
      <c r="D868" t="s">
        <v>35</v>
      </c>
      <c r="E868">
        <v>1040</v>
      </c>
      <c r="F868" t="s">
        <v>27</v>
      </c>
      <c r="G868" t="s">
        <v>17</v>
      </c>
      <c r="H868" t="s">
        <v>18</v>
      </c>
      <c r="I868" s="1">
        <v>1150</v>
      </c>
      <c r="J868" s="1">
        <f>+Tabell1[[#This Row],[Regnskap]]</f>
        <v>1150</v>
      </c>
      <c r="L868" t="str">
        <f>_xlfn.XLOOKUP(Tabell1[[#This Row],[Ansvar]],Fleksi[Ansvar],Fleksi[Virksomhet])</f>
        <v>Kultur</v>
      </c>
      <c r="M868" t="str">
        <f>_xlfn.XLOOKUP(Tabell1[[#This Row],[Ansvar]],Fleksi[Ansvar],Fleksi[1B])</f>
        <v>Kultur og næring</v>
      </c>
      <c r="N868" t="str">
        <f>_xlfn.XLOOKUP(Tabell1[[#This Row],[Ansvar]],Fleksi[Ansvar],Fleksi[Tjenesteområde])</f>
        <v>Kultur og næring</v>
      </c>
      <c r="O868" s="1">
        <f>+ROUND(Tabell1[[#This Row],[Justert beløp]],-3)</f>
        <v>1000</v>
      </c>
      <c r="P868">
        <f t="shared" si="106"/>
        <v>1040</v>
      </c>
      <c r="Q868">
        <f t="shared" si="107"/>
        <v>5042</v>
      </c>
      <c r="R868">
        <f t="shared" si="108"/>
        <v>2413</v>
      </c>
      <c r="S868" t="str">
        <f t="shared" si="109"/>
        <v>2255</v>
      </c>
      <c r="T868" s="1">
        <f>+Tabell1[[#This Row],[Avrundet beløp]]</f>
        <v>1000</v>
      </c>
      <c r="U868" s="5">
        <f t="shared" si="105"/>
        <v>1000</v>
      </c>
    </row>
    <row r="869" spans="1:21" x14ac:dyDescent="0.25">
      <c r="A869">
        <v>5042</v>
      </c>
      <c r="B869" t="s">
        <v>372</v>
      </c>
      <c r="C869">
        <v>2413</v>
      </c>
      <c r="D869" t="s">
        <v>35</v>
      </c>
      <c r="E869">
        <v>1099</v>
      </c>
      <c r="F869" t="s">
        <v>16</v>
      </c>
      <c r="G869" t="s">
        <v>17</v>
      </c>
      <c r="H869" t="s">
        <v>18</v>
      </c>
      <c r="I869" s="1">
        <v>5734</v>
      </c>
      <c r="J869" s="1">
        <f>+Tabell1[[#This Row],[Regnskap]]</f>
        <v>5734</v>
      </c>
      <c r="L869" t="str">
        <f>_xlfn.XLOOKUP(Tabell1[[#This Row],[Ansvar]],Fleksi[Ansvar],Fleksi[Virksomhet])</f>
        <v>Kultur</v>
      </c>
      <c r="M869" t="str">
        <f>_xlfn.XLOOKUP(Tabell1[[#This Row],[Ansvar]],Fleksi[Ansvar],Fleksi[1B])</f>
        <v>Kultur og næring</v>
      </c>
      <c r="N869" t="str">
        <f>_xlfn.XLOOKUP(Tabell1[[#This Row],[Ansvar]],Fleksi[Ansvar],Fleksi[Tjenesteområde])</f>
        <v>Kultur og næring</v>
      </c>
      <c r="O869" s="1">
        <f>+ROUND(Tabell1[[#This Row],[Justert beløp]],-3)</f>
        <v>6000</v>
      </c>
      <c r="P869">
        <f t="shared" si="106"/>
        <v>1099</v>
      </c>
      <c r="Q869">
        <f t="shared" si="107"/>
        <v>5042</v>
      </c>
      <c r="R869">
        <f t="shared" si="108"/>
        <v>2413</v>
      </c>
      <c r="S869" t="str">
        <f t="shared" si="109"/>
        <v>2255</v>
      </c>
      <c r="T869" s="1">
        <f>+Tabell1[[#This Row],[Avrundet beløp]]</f>
        <v>6000</v>
      </c>
      <c r="U869" s="5">
        <f t="shared" si="105"/>
        <v>6000</v>
      </c>
    </row>
    <row r="870" spans="1:21" x14ac:dyDescent="0.25">
      <c r="A870">
        <v>5046</v>
      </c>
      <c r="B870" t="s">
        <v>375</v>
      </c>
      <c r="C870">
        <v>3854</v>
      </c>
      <c r="D870" t="s">
        <v>376</v>
      </c>
      <c r="E870">
        <v>1121</v>
      </c>
      <c r="F870" t="s">
        <v>66</v>
      </c>
      <c r="G870" t="s">
        <v>17</v>
      </c>
      <c r="H870" t="s">
        <v>18</v>
      </c>
      <c r="I870" s="1">
        <v>244</v>
      </c>
      <c r="J870" s="1">
        <f>+Tabell1[[#This Row],[Regnskap]]</f>
        <v>244</v>
      </c>
      <c r="L870" t="str">
        <f>_xlfn.XLOOKUP(Tabell1[[#This Row],[Ansvar]],Fleksi[Ansvar],Fleksi[Virksomhet])</f>
        <v>Kultur</v>
      </c>
      <c r="M870" t="str">
        <f>_xlfn.XLOOKUP(Tabell1[[#This Row],[Ansvar]],Fleksi[Ansvar],Fleksi[1B])</f>
        <v>Kultur og næring</v>
      </c>
      <c r="N870" t="str">
        <f>_xlfn.XLOOKUP(Tabell1[[#This Row],[Ansvar]],Fleksi[Ansvar],Fleksi[Tjenesteområde])</f>
        <v>Kultur og næring</v>
      </c>
      <c r="O870" s="1">
        <f>+ROUND(Tabell1[[#This Row],[Justert beløp]],-3)</f>
        <v>0</v>
      </c>
      <c r="P870">
        <f t="shared" si="106"/>
        <v>1121</v>
      </c>
      <c r="Q870">
        <f t="shared" si="107"/>
        <v>5046</v>
      </c>
      <c r="R870">
        <f t="shared" si="108"/>
        <v>3854</v>
      </c>
      <c r="S870" t="str">
        <f t="shared" si="109"/>
        <v>2255</v>
      </c>
      <c r="T870" s="1">
        <f>+Tabell1[[#This Row],[Avrundet beløp]]</f>
        <v>0</v>
      </c>
      <c r="U870" s="5">
        <f t="shared" si="105"/>
        <v>0</v>
      </c>
    </row>
    <row r="871" spans="1:21" x14ac:dyDescent="0.25">
      <c r="A871">
        <v>5060</v>
      </c>
      <c r="B871" t="s">
        <v>377</v>
      </c>
      <c r="C871">
        <v>3770</v>
      </c>
      <c r="D871" t="s">
        <v>378</v>
      </c>
      <c r="E871">
        <v>1030</v>
      </c>
      <c r="F871" t="s">
        <v>248</v>
      </c>
      <c r="G871" t="s">
        <v>17</v>
      </c>
      <c r="H871" t="s">
        <v>18</v>
      </c>
      <c r="I871" s="1">
        <v>5523</v>
      </c>
      <c r="J871" s="1">
        <f>+Tabell1[[#This Row],[Regnskap]]</f>
        <v>5523</v>
      </c>
      <c r="L871" t="str">
        <f>_xlfn.XLOOKUP(Tabell1[[#This Row],[Ansvar]],Fleksi[Ansvar],Fleksi[Virksomhet])</f>
        <v xml:space="preserve">Sandnes kulturhus </v>
      </c>
      <c r="M871" t="str">
        <f>_xlfn.XLOOKUP(Tabell1[[#This Row],[Ansvar]],Fleksi[Ansvar],Fleksi[1B])</f>
        <v>Kultur og næring</v>
      </c>
      <c r="N871" t="str">
        <f>_xlfn.XLOOKUP(Tabell1[[#This Row],[Ansvar]],Fleksi[Ansvar],Fleksi[Tjenesteområde])</f>
        <v>Kultur og næring</v>
      </c>
      <c r="O871" s="1">
        <f>+ROUND(Tabell1[[#This Row],[Justert beløp]],-3)</f>
        <v>6000</v>
      </c>
      <c r="P871">
        <f t="shared" si="106"/>
        <v>1030</v>
      </c>
      <c r="Q871">
        <f t="shared" si="107"/>
        <v>5060</v>
      </c>
      <c r="R871">
        <f t="shared" si="108"/>
        <v>3770</v>
      </c>
      <c r="S871" t="str">
        <f t="shared" si="109"/>
        <v>2255</v>
      </c>
      <c r="T871" s="1">
        <f>+Tabell1[[#This Row],[Avrundet beløp]]</f>
        <v>6000</v>
      </c>
      <c r="U871" s="5">
        <f t="shared" si="105"/>
        <v>6000</v>
      </c>
    </row>
    <row r="872" spans="1:21" x14ac:dyDescent="0.25">
      <c r="A872">
        <v>5060</v>
      </c>
      <c r="B872" t="s">
        <v>377</v>
      </c>
      <c r="C872">
        <v>3770</v>
      </c>
      <c r="D872" t="s">
        <v>378</v>
      </c>
      <c r="E872">
        <v>1040</v>
      </c>
      <c r="F872" t="s">
        <v>27</v>
      </c>
      <c r="G872" t="s">
        <v>17</v>
      </c>
      <c r="H872" t="s">
        <v>18</v>
      </c>
      <c r="I872" s="1">
        <v>467</v>
      </c>
      <c r="J872" s="1">
        <f>+Tabell1[[#This Row],[Regnskap]]</f>
        <v>467</v>
      </c>
      <c r="L872" t="str">
        <f>_xlfn.XLOOKUP(Tabell1[[#This Row],[Ansvar]],Fleksi[Ansvar],Fleksi[Virksomhet])</f>
        <v xml:space="preserve">Sandnes kulturhus </v>
      </c>
      <c r="M872" t="str">
        <f>_xlfn.XLOOKUP(Tabell1[[#This Row],[Ansvar]],Fleksi[Ansvar],Fleksi[1B])</f>
        <v>Kultur og næring</v>
      </c>
      <c r="N872" t="str">
        <f>_xlfn.XLOOKUP(Tabell1[[#This Row],[Ansvar]],Fleksi[Ansvar],Fleksi[Tjenesteområde])</f>
        <v>Kultur og næring</v>
      </c>
      <c r="O872" s="1">
        <f>+ROUND(Tabell1[[#This Row],[Justert beløp]],-3)</f>
        <v>0</v>
      </c>
      <c r="P872">
        <f t="shared" si="106"/>
        <v>1040</v>
      </c>
      <c r="Q872">
        <f t="shared" si="107"/>
        <v>5060</v>
      </c>
      <c r="R872">
        <f t="shared" si="108"/>
        <v>3770</v>
      </c>
      <c r="S872" t="str">
        <f t="shared" si="109"/>
        <v>2255</v>
      </c>
      <c r="T872" s="1">
        <f>+Tabell1[[#This Row],[Avrundet beløp]]</f>
        <v>0</v>
      </c>
      <c r="U872" s="5">
        <f t="shared" si="105"/>
        <v>0</v>
      </c>
    </row>
    <row r="873" spans="1:21" x14ac:dyDescent="0.25">
      <c r="A873">
        <v>5060</v>
      </c>
      <c r="B873" t="s">
        <v>377</v>
      </c>
      <c r="C873">
        <v>3770</v>
      </c>
      <c r="D873" t="s">
        <v>378</v>
      </c>
      <c r="E873">
        <v>1090</v>
      </c>
      <c r="F873" t="s">
        <v>22</v>
      </c>
      <c r="G873" t="s">
        <v>17</v>
      </c>
      <c r="H873" t="s">
        <v>18</v>
      </c>
      <c r="I873" s="1">
        <v>458</v>
      </c>
      <c r="J873" s="1">
        <f>+Tabell1[[#This Row],[Regnskap]]</f>
        <v>458</v>
      </c>
      <c r="L873" t="str">
        <f>_xlfn.XLOOKUP(Tabell1[[#This Row],[Ansvar]],Fleksi[Ansvar],Fleksi[Virksomhet])</f>
        <v xml:space="preserve">Sandnes kulturhus </v>
      </c>
      <c r="M873" t="str">
        <f>_xlfn.XLOOKUP(Tabell1[[#This Row],[Ansvar]],Fleksi[Ansvar],Fleksi[1B])</f>
        <v>Kultur og næring</v>
      </c>
      <c r="N873" t="str">
        <f>_xlfn.XLOOKUP(Tabell1[[#This Row],[Ansvar]],Fleksi[Ansvar],Fleksi[Tjenesteområde])</f>
        <v>Kultur og næring</v>
      </c>
      <c r="O873" s="1">
        <f>+ROUND(Tabell1[[#This Row],[Justert beløp]],-3)</f>
        <v>0</v>
      </c>
      <c r="P873">
        <f t="shared" si="106"/>
        <v>1090</v>
      </c>
      <c r="Q873">
        <f t="shared" si="107"/>
        <v>5060</v>
      </c>
      <c r="R873">
        <f t="shared" si="108"/>
        <v>3770</v>
      </c>
      <c r="S873" t="str">
        <f t="shared" si="109"/>
        <v>2255</v>
      </c>
      <c r="T873" s="1">
        <f>+Tabell1[[#This Row],[Avrundet beløp]]</f>
        <v>0</v>
      </c>
      <c r="U873" s="5">
        <f t="shared" si="105"/>
        <v>0</v>
      </c>
    </row>
    <row r="874" spans="1:21" x14ac:dyDescent="0.25">
      <c r="A874">
        <v>5060</v>
      </c>
      <c r="B874" t="s">
        <v>377</v>
      </c>
      <c r="C874">
        <v>3770</v>
      </c>
      <c r="D874" t="s">
        <v>378</v>
      </c>
      <c r="E874">
        <v>1099</v>
      </c>
      <c r="F874" t="s">
        <v>16</v>
      </c>
      <c r="G874" t="s">
        <v>17</v>
      </c>
      <c r="H874" t="s">
        <v>18</v>
      </c>
      <c r="I874" s="1">
        <v>909</v>
      </c>
      <c r="J874" s="1">
        <f>+Tabell1[[#This Row],[Regnskap]]</f>
        <v>909</v>
      </c>
      <c r="L874" t="str">
        <f>_xlfn.XLOOKUP(Tabell1[[#This Row],[Ansvar]],Fleksi[Ansvar],Fleksi[Virksomhet])</f>
        <v xml:space="preserve">Sandnes kulturhus </v>
      </c>
      <c r="M874" t="str">
        <f>_xlfn.XLOOKUP(Tabell1[[#This Row],[Ansvar]],Fleksi[Ansvar],Fleksi[1B])</f>
        <v>Kultur og næring</v>
      </c>
      <c r="N874" t="str">
        <f>_xlfn.XLOOKUP(Tabell1[[#This Row],[Ansvar]],Fleksi[Ansvar],Fleksi[Tjenesteområde])</f>
        <v>Kultur og næring</v>
      </c>
      <c r="O874" s="1">
        <f>+ROUND(Tabell1[[#This Row],[Justert beløp]],-3)</f>
        <v>1000</v>
      </c>
      <c r="P874">
        <f t="shared" si="106"/>
        <v>1099</v>
      </c>
      <c r="Q874">
        <f t="shared" si="107"/>
        <v>5060</v>
      </c>
      <c r="R874">
        <f t="shared" si="108"/>
        <v>3770</v>
      </c>
      <c r="S874" t="str">
        <f t="shared" si="109"/>
        <v>2255</v>
      </c>
      <c r="T874" s="1">
        <f>+Tabell1[[#This Row],[Avrundet beløp]]</f>
        <v>1000</v>
      </c>
      <c r="U874" s="5">
        <f t="shared" si="105"/>
        <v>1000</v>
      </c>
    </row>
    <row r="875" spans="1:21" x14ac:dyDescent="0.25">
      <c r="A875">
        <v>5060</v>
      </c>
      <c r="B875" t="s">
        <v>377</v>
      </c>
      <c r="C875">
        <v>3770</v>
      </c>
      <c r="D875" t="s">
        <v>378</v>
      </c>
      <c r="E875">
        <v>1120</v>
      </c>
      <c r="F875" t="s">
        <v>26</v>
      </c>
      <c r="G875" t="s">
        <v>17</v>
      </c>
      <c r="H875" t="s">
        <v>18</v>
      </c>
      <c r="I875" s="1">
        <v>196</v>
      </c>
      <c r="J875" s="1">
        <f>+Tabell1[[#This Row],[Regnskap]]</f>
        <v>196</v>
      </c>
      <c r="L875" t="str">
        <f>_xlfn.XLOOKUP(Tabell1[[#This Row],[Ansvar]],Fleksi[Ansvar],Fleksi[Virksomhet])</f>
        <v xml:space="preserve">Sandnes kulturhus </v>
      </c>
      <c r="M875" t="str">
        <f>_xlfn.XLOOKUP(Tabell1[[#This Row],[Ansvar]],Fleksi[Ansvar],Fleksi[1B])</f>
        <v>Kultur og næring</v>
      </c>
      <c r="N875" t="str">
        <f>_xlfn.XLOOKUP(Tabell1[[#This Row],[Ansvar]],Fleksi[Ansvar],Fleksi[Tjenesteområde])</f>
        <v>Kultur og næring</v>
      </c>
      <c r="O875" s="1">
        <f>+ROUND(Tabell1[[#This Row],[Justert beløp]],-3)</f>
        <v>0</v>
      </c>
      <c r="P875">
        <f t="shared" si="106"/>
        <v>1120</v>
      </c>
      <c r="Q875">
        <f t="shared" si="107"/>
        <v>5060</v>
      </c>
      <c r="R875">
        <f t="shared" si="108"/>
        <v>3770</v>
      </c>
      <c r="S875" t="str">
        <f t="shared" si="109"/>
        <v>2255</v>
      </c>
      <c r="T875" s="1">
        <f>+Tabell1[[#This Row],[Avrundet beløp]]</f>
        <v>0</v>
      </c>
      <c r="U875" s="5">
        <f t="shared" si="105"/>
        <v>0</v>
      </c>
    </row>
    <row r="876" spans="1:21" x14ac:dyDescent="0.25">
      <c r="A876">
        <v>5060</v>
      </c>
      <c r="B876" t="s">
        <v>377</v>
      </c>
      <c r="C876">
        <v>3775</v>
      </c>
      <c r="D876" t="s">
        <v>379</v>
      </c>
      <c r="E876">
        <v>1120</v>
      </c>
      <c r="F876" t="s">
        <v>26</v>
      </c>
      <c r="G876" t="s">
        <v>17</v>
      </c>
      <c r="H876" t="s">
        <v>18</v>
      </c>
      <c r="I876" s="1">
        <v>3054</v>
      </c>
      <c r="J876" s="1">
        <f>+Tabell1[[#This Row],[Regnskap]]</f>
        <v>3054</v>
      </c>
      <c r="L876" t="str">
        <f>_xlfn.XLOOKUP(Tabell1[[#This Row],[Ansvar]],Fleksi[Ansvar],Fleksi[Virksomhet])</f>
        <v xml:space="preserve">Sandnes kulturhus </v>
      </c>
      <c r="M876" t="str">
        <f>_xlfn.XLOOKUP(Tabell1[[#This Row],[Ansvar]],Fleksi[Ansvar],Fleksi[1B])</f>
        <v>Kultur og næring</v>
      </c>
      <c r="N876" t="str">
        <f>_xlfn.XLOOKUP(Tabell1[[#This Row],[Ansvar]],Fleksi[Ansvar],Fleksi[Tjenesteområde])</f>
        <v>Kultur og næring</v>
      </c>
      <c r="O876" s="1">
        <f>+ROUND(Tabell1[[#This Row],[Justert beløp]],-3)</f>
        <v>3000</v>
      </c>
      <c r="P876">
        <f t="shared" si="106"/>
        <v>1120</v>
      </c>
      <c r="Q876">
        <f t="shared" si="107"/>
        <v>5060</v>
      </c>
      <c r="R876">
        <f t="shared" si="108"/>
        <v>3775</v>
      </c>
      <c r="S876" t="str">
        <f t="shared" si="109"/>
        <v>2255</v>
      </c>
      <c r="T876" s="1">
        <f>+Tabell1[[#This Row],[Avrundet beløp]]</f>
        <v>3000</v>
      </c>
      <c r="U876" s="5">
        <f t="shared" si="105"/>
        <v>3000</v>
      </c>
    </row>
    <row r="877" spans="1:21" x14ac:dyDescent="0.25">
      <c r="A877">
        <v>5060</v>
      </c>
      <c r="B877" t="s">
        <v>377</v>
      </c>
      <c r="C877">
        <v>3775</v>
      </c>
      <c r="D877" t="s">
        <v>379</v>
      </c>
      <c r="E877">
        <v>1121</v>
      </c>
      <c r="F877" t="s">
        <v>66</v>
      </c>
      <c r="G877" t="s">
        <v>17</v>
      </c>
      <c r="H877" t="s">
        <v>18</v>
      </c>
      <c r="I877" s="1">
        <v>404</v>
      </c>
      <c r="J877" s="1">
        <f>+Tabell1[[#This Row],[Regnskap]]</f>
        <v>404</v>
      </c>
      <c r="L877" t="str">
        <f>_xlfn.XLOOKUP(Tabell1[[#This Row],[Ansvar]],Fleksi[Ansvar],Fleksi[Virksomhet])</f>
        <v xml:space="preserve">Sandnes kulturhus </v>
      </c>
      <c r="M877" t="str">
        <f>_xlfn.XLOOKUP(Tabell1[[#This Row],[Ansvar]],Fleksi[Ansvar],Fleksi[1B])</f>
        <v>Kultur og næring</v>
      </c>
      <c r="N877" t="str">
        <f>_xlfn.XLOOKUP(Tabell1[[#This Row],[Ansvar]],Fleksi[Ansvar],Fleksi[Tjenesteområde])</f>
        <v>Kultur og næring</v>
      </c>
      <c r="O877" s="1">
        <f>+ROUND(Tabell1[[#This Row],[Justert beløp]],-3)</f>
        <v>0</v>
      </c>
      <c r="P877">
        <f t="shared" si="106"/>
        <v>1121</v>
      </c>
      <c r="Q877">
        <f t="shared" si="107"/>
        <v>5060</v>
      </c>
      <c r="R877">
        <f t="shared" si="108"/>
        <v>3775</v>
      </c>
      <c r="S877" t="str">
        <f t="shared" si="109"/>
        <v>2255</v>
      </c>
      <c r="T877" s="1">
        <f>+Tabell1[[#This Row],[Avrundet beløp]]</f>
        <v>0</v>
      </c>
      <c r="U877" s="5">
        <f t="shared" si="105"/>
        <v>0</v>
      </c>
    </row>
    <row r="878" spans="1:21" x14ac:dyDescent="0.25">
      <c r="A878">
        <v>5060</v>
      </c>
      <c r="B878" t="s">
        <v>377</v>
      </c>
      <c r="C878">
        <v>3775</v>
      </c>
      <c r="D878" t="s">
        <v>379</v>
      </c>
      <c r="E878">
        <v>1169</v>
      </c>
      <c r="F878" t="s">
        <v>380</v>
      </c>
      <c r="G878" t="s">
        <v>17</v>
      </c>
      <c r="H878" t="s">
        <v>18</v>
      </c>
      <c r="I878" s="1">
        <v>57847</v>
      </c>
      <c r="J878" s="1">
        <f>+Tabell1[[#This Row],[Regnskap]]</f>
        <v>57847</v>
      </c>
      <c r="L878" t="str">
        <f>_xlfn.XLOOKUP(Tabell1[[#This Row],[Ansvar]],Fleksi[Ansvar],Fleksi[Virksomhet])</f>
        <v xml:space="preserve">Sandnes kulturhus </v>
      </c>
      <c r="M878" t="str">
        <f>_xlfn.XLOOKUP(Tabell1[[#This Row],[Ansvar]],Fleksi[Ansvar],Fleksi[1B])</f>
        <v>Kultur og næring</v>
      </c>
      <c r="N878" t="str">
        <f>_xlfn.XLOOKUP(Tabell1[[#This Row],[Ansvar]],Fleksi[Ansvar],Fleksi[Tjenesteområde])</f>
        <v>Kultur og næring</v>
      </c>
      <c r="O878" s="1">
        <f>+ROUND(Tabell1[[#This Row],[Justert beløp]],-3)</f>
        <v>58000</v>
      </c>
      <c r="P878">
        <f t="shared" si="106"/>
        <v>1169</v>
      </c>
      <c r="Q878">
        <f t="shared" si="107"/>
        <v>5060</v>
      </c>
      <c r="R878">
        <f t="shared" si="108"/>
        <v>3775</v>
      </c>
      <c r="S878" t="str">
        <f t="shared" si="109"/>
        <v>2255</v>
      </c>
      <c r="T878" s="1">
        <f>+Tabell1[[#This Row],[Avrundet beløp]]</f>
        <v>58000</v>
      </c>
      <c r="U878" s="5">
        <f t="shared" si="105"/>
        <v>58000</v>
      </c>
    </row>
    <row r="879" spans="1:21" x14ac:dyDescent="0.25">
      <c r="A879">
        <v>5061</v>
      </c>
      <c r="B879" t="s">
        <v>381</v>
      </c>
      <c r="C879">
        <v>3771</v>
      </c>
      <c r="D879" t="s">
        <v>382</v>
      </c>
      <c r="E879">
        <v>1012</v>
      </c>
      <c r="F879" t="s">
        <v>23</v>
      </c>
      <c r="G879" t="s">
        <v>17</v>
      </c>
      <c r="H879" t="s">
        <v>18</v>
      </c>
      <c r="I879" s="1">
        <v>31</v>
      </c>
      <c r="J879" s="1">
        <f>+Tabell1[[#This Row],[Regnskap]]</f>
        <v>31</v>
      </c>
      <c r="L879" t="str">
        <f>_xlfn.XLOOKUP(Tabell1[[#This Row],[Ansvar]],Fleksi[Ansvar],Fleksi[Virksomhet])</f>
        <v xml:space="preserve">Sandnes kulturhus </v>
      </c>
      <c r="M879" t="str">
        <f>_xlfn.XLOOKUP(Tabell1[[#This Row],[Ansvar]],Fleksi[Ansvar],Fleksi[1B])</f>
        <v>Kultur og næring</v>
      </c>
      <c r="N879" t="str">
        <f>_xlfn.XLOOKUP(Tabell1[[#This Row],[Ansvar]],Fleksi[Ansvar],Fleksi[Tjenesteområde])</f>
        <v>Kultur og næring</v>
      </c>
      <c r="O879" s="1">
        <f>+ROUND(Tabell1[[#This Row],[Justert beløp]],-3)</f>
        <v>0</v>
      </c>
      <c r="P879">
        <f t="shared" si="106"/>
        <v>1012</v>
      </c>
      <c r="Q879">
        <f t="shared" si="107"/>
        <v>5061</v>
      </c>
      <c r="R879">
        <f t="shared" si="108"/>
        <v>3771</v>
      </c>
      <c r="S879" t="str">
        <f t="shared" si="109"/>
        <v>2255</v>
      </c>
      <c r="T879" s="1">
        <f>+Tabell1[[#This Row],[Avrundet beløp]]</f>
        <v>0</v>
      </c>
      <c r="U879" s="5">
        <f t="shared" si="105"/>
        <v>0</v>
      </c>
    </row>
    <row r="880" spans="1:21" x14ac:dyDescent="0.25">
      <c r="A880">
        <v>5061</v>
      </c>
      <c r="B880" t="s">
        <v>381</v>
      </c>
      <c r="C880">
        <v>3771</v>
      </c>
      <c r="D880" t="s">
        <v>382</v>
      </c>
      <c r="E880">
        <v>1030</v>
      </c>
      <c r="F880" t="s">
        <v>248</v>
      </c>
      <c r="G880" t="s">
        <v>17</v>
      </c>
      <c r="H880" t="s">
        <v>18</v>
      </c>
      <c r="I880" s="1">
        <v>4658</v>
      </c>
      <c r="J880" s="1">
        <f>+Tabell1[[#This Row],[Regnskap]]</f>
        <v>4658</v>
      </c>
      <c r="L880" t="str">
        <f>_xlfn.XLOOKUP(Tabell1[[#This Row],[Ansvar]],Fleksi[Ansvar],Fleksi[Virksomhet])</f>
        <v xml:space="preserve">Sandnes kulturhus </v>
      </c>
      <c r="M880" t="str">
        <f>_xlfn.XLOOKUP(Tabell1[[#This Row],[Ansvar]],Fleksi[Ansvar],Fleksi[1B])</f>
        <v>Kultur og næring</v>
      </c>
      <c r="N880" t="str">
        <f>_xlfn.XLOOKUP(Tabell1[[#This Row],[Ansvar]],Fleksi[Ansvar],Fleksi[Tjenesteområde])</f>
        <v>Kultur og næring</v>
      </c>
      <c r="O880" s="1">
        <f>+ROUND(Tabell1[[#This Row],[Justert beløp]],-3)</f>
        <v>5000</v>
      </c>
      <c r="P880">
        <f t="shared" si="106"/>
        <v>1030</v>
      </c>
      <c r="Q880">
        <f t="shared" si="107"/>
        <v>5061</v>
      </c>
      <c r="R880">
        <f t="shared" si="108"/>
        <v>3771</v>
      </c>
      <c r="S880" t="str">
        <f t="shared" si="109"/>
        <v>2255</v>
      </c>
      <c r="T880" s="1">
        <f>+Tabell1[[#This Row],[Avrundet beløp]]</f>
        <v>5000</v>
      </c>
      <c r="U880" s="5">
        <f t="shared" si="105"/>
        <v>5000</v>
      </c>
    </row>
    <row r="881" spans="1:21" x14ac:dyDescent="0.25">
      <c r="A881">
        <v>5061</v>
      </c>
      <c r="B881" t="s">
        <v>381</v>
      </c>
      <c r="C881">
        <v>3771</v>
      </c>
      <c r="D881" t="s">
        <v>382</v>
      </c>
      <c r="E881">
        <v>1050</v>
      </c>
      <c r="F881" t="s">
        <v>223</v>
      </c>
      <c r="G881" t="s">
        <v>17</v>
      </c>
      <c r="H881" t="s">
        <v>18</v>
      </c>
      <c r="I881" s="1">
        <v>1905</v>
      </c>
      <c r="J881" s="1">
        <f>+Tabell1[[#This Row],[Regnskap]]</f>
        <v>1905</v>
      </c>
      <c r="L881" t="str">
        <f>_xlfn.XLOOKUP(Tabell1[[#This Row],[Ansvar]],Fleksi[Ansvar],Fleksi[Virksomhet])</f>
        <v xml:space="preserve">Sandnes kulturhus </v>
      </c>
      <c r="M881" t="str">
        <f>_xlfn.XLOOKUP(Tabell1[[#This Row],[Ansvar]],Fleksi[Ansvar],Fleksi[1B])</f>
        <v>Kultur og næring</v>
      </c>
      <c r="N881" t="str">
        <f>_xlfn.XLOOKUP(Tabell1[[#This Row],[Ansvar]],Fleksi[Ansvar],Fleksi[Tjenesteområde])</f>
        <v>Kultur og næring</v>
      </c>
      <c r="O881" s="1">
        <f>+ROUND(Tabell1[[#This Row],[Justert beløp]],-3)</f>
        <v>2000</v>
      </c>
      <c r="P881">
        <f t="shared" si="106"/>
        <v>1050</v>
      </c>
      <c r="Q881">
        <f t="shared" si="107"/>
        <v>5061</v>
      </c>
      <c r="R881">
        <f t="shared" si="108"/>
        <v>3771</v>
      </c>
      <c r="S881" t="str">
        <f t="shared" si="109"/>
        <v>2255</v>
      </c>
      <c r="T881" s="1">
        <f>+Tabell1[[#This Row],[Avrundet beløp]]</f>
        <v>2000</v>
      </c>
      <c r="U881" s="5">
        <f t="shared" si="105"/>
        <v>2000</v>
      </c>
    </row>
    <row r="882" spans="1:21" x14ac:dyDescent="0.25">
      <c r="A882">
        <v>5061</v>
      </c>
      <c r="B882" t="s">
        <v>381</v>
      </c>
      <c r="C882">
        <v>3771</v>
      </c>
      <c r="D882" t="s">
        <v>382</v>
      </c>
      <c r="E882">
        <v>1090</v>
      </c>
      <c r="F882" t="s">
        <v>22</v>
      </c>
      <c r="G882" t="s">
        <v>17</v>
      </c>
      <c r="H882" t="s">
        <v>18</v>
      </c>
      <c r="I882" s="1">
        <v>544</v>
      </c>
      <c r="J882" s="1">
        <f>+Tabell1[[#This Row],[Regnskap]]</f>
        <v>544</v>
      </c>
      <c r="L882" t="str">
        <f>_xlfn.XLOOKUP(Tabell1[[#This Row],[Ansvar]],Fleksi[Ansvar],Fleksi[Virksomhet])</f>
        <v xml:space="preserve">Sandnes kulturhus </v>
      </c>
      <c r="M882" t="str">
        <f>_xlfn.XLOOKUP(Tabell1[[#This Row],[Ansvar]],Fleksi[Ansvar],Fleksi[1B])</f>
        <v>Kultur og næring</v>
      </c>
      <c r="N882" t="str">
        <f>_xlfn.XLOOKUP(Tabell1[[#This Row],[Ansvar]],Fleksi[Ansvar],Fleksi[Tjenesteområde])</f>
        <v>Kultur og næring</v>
      </c>
      <c r="O882" s="1">
        <f>+ROUND(Tabell1[[#This Row],[Justert beløp]],-3)</f>
        <v>1000</v>
      </c>
      <c r="P882">
        <f t="shared" si="106"/>
        <v>1090</v>
      </c>
      <c r="Q882">
        <f t="shared" si="107"/>
        <v>5061</v>
      </c>
      <c r="R882">
        <f t="shared" si="108"/>
        <v>3771</v>
      </c>
      <c r="S882" t="str">
        <f t="shared" si="109"/>
        <v>2255</v>
      </c>
      <c r="T882" s="1">
        <f>+Tabell1[[#This Row],[Avrundet beløp]]</f>
        <v>1000</v>
      </c>
      <c r="U882" s="5">
        <f t="shared" si="105"/>
        <v>1000</v>
      </c>
    </row>
    <row r="883" spans="1:21" x14ac:dyDescent="0.25">
      <c r="A883">
        <v>5061</v>
      </c>
      <c r="B883" t="s">
        <v>381</v>
      </c>
      <c r="C883">
        <v>3771</v>
      </c>
      <c r="D883" t="s">
        <v>382</v>
      </c>
      <c r="E883">
        <v>1099</v>
      </c>
      <c r="F883" t="s">
        <v>16</v>
      </c>
      <c r="G883" t="s">
        <v>17</v>
      </c>
      <c r="H883" t="s">
        <v>18</v>
      </c>
      <c r="I883" s="1">
        <v>1007</v>
      </c>
      <c r="J883" s="1">
        <f>+Tabell1[[#This Row],[Regnskap]]</f>
        <v>1007</v>
      </c>
      <c r="L883" t="str">
        <f>_xlfn.XLOOKUP(Tabell1[[#This Row],[Ansvar]],Fleksi[Ansvar],Fleksi[Virksomhet])</f>
        <v xml:space="preserve">Sandnes kulturhus </v>
      </c>
      <c r="M883" t="str">
        <f>_xlfn.XLOOKUP(Tabell1[[#This Row],[Ansvar]],Fleksi[Ansvar],Fleksi[1B])</f>
        <v>Kultur og næring</v>
      </c>
      <c r="N883" t="str">
        <f>_xlfn.XLOOKUP(Tabell1[[#This Row],[Ansvar]],Fleksi[Ansvar],Fleksi[Tjenesteområde])</f>
        <v>Kultur og næring</v>
      </c>
      <c r="O883" s="1">
        <f>+ROUND(Tabell1[[#This Row],[Justert beløp]],-3)</f>
        <v>1000</v>
      </c>
      <c r="P883">
        <f t="shared" si="106"/>
        <v>1099</v>
      </c>
      <c r="Q883">
        <f t="shared" si="107"/>
        <v>5061</v>
      </c>
      <c r="R883">
        <f t="shared" si="108"/>
        <v>3771</v>
      </c>
      <c r="S883" t="str">
        <f t="shared" si="109"/>
        <v>2255</v>
      </c>
      <c r="T883" s="1">
        <f>+Tabell1[[#This Row],[Avrundet beløp]]</f>
        <v>1000</v>
      </c>
      <c r="U883" s="5">
        <f t="shared" si="105"/>
        <v>1000</v>
      </c>
    </row>
    <row r="884" spans="1:21" x14ac:dyDescent="0.25">
      <c r="A884">
        <v>5061</v>
      </c>
      <c r="B884" t="s">
        <v>381</v>
      </c>
      <c r="C884">
        <v>3771</v>
      </c>
      <c r="D884" t="s">
        <v>382</v>
      </c>
      <c r="E884">
        <v>1169</v>
      </c>
      <c r="F884" t="s">
        <v>380</v>
      </c>
      <c r="G884" t="s">
        <v>17</v>
      </c>
      <c r="H884" t="s">
        <v>18</v>
      </c>
      <c r="I884" s="1">
        <v>1260</v>
      </c>
      <c r="J884" s="1">
        <f>+Tabell1[[#This Row],[Regnskap]]</f>
        <v>1260</v>
      </c>
      <c r="L884" t="str">
        <f>_xlfn.XLOOKUP(Tabell1[[#This Row],[Ansvar]],Fleksi[Ansvar],Fleksi[Virksomhet])</f>
        <v xml:space="preserve">Sandnes kulturhus </v>
      </c>
      <c r="M884" t="str">
        <f>_xlfn.XLOOKUP(Tabell1[[#This Row],[Ansvar]],Fleksi[Ansvar],Fleksi[1B])</f>
        <v>Kultur og næring</v>
      </c>
      <c r="N884" t="str">
        <f>_xlfn.XLOOKUP(Tabell1[[#This Row],[Ansvar]],Fleksi[Ansvar],Fleksi[Tjenesteområde])</f>
        <v>Kultur og næring</v>
      </c>
      <c r="O884" s="1">
        <f>+ROUND(Tabell1[[#This Row],[Justert beløp]],-3)</f>
        <v>1000</v>
      </c>
      <c r="P884">
        <f t="shared" si="106"/>
        <v>1169</v>
      </c>
      <c r="Q884">
        <f t="shared" si="107"/>
        <v>5061</v>
      </c>
      <c r="R884">
        <f t="shared" si="108"/>
        <v>3771</v>
      </c>
      <c r="S884" t="str">
        <f t="shared" si="109"/>
        <v>2255</v>
      </c>
      <c r="T884" s="1">
        <f>+Tabell1[[#This Row],[Avrundet beløp]]</f>
        <v>1000</v>
      </c>
      <c r="U884" s="5">
        <f t="shared" si="105"/>
        <v>1000</v>
      </c>
    </row>
    <row r="885" spans="1:21" x14ac:dyDescent="0.25">
      <c r="A885">
        <v>5061</v>
      </c>
      <c r="B885" t="s">
        <v>381</v>
      </c>
      <c r="C885">
        <v>3775</v>
      </c>
      <c r="D885" t="s">
        <v>379</v>
      </c>
      <c r="E885">
        <v>1169</v>
      </c>
      <c r="F885" t="s">
        <v>380</v>
      </c>
      <c r="G885" t="s">
        <v>17</v>
      </c>
      <c r="H885" t="s">
        <v>18</v>
      </c>
      <c r="I885" s="1">
        <v>2116</v>
      </c>
      <c r="J885" s="1">
        <f>+Tabell1[[#This Row],[Regnskap]]</f>
        <v>2116</v>
      </c>
      <c r="L885" t="str">
        <f>_xlfn.XLOOKUP(Tabell1[[#This Row],[Ansvar]],Fleksi[Ansvar],Fleksi[Virksomhet])</f>
        <v xml:space="preserve">Sandnes kulturhus </v>
      </c>
      <c r="M885" t="str">
        <f>_xlfn.XLOOKUP(Tabell1[[#This Row],[Ansvar]],Fleksi[Ansvar],Fleksi[1B])</f>
        <v>Kultur og næring</v>
      </c>
      <c r="N885" t="str">
        <f>_xlfn.XLOOKUP(Tabell1[[#This Row],[Ansvar]],Fleksi[Ansvar],Fleksi[Tjenesteområde])</f>
        <v>Kultur og næring</v>
      </c>
      <c r="O885" s="1">
        <f>+ROUND(Tabell1[[#This Row],[Justert beløp]],-3)</f>
        <v>2000</v>
      </c>
      <c r="P885">
        <f t="shared" si="106"/>
        <v>1169</v>
      </c>
      <c r="Q885">
        <f t="shared" si="107"/>
        <v>5061</v>
      </c>
      <c r="R885">
        <f t="shared" si="108"/>
        <v>3775</v>
      </c>
      <c r="S885" t="str">
        <f t="shared" si="109"/>
        <v>2255</v>
      </c>
      <c r="T885" s="1">
        <f>+Tabell1[[#This Row],[Avrundet beløp]]</f>
        <v>2000</v>
      </c>
      <c r="U885" s="5">
        <f t="shared" si="105"/>
        <v>2000</v>
      </c>
    </row>
    <row r="886" spans="1:21" ht="75" x14ac:dyDescent="0.25">
      <c r="A886">
        <v>104000</v>
      </c>
      <c r="B886" t="s">
        <v>383</v>
      </c>
      <c r="C886">
        <v>2321</v>
      </c>
      <c r="D886" t="s">
        <v>219</v>
      </c>
      <c r="E886">
        <v>1190</v>
      </c>
      <c r="F886" t="s">
        <v>232</v>
      </c>
      <c r="G886" t="s">
        <v>72</v>
      </c>
      <c r="H886" t="s">
        <v>73</v>
      </c>
      <c r="I886" s="1">
        <v>27000</v>
      </c>
      <c r="K886" s="2" t="s">
        <v>384</v>
      </c>
      <c r="L886" t="str">
        <f>_xlfn.XLOOKUP(Tabell1[[#This Row],[Ansvar]],Fleksi[Ansvar],Fleksi[Virksomhet])</f>
        <v>Eiendom</v>
      </c>
      <c r="M886" t="str">
        <f>_xlfn.XLOOKUP(Tabell1[[#This Row],[Ansvar]],Fleksi[Ansvar],Fleksi[1B])</f>
        <v>Eiendom</v>
      </c>
      <c r="N886" t="str">
        <f>_xlfn.XLOOKUP(Tabell1[[#This Row],[Ansvar]],Fleksi[Ansvar],Fleksi[Tjenesteområde])</f>
        <v>Sentrale staber, politisk virksomhet og fellesutgifter</v>
      </c>
      <c r="O886" s="1">
        <f>+ROUND(Tabell1[[#This Row],[Justert beløp]],-3)</f>
        <v>0</v>
      </c>
      <c r="P886">
        <f t="shared" si="106"/>
        <v>1190</v>
      </c>
      <c r="Q886">
        <f t="shared" si="107"/>
        <v>104000</v>
      </c>
      <c r="R886">
        <f t="shared" si="108"/>
        <v>2321</v>
      </c>
      <c r="S886" t="str">
        <f t="shared" si="109"/>
        <v>2268</v>
      </c>
      <c r="T886" s="1">
        <f>+Tabell1[[#This Row],[Avrundet beløp]]</f>
        <v>0</v>
      </c>
      <c r="U886" s="5">
        <f t="shared" si="105"/>
        <v>0</v>
      </c>
    </row>
    <row r="887" spans="1:21" x14ac:dyDescent="0.25">
      <c r="A887">
        <v>104101</v>
      </c>
      <c r="B887" t="s">
        <v>385</v>
      </c>
      <c r="C887">
        <v>2222</v>
      </c>
      <c r="D887" t="s">
        <v>37</v>
      </c>
      <c r="E887">
        <v>1230</v>
      </c>
      <c r="F887" t="s">
        <v>386</v>
      </c>
      <c r="G887" t="s">
        <v>17</v>
      </c>
      <c r="H887" t="s">
        <v>18</v>
      </c>
      <c r="I887" s="1">
        <v>5700</v>
      </c>
      <c r="J887" s="1">
        <f>+Tabell1[[#This Row],[Regnskap]]</f>
        <v>5700</v>
      </c>
      <c r="L887" t="str">
        <f>_xlfn.XLOOKUP(Tabell1[[#This Row],[Ansvar]],Fleksi[Ansvar],Fleksi[Virksomhet])</f>
        <v>Eiendom</v>
      </c>
      <c r="M887" t="str">
        <f>_xlfn.XLOOKUP(Tabell1[[#This Row],[Ansvar]],Fleksi[Ansvar],Fleksi[1B])</f>
        <v>Eiendom</v>
      </c>
      <c r="N887" t="str">
        <f>_xlfn.XLOOKUP(Tabell1[[#This Row],[Ansvar]],Fleksi[Ansvar],Fleksi[Tjenesteområde])</f>
        <v>Sentrale staber, politisk virksomhet og fellesutgifter</v>
      </c>
      <c r="O887" s="1">
        <f>+ROUND(Tabell1[[#This Row],[Justert beløp]],-3)</f>
        <v>6000</v>
      </c>
      <c r="P887">
        <f t="shared" ref="P887:P900" si="110">+E887</f>
        <v>1230</v>
      </c>
      <c r="Q887">
        <f t="shared" ref="Q887:Q900" si="111">+A887</f>
        <v>104101</v>
      </c>
      <c r="R887">
        <f t="shared" ref="R887:R900" si="112">+C887</f>
        <v>2222</v>
      </c>
      <c r="S887" t="str">
        <f t="shared" ref="S887:S900" si="113">+G887</f>
        <v>2255</v>
      </c>
      <c r="T887" s="1">
        <f>+Tabell1[[#This Row],[Avrundet beløp]]</f>
        <v>6000</v>
      </c>
      <c r="U887" s="5">
        <f t="shared" si="105"/>
        <v>6000</v>
      </c>
    </row>
    <row r="888" spans="1:21" x14ac:dyDescent="0.25">
      <c r="A888">
        <v>104101</v>
      </c>
      <c r="B888" t="s">
        <v>385</v>
      </c>
      <c r="C888">
        <v>2222</v>
      </c>
      <c r="D888" t="s">
        <v>37</v>
      </c>
      <c r="E888">
        <v>1240</v>
      </c>
      <c r="F888" t="s">
        <v>343</v>
      </c>
      <c r="G888" t="s">
        <v>17</v>
      </c>
      <c r="H888" t="s">
        <v>18</v>
      </c>
      <c r="I888" s="1">
        <v>893</v>
      </c>
      <c r="J888" s="1">
        <f>+Tabell1[[#This Row],[Regnskap]]</f>
        <v>893</v>
      </c>
      <c r="L888" t="str">
        <f>_xlfn.XLOOKUP(Tabell1[[#This Row],[Ansvar]],Fleksi[Ansvar],Fleksi[Virksomhet])</f>
        <v>Eiendom</v>
      </c>
      <c r="M888" t="str">
        <f>_xlfn.XLOOKUP(Tabell1[[#This Row],[Ansvar]],Fleksi[Ansvar],Fleksi[1B])</f>
        <v>Eiendom</v>
      </c>
      <c r="N888" t="str">
        <f>_xlfn.XLOOKUP(Tabell1[[#This Row],[Ansvar]],Fleksi[Ansvar],Fleksi[Tjenesteområde])</f>
        <v>Sentrale staber, politisk virksomhet og fellesutgifter</v>
      </c>
      <c r="O888" s="1">
        <f>+ROUND(Tabell1[[#This Row],[Justert beløp]],-3)</f>
        <v>1000</v>
      </c>
      <c r="P888">
        <f t="shared" si="110"/>
        <v>1240</v>
      </c>
      <c r="Q888">
        <f t="shared" si="111"/>
        <v>104101</v>
      </c>
      <c r="R888">
        <f t="shared" si="112"/>
        <v>2222</v>
      </c>
      <c r="S888" t="str">
        <f t="shared" si="113"/>
        <v>2255</v>
      </c>
      <c r="T888" s="1">
        <f>+Tabell1[[#This Row],[Avrundet beløp]]</f>
        <v>1000</v>
      </c>
      <c r="U888" s="5">
        <f t="shared" si="105"/>
        <v>1000</v>
      </c>
    </row>
    <row r="889" spans="1:21" x14ac:dyDescent="0.25">
      <c r="A889">
        <v>104101</v>
      </c>
      <c r="B889" t="s">
        <v>385</v>
      </c>
      <c r="C889">
        <v>2414</v>
      </c>
      <c r="D889" t="s">
        <v>326</v>
      </c>
      <c r="E889">
        <v>1230</v>
      </c>
      <c r="F889" t="s">
        <v>386</v>
      </c>
      <c r="G889" t="s">
        <v>17</v>
      </c>
      <c r="H889" t="s">
        <v>18</v>
      </c>
      <c r="I889" s="1">
        <v>22890</v>
      </c>
      <c r="J889" s="1">
        <f>+Tabell1[[#This Row],[Regnskap]]</f>
        <v>22890</v>
      </c>
      <c r="L889" t="str">
        <f>_xlfn.XLOOKUP(Tabell1[[#This Row],[Ansvar]],Fleksi[Ansvar],Fleksi[Virksomhet])</f>
        <v>Eiendom</v>
      </c>
      <c r="M889" t="str">
        <f>_xlfn.XLOOKUP(Tabell1[[#This Row],[Ansvar]],Fleksi[Ansvar],Fleksi[1B])</f>
        <v>Eiendom</v>
      </c>
      <c r="N889" t="str">
        <f>_xlfn.XLOOKUP(Tabell1[[#This Row],[Ansvar]],Fleksi[Ansvar],Fleksi[Tjenesteområde])</f>
        <v>Sentrale staber, politisk virksomhet og fellesutgifter</v>
      </c>
      <c r="O889" s="1">
        <f>+ROUND(Tabell1[[#This Row],[Justert beløp]],-3)</f>
        <v>23000</v>
      </c>
      <c r="P889">
        <f t="shared" si="110"/>
        <v>1230</v>
      </c>
      <c r="Q889">
        <f t="shared" si="111"/>
        <v>104101</v>
      </c>
      <c r="R889">
        <f t="shared" si="112"/>
        <v>2414</v>
      </c>
      <c r="S889" t="str">
        <f t="shared" si="113"/>
        <v>2255</v>
      </c>
      <c r="T889" s="1">
        <f>+Tabell1[[#This Row],[Avrundet beløp]]</f>
        <v>23000</v>
      </c>
      <c r="U889" s="5">
        <f t="shared" si="105"/>
        <v>23000</v>
      </c>
    </row>
    <row r="890" spans="1:21" x14ac:dyDescent="0.25">
      <c r="A890">
        <v>104102</v>
      </c>
      <c r="B890" t="s">
        <v>387</v>
      </c>
      <c r="C890">
        <v>2222</v>
      </c>
      <c r="D890" t="s">
        <v>37</v>
      </c>
      <c r="E890">
        <v>1240</v>
      </c>
      <c r="F890" t="s">
        <v>343</v>
      </c>
      <c r="G890" t="s">
        <v>17</v>
      </c>
      <c r="H890" t="s">
        <v>18</v>
      </c>
      <c r="I890" s="1">
        <v>17741</v>
      </c>
      <c r="J890" s="1">
        <f>+Tabell1[[#This Row],[Regnskap]]</f>
        <v>17741</v>
      </c>
      <c r="L890" t="str">
        <f>_xlfn.XLOOKUP(Tabell1[[#This Row],[Ansvar]],Fleksi[Ansvar],Fleksi[Virksomhet])</f>
        <v>Eiendom</v>
      </c>
      <c r="M890" t="str">
        <f>_xlfn.XLOOKUP(Tabell1[[#This Row],[Ansvar]],Fleksi[Ansvar],Fleksi[1B])</f>
        <v>Eiendom</v>
      </c>
      <c r="N890" t="str">
        <f>_xlfn.XLOOKUP(Tabell1[[#This Row],[Ansvar]],Fleksi[Ansvar],Fleksi[Tjenesteområde])</f>
        <v>Sentrale staber, politisk virksomhet og fellesutgifter</v>
      </c>
      <c r="O890" s="1">
        <f>+ROUND(Tabell1[[#This Row],[Justert beløp]],-3)</f>
        <v>18000</v>
      </c>
      <c r="P890">
        <f t="shared" si="110"/>
        <v>1240</v>
      </c>
      <c r="Q890">
        <f t="shared" si="111"/>
        <v>104102</v>
      </c>
      <c r="R890">
        <f t="shared" si="112"/>
        <v>2222</v>
      </c>
      <c r="S890" t="str">
        <f t="shared" si="113"/>
        <v>2255</v>
      </c>
      <c r="T890" s="1">
        <f>+Tabell1[[#This Row],[Avrundet beløp]]</f>
        <v>18000</v>
      </c>
      <c r="U890" s="5">
        <f t="shared" si="105"/>
        <v>18000</v>
      </c>
    </row>
    <row r="891" spans="1:21" x14ac:dyDescent="0.25">
      <c r="A891">
        <v>104103</v>
      </c>
      <c r="B891" t="s">
        <v>388</v>
      </c>
      <c r="C891">
        <v>2222</v>
      </c>
      <c r="D891" t="s">
        <v>37</v>
      </c>
      <c r="E891">
        <v>1240</v>
      </c>
      <c r="F891" t="s">
        <v>343</v>
      </c>
      <c r="G891" t="s">
        <v>17</v>
      </c>
      <c r="H891" t="s">
        <v>18</v>
      </c>
      <c r="I891" s="1">
        <v>36062</v>
      </c>
      <c r="J891" s="1">
        <f>+Tabell1[[#This Row],[Regnskap]]</f>
        <v>36062</v>
      </c>
      <c r="L891" t="str">
        <f>_xlfn.XLOOKUP(Tabell1[[#This Row],[Ansvar]],Fleksi[Ansvar],Fleksi[Virksomhet])</f>
        <v>Eiendom</v>
      </c>
      <c r="M891" t="str">
        <f>_xlfn.XLOOKUP(Tabell1[[#This Row],[Ansvar]],Fleksi[Ansvar],Fleksi[1B])</f>
        <v>Eiendom</v>
      </c>
      <c r="N891" t="str">
        <f>_xlfn.XLOOKUP(Tabell1[[#This Row],[Ansvar]],Fleksi[Ansvar],Fleksi[Tjenesteområde])</f>
        <v>Sentrale staber, politisk virksomhet og fellesutgifter</v>
      </c>
      <c r="O891" s="1">
        <f>+ROUND(Tabell1[[#This Row],[Justert beløp]],-3)</f>
        <v>36000</v>
      </c>
      <c r="P891">
        <f t="shared" si="110"/>
        <v>1240</v>
      </c>
      <c r="Q891">
        <f t="shared" si="111"/>
        <v>104103</v>
      </c>
      <c r="R891">
        <f t="shared" si="112"/>
        <v>2222</v>
      </c>
      <c r="S891" t="str">
        <f t="shared" si="113"/>
        <v>2255</v>
      </c>
      <c r="T891" s="1">
        <f>+Tabell1[[#This Row],[Avrundet beløp]]</f>
        <v>36000</v>
      </c>
      <c r="U891" s="5">
        <f t="shared" si="105"/>
        <v>36000</v>
      </c>
    </row>
    <row r="892" spans="1:21" x14ac:dyDescent="0.25">
      <c r="A892">
        <v>104112</v>
      </c>
      <c r="B892" t="s">
        <v>389</v>
      </c>
      <c r="C892">
        <v>2333</v>
      </c>
      <c r="D892" t="s">
        <v>70</v>
      </c>
      <c r="E892">
        <v>1264</v>
      </c>
      <c r="F892" t="s">
        <v>71</v>
      </c>
      <c r="G892" t="s">
        <v>72</v>
      </c>
      <c r="H892" t="s">
        <v>73</v>
      </c>
      <c r="I892" s="1">
        <v>59670</v>
      </c>
      <c r="J892" s="1">
        <f>+Tabell1[[#This Row],[Regnskap]]</f>
        <v>59670</v>
      </c>
      <c r="L892" t="str">
        <f>_xlfn.XLOOKUP(Tabell1[[#This Row],[Ansvar]],Fleksi[Ansvar],Fleksi[Virksomhet])</f>
        <v>Eiendom</v>
      </c>
      <c r="M892" t="str">
        <f>_xlfn.XLOOKUP(Tabell1[[#This Row],[Ansvar]],Fleksi[Ansvar],Fleksi[1B])</f>
        <v>Eiendom</v>
      </c>
      <c r="N892" t="str">
        <f>_xlfn.XLOOKUP(Tabell1[[#This Row],[Ansvar]],Fleksi[Ansvar],Fleksi[Tjenesteområde])</f>
        <v>Sentrale staber, politisk virksomhet og fellesutgifter</v>
      </c>
      <c r="O892" s="1">
        <f>+ROUND(Tabell1[[#This Row],[Justert beløp]],-3)</f>
        <v>60000</v>
      </c>
      <c r="P892">
        <f t="shared" si="110"/>
        <v>1264</v>
      </c>
      <c r="Q892">
        <f t="shared" si="111"/>
        <v>104112</v>
      </c>
      <c r="R892">
        <f t="shared" si="112"/>
        <v>2333</v>
      </c>
      <c r="S892" t="str">
        <f t="shared" si="113"/>
        <v>2268</v>
      </c>
      <c r="T892" s="1">
        <f>+Tabell1[[#This Row],[Avrundet beløp]]</f>
        <v>60000</v>
      </c>
      <c r="U892" s="5">
        <f t="shared" si="105"/>
        <v>60000</v>
      </c>
    </row>
    <row r="893" spans="1:21" ht="30" x14ac:dyDescent="0.25">
      <c r="A893">
        <v>104113</v>
      </c>
      <c r="B893" t="s">
        <v>390</v>
      </c>
      <c r="C893">
        <v>2321</v>
      </c>
      <c r="D893" t="s">
        <v>219</v>
      </c>
      <c r="E893">
        <v>1190</v>
      </c>
      <c r="F893" t="s">
        <v>232</v>
      </c>
      <c r="G893" t="s">
        <v>72</v>
      </c>
      <c r="H893" t="s">
        <v>73</v>
      </c>
      <c r="I893" s="1">
        <v>164945</v>
      </c>
      <c r="K893" s="2" t="s">
        <v>391</v>
      </c>
      <c r="L893" t="str">
        <f>_xlfn.XLOOKUP(Tabell1[[#This Row],[Ansvar]],Fleksi[Ansvar],Fleksi[Virksomhet])</f>
        <v>Eiendom</v>
      </c>
      <c r="M893" t="str">
        <f>_xlfn.XLOOKUP(Tabell1[[#This Row],[Ansvar]],Fleksi[Ansvar],Fleksi[1B])</f>
        <v>Eiendom</v>
      </c>
      <c r="N893" t="str">
        <f>_xlfn.XLOOKUP(Tabell1[[#This Row],[Ansvar]],Fleksi[Ansvar],Fleksi[Tjenesteområde])</f>
        <v>Sentrale staber, politisk virksomhet og fellesutgifter</v>
      </c>
      <c r="O893" s="1">
        <f>+ROUND(Tabell1[[#This Row],[Justert beløp]],-3)</f>
        <v>0</v>
      </c>
      <c r="P893">
        <f t="shared" si="110"/>
        <v>1190</v>
      </c>
      <c r="Q893">
        <f t="shared" si="111"/>
        <v>104113</v>
      </c>
      <c r="R893">
        <f t="shared" si="112"/>
        <v>2321</v>
      </c>
      <c r="S893" t="str">
        <f t="shared" si="113"/>
        <v>2268</v>
      </c>
      <c r="T893" s="1">
        <f>+Tabell1[[#This Row],[Avrundet beløp]]</f>
        <v>0</v>
      </c>
      <c r="U893" s="5">
        <f t="shared" si="105"/>
        <v>0</v>
      </c>
    </row>
    <row r="894" spans="1:21" ht="30" x14ac:dyDescent="0.25">
      <c r="A894">
        <v>104113</v>
      </c>
      <c r="B894" t="s">
        <v>390</v>
      </c>
      <c r="C894">
        <v>2333</v>
      </c>
      <c r="D894" t="s">
        <v>70</v>
      </c>
      <c r="E894">
        <v>1190</v>
      </c>
      <c r="F894" t="s">
        <v>232</v>
      </c>
      <c r="G894" t="s">
        <v>72</v>
      </c>
      <c r="H894" t="s">
        <v>73</v>
      </c>
      <c r="I894" s="1">
        <v>741789</v>
      </c>
      <c r="K894" s="2" t="s">
        <v>391</v>
      </c>
      <c r="L894" t="str">
        <f>_xlfn.XLOOKUP(Tabell1[[#This Row],[Ansvar]],Fleksi[Ansvar],Fleksi[Virksomhet])</f>
        <v>Eiendom</v>
      </c>
      <c r="M894" t="str">
        <f>_xlfn.XLOOKUP(Tabell1[[#This Row],[Ansvar]],Fleksi[Ansvar],Fleksi[1B])</f>
        <v>Eiendom</v>
      </c>
      <c r="N894" t="str">
        <f>_xlfn.XLOOKUP(Tabell1[[#This Row],[Ansvar]],Fleksi[Ansvar],Fleksi[Tjenesteområde])</f>
        <v>Sentrale staber, politisk virksomhet og fellesutgifter</v>
      </c>
      <c r="O894" s="1">
        <f>+ROUND(Tabell1[[#This Row],[Justert beløp]],-3)</f>
        <v>0</v>
      </c>
      <c r="P894">
        <f t="shared" si="110"/>
        <v>1190</v>
      </c>
      <c r="Q894">
        <f t="shared" si="111"/>
        <v>104113</v>
      </c>
      <c r="R894">
        <f t="shared" si="112"/>
        <v>2333</v>
      </c>
      <c r="S894" t="str">
        <f t="shared" si="113"/>
        <v>2268</v>
      </c>
      <c r="T894" s="1">
        <f>+Tabell1[[#This Row],[Avrundet beløp]]</f>
        <v>0</v>
      </c>
      <c r="U894" s="5">
        <f t="shared" si="105"/>
        <v>0</v>
      </c>
    </row>
    <row r="895" spans="1:21" ht="45" x14ac:dyDescent="0.25">
      <c r="A895">
        <v>104113</v>
      </c>
      <c r="B895" t="s">
        <v>390</v>
      </c>
      <c r="C895">
        <v>2333</v>
      </c>
      <c r="D895" t="s">
        <v>70</v>
      </c>
      <c r="E895">
        <v>1191</v>
      </c>
      <c r="F895" t="s">
        <v>236</v>
      </c>
      <c r="G895" t="s">
        <v>72</v>
      </c>
      <c r="H895" t="s">
        <v>73</v>
      </c>
      <c r="I895" s="1">
        <v>-1365991</v>
      </c>
      <c r="K895" s="10" t="s">
        <v>392</v>
      </c>
      <c r="L895" t="str">
        <f>_xlfn.XLOOKUP(Tabell1[[#This Row],[Ansvar]],Fleksi[Ansvar],Fleksi[Virksomhet])</f>
        <v>Eiendom</v>
      </c>
      <c r="M895" t="str">
        <f>_xlfn.XLOOKUP(Tabell1[[#This Row],[Ansvar]],Fleksi[Ansvar],Fleksi[1B])</f>
        <v>Eiendom</v>
      </c>
      <c r="N895" t="str">
        <f>_xlfn.XLOOKUP(Tabell1[[#This Row],[Ansvar]],Fleksi[Ansvar],Fleksi[Tjenesteområde])</f>
        <v>Sentrale staber, politisk virksomhet og fellesutgifter</v>
      </c>
      <c r="O895" s="1">
        <f>+ROUND(Tabell1[[#This Row],[Justert beløp]],-3)</f>
        <v>0</v>
      </c>
      <c r="P895">
        <f t="shared" si="110"/>
        <v>1191</v>
      </c>
      <c r="Q895">
        <f t="shared" si="111"/>
        <v>104113</v>
      </c>
      <c r="R895">
        <f t="shared" si="112"/>
        <v>2333</v>
      </c>
      <c r="S895" t="str">
        <f t="shared" si="113"/>
        <v>2268</v>
      </c>
      <c r="T895" s="1">
        <f>+Tabell1[[#This Row],[Avrundet beløp]]</f>
        <v>0</v>
      </c>
      <c r="U895" s="5">
        <f t="shared" si="105"/>
        <v>0</v>
      </c>
    </row>
    <row r="896" spans="1:21" x14ac:dyDescent="0.25">
      <c r="A896">
        <v>104200</v>
      </c>
      <c r="B896" t="s">
        <v>393</v>
      </c>
      <c r="C896">
        <v>2321</v>
      </c>
      <c r="D896" t="s">
        <v>219</v>
      </c>
      <c r="E896">
        <v>1230</v>
      </c>
      <c r="F896" t="s">
        <v>386</v>
      </c>
      <c r="G896" t="s">
        <v>72</v>
      </c>
      <c r="H896" t="s">
        <v>73</v>
      </c>
      <c r="I896" s="1">
        <v>33496</v>
      </c>
      <c r="J896" s="1">
        <f>+Tabell1[[#This Row],[Regnskap]]</f>
        <v>33496</v>
      </c>
      <c r="L896" t="str">
        <f>_xlfn.XLOOKUP(Tabell1[[#This Row],[Ansvar]],Fleksi[Ansvar],Fleksi[Virksomhet])</f>
        <v>Eiendom</v>
      </c>
      <c r="M896" t="str">
        <f>_xlfn.XLOOKUP(Tabell1[[#This Row],[Ansvar]],Fleksi[Ansvar],Fleksi[1B])</f>
        <v>Eiendom</v>
      </c>
      <c r="N896" t="str">
        <f>_xlfn.XLOOKUP(Tabell1[[#This Row],[Ansvar]],Fleksi[Ansvar],Fleksi[Tjenesteområde])</f>
        <v>Sentrale staber, politisk virksomhet og fellesutgifter</v>
      </c>
      <c r="O896" s="1">
        <f>+ROUND(Tabell1[[#This Row],[Justert beløp]],-3)</f>
        <v>33000</v>
      </c>
      <c r="P896">
        <f t="shared" si="110"/>
        <v>1230</v>
      </c>
      <c r="Q896">
        <f t="shared" si="111"/>
        <v>104200</v>
      </c>
      <c r="R896">
        <f t="shared" si="112"/>
        <v>2321</v>
      </c>
      <c r="S896" t="str">
        <f t="shared" si="113"/>
        <v>2268</v>
      </c>
      <c r="T896" s="1">
        <f>+Tabell1[[#This Row],[Avrundet beløp]]</f>
        <v>33000</v>
      </c>
      <c r="U896" s="5">
        <f t="shared" si="105"/>
        <v>33000</v>
      </c>
    </row>
    <row r="897" spans="1:21" x14ac:dyDescent="0.25">
      <c r="A897">
        <v>246110</v>
      </c>
      <c r="B897" t="s">
        <v>394</v>
      </c>
      <c r="C897">
        <v>2010</v>
      </c>
      <c r="D897" t="s">
        <v>226</v>
      </c>
      <c r="E897">
        <v>1107</v>
      </c>
      <c r="F897" t="s">
        <v>279</v>
      </c>
      <c r="G897" t="s">
        <v>17</v>
      </c>
      <c r="H897" t="s">
        <v>18</v>
      </c>
      <c r="I897" s="1">
        <v>3981</v>
      </c>
      <c r="J897" s="1">
        <f>+Tabell1[[#This Row],[Regnskap]]</f>
        <v>3981</v>
      </c>
      <c r="L897" t="str">
        <f>_xlfn.XLOOKUP(Tabell1[[#This Row],[Ansvar]],Fleksi[Ansvar],Fleksi[Virksomhet])</f>
        <v>Skeiane barnehagene</v>
      </c>
      <c r="M897" t="str">
        <f>_xlfn.XLOOKUP(Tabell1[[#This Row],[Ansvar]],Fleksi[Ansvar],Fleksi[1B])</f>
        <v>Barnehager inkludert fellesutgifter</v>
      </c>
      <c r="N897" t="str">
        <f>_xlfn.XLOOKUP(Tabell1[[#This Row],[Ansvar]],Fleksi[Ansvar],Fleksi[Tjenesteområde])</f>
        <v>Oppvekst barn og unge</v>
      </c>
      <c r="O897" s="1">
        <f>+ROUND(Tabell1[[#This Row],[Justert beløp]],-3)</f>
        <v>4000</v>
      </c>
      <c r="P897">
        <f t="shared" si="110"/>
        <v>1107</v>
      </c>
      <c r="Q897">
        <f t="shared" si="111"/>
        <v>246110</v>
      </c>
      <c r="R897">
        <f t="shared" si="112"/>
        <v>2010</v>
      </c>
      <c r="S897" t="str">
        <f t="shared" si="113"/>
        <v>2255</v>
      </c>
      <c r="T897" s="1">
        <f>+Tabell1[[#This Row],[Avrundet beløp]]</f>
        <v>4000</v>
      </c>
      <c r="U897" s="5">
        <f t="shared" si="105"/>
        <v>4000</v>
      </c>
    </row>
    <row r="898" spans="1:21" x14ac:dyDescent="0.25">
      <c r="A898">
        <v>246120</v>
      </c>
      <c r="B898" t="s">
        <v>395</v>
      </c>
      <c r="C898">
        <v>2010</v>
      </c>
      <c r="D898" t="s">
        <v>226</v>
      </c>
      <c r="E898">
        <v>1020</v>
      </c>
      <c r="F898" t="s">
        <v>260</v>
      </c>
      <c r="G898" t="s">
        <v>17</v>
      </c>
      <c r="H898" t="s">
        <v>18</v>
      </c>
      <c r="I898" s="1">
        <v>3358</v>
      </c>
      <c r="J898" s="1">
        <f>+Tabell1[[#This Row],[Regnskap]]</f>
        <v>3358</v>
      </c>
      <c r="L898" t="str">
        <f>_xlfn.XLOOKUP(Tabell1[[#This Row],[Ansvar]],Fleksi[Ansvar],Fleksi[Virksomhet])</f>
        <v>Skeiane barnehagene</v>
      </c>
      <c r="M898" t="str">
        <f>_xlfn.XLOOKUP(Tabell1[[#This Row],[Ansvar]],Fleksi[Ansvar],Fleksi[1B])</f>
        <v>Barnehager inkludert fellesutgifter</v>
      </c>
      <c r="N898" t="str">
        <f>_xlfn.XLOOKUP(Tabell1[[#This Row],[Ansvar]],Fleksi[Ansvar],Fleksi[Tjenesteområde])</f>
        <v>Oppvekst barn og unge</v>
      </c>
      <c r="O898" s="1">
        <f>+ROUND(Tabell1[[#This Row],[Justert beløp]],-3)</f>
        <v>3000</v>
      </c>
      <c r="P898">
        <f t="shared" si="110"/>
        <v>1020</v>
      </c>
      <c r="Q898">
        <f t="shared" si="111"/>
        <v>246120</v>
      </c>
      <c r="R898">
        <f t="shared" si="112"/>
        <v>2010</v>
      </c>
      <c r="S898" t="str">
        <f t="shared" si="113"/>
        <v>2255</v>
      </c>
      <c r="T898" s="1">
        <f>+Tabell1[[#This Row],[Avrundet beløp]]</f>
        <v>3000</v>
      </c>
      <c r="U898" s="5">
        <f t="shared" si="105"/>
        <v>3000</v>
      </c>
    </row>
    <row r="899" spans="1:21" x14ac:dyDescent="0.25">
      <c r="A899">
        <v>246120</v>
      </c>
      <c r="B899" t="s">
        <v>395</v>
      </c>
      <c r="C899">
        <v>2010</v>
      </c>
      <c r="D899" t="s">
        <v>226</v>
      </c>
      <c r="E899">
        <v>1090</v>
      </c>
      <c r="F899" t="s">
        <v>22</v>
      </c>
      <c r="G899" t="s">
        <v>17</v>
      </c>
      <c r="H899" t="s">
        <v>18</v>
      </c>
      <c r="I899" s="1">
        <v>250</v>
      </c>
      <c r="J899" s="1">
        <f>+Tabell1[[#This Row],[Regnskap]]</f>
        <v>250</v>
      </c>
      <c r="L899" t="str">
        <f>_xlfn.XLOOKUP(Tabell1[[#This Row],[Ansvar]],Fleksi[Ansvar],Fleksi[Virksomhet])</f>
        <v>Skeiane barnehagene</v>
      </c>
      <c r="M899" t="str">
        <f>_xlfn.XLOOKUP(Tabell1[[#This Row],[Ansvar]],Fleksi[Ansvar],Fleksi[1B])</f>
        <v>Barnehager inkludert fellesutgifter</v>
      </c>
      <c r="N899" t="str">
        <f>_xlfn.XLOOKUP(Tabell1[[#This Row],[Ansvar]],Fleksi[Ansvar],Fleksi[Tjenesteområde])</f>
        <v>Oppvekst barn og unge</v>
      </c>
      <c r="O899" s="1">
        <f>+ROUND(Tabell1[[#This Row],[Justert beløp]],-3)</f>
        <v>0</v>
      </c>
      <c r="P899">
        <f t="shared" si="110"/>
        <v>1090</v>
      </c>
      <c r="Q899">
        <f t="shared" si="111"/>
        <v>246120</v>
      </c>
      <c r="R899">
        <f t="shared" si="112"/>
        <v>2010</v>
      </c>
      <c r="S899" t="str">
        <f t="shared" si="113"/>
        <v>2255</v>
      </c>
      <c r="T899" s="1">
        <f>+Tabell1[[#This Row],[Avrundet beløp]]</f>
        <v>0</v>
      </c>
      <c r="U899" s="5">
        <f t="shared" si="105"/>
        <v>0</v>
      </c>
    </row>
    <row r="900" spans="1:21" x14ac:dyDescent="0.25">
      <c r="A900">
        <v>246120</v>
      </c>
      <c r="B900" t="s">
        <v>395</v>
      </c>
      <c r="C900">
        <v>2010</v>
      </c>
      <c r="D900" t="s">
        <v>226</v>
      </c>
      <c r="E900">
        <v>1099</v>
      </c>
      <c r="F900" t="s">
        <v>16</v>
      </c>
      <c r="G900" t="s">
        <v>17</v>
      </c>
      <c r="H900" t="s">
        <v>18</v>
      </c>
      <c r="I900" s="1">
        <v>509</v>
      </c>
      <c r="J900" s="1">
        <f>+Tabell1[[#This Row],[Regnskap]]</f>
        <v>509</v>
      </c>
      <c r="L900" t="str">
        <f>_xlfn.XLOOKUP(Tabell1[[#This Row],[Ansvar]],Fleksi[Ansvar],Fleksi[Virksomhet])</f>
        <v>Skeiane barnehagene</v>
      </c>
      <c r="M900" t="str">
        <f>_xlfn.XLOOKUP(Tabell1[[#This Row],[Ansvar]],Fleksi[Ansvar],Fleksi[1B])</f>
        <v>Barnehager inkludert fellesutgifter</v>
      </c>
      <c r="N900" t="str">
        <f>_xlfn.XLOOKUP(Tabell1[[#This Row],[Ansvar]],Fleksi[Ansvar],Fleksi[Tjenesteområde])</f>
        <v>Oppvekst barn og unge</v>
      </c>
      <c r="O900" s="1">
        <f>+ROUND(Tabell1[[#This Row],[Justert beløp]],-3)</f>
        <v>1000</v>
      </c>
      <c r="P900">
        <f t="shared" si="110"/>
        <v>1099</v>
      </c>
      <c r="Q900">
        <f t="shared" si="111"/>
        <v>246120</v>
      </c>
      <c r="R900">
        <f t="shared" si="112"/>
        <v>2010</v>
      </c>
      <c r="S900" t="str">
        <f t="shared" si="113"/>
        <v>2255</v>
      </c>
      <c r="T900" s="1">
        <f>+Tabell1[[#This Row],[Avrundet beløp]]</f>
        <v>1000</v>
      </c>
      <c r="U900" s="5">
        <f t="shared" si="105"/>
        <v>1000</v>
      </c>
    </row>
    <row r="901" spans="1:21" x14ac:dyDescent="0.25">
      <c r="A901">
        <v>246120</v>
      </c>
      <c r="B901" t="s">
        <v>395</v>
      </c>
      <c r="C901">
        <v>2010</v>
      </c>
      <c r="D901" t="s">
        <v>226</v>
      </c>
      <c r="E901">
        <v>1121</v>
      </c>
      <c r="F901" t="s">
        <v>66</v>
      </c>
      <c r="G901" t="s">
        <v>17</v>
      </c>
      <c r="H901" t="s">
        <v>18</v>
      </c>
      <c r="I901" s="1">
        <v>706</v>
      </c>
      <c r="J901" s="1">
        <f>+Tabell1[[#This Row],[Regnskap]]</f>
        <v>706</v>
      </c>
      <c r="L901" t="str">
        <f>_xlfn.XLOOKUP(Tabell1[[#This Row],[Ansvar]],Fleksi[Ansvar],Fleksi[Virksomhet])</f>
        <v>Skeiane barnehagene</v>
      </c>
      <c r="M901" t="str">
        <f>_xlfn.XLOOKUP(Tabell1[[#This Row],[Ansvar]],Fleksi[Ansvar],Fleksi[1B])</f>
        <v>Barnehager inkludert fellesutgifter</v>
      </c>
      <c r="N901" t="str">
        <f>_xlfn.XLOOKUP(Tabell1[[#This Row],[Ansvar]],Fleksi[Ansvar],Fleksi[Tjenesteområde])</f>
        <v>Oppvekst barn og unge</v>
      </c>
      <c r="O901" s="1">
        <f>+ROUND(Tabell1[[#This Row],[Justert beløp]],-3)</f>
        <v>1000</v>
      </c>
      <c r="P901">
        <f t="shared" ref="P901:P935" si="114">+E901</f>
        <v>1121</v>
      </c>
      <c r="Q901">
        <f t="shared" ref="Q901:Q935" si="115">+A901</f>
        <v>246120</v>
      </c>
      <c r="R901">
        <f t="shared" ref="R901:R935" si="116">+C901</f>
        <v>2010</v>
      </c>
      <c r="S901" t="str">
        <f t="shared" ref="S901:S935" si="117">+G901</f>
        <v>2255</v>
      </c>
      <c r="T901" s="1">
        <f>+Tabell1[[#This Row],[Avrundet beløp]]</f>
        <v>1000</v>
      </c>
      <c r="U901" s="5">
        <f t="shared" ref="U901:U964" si="118">ROUND(T901,-3)</f>
        <v>1000</v>
      </c>
    </row>
    <row r="902" spans="1:21" x14ac:dyDescent="0.25">
      <c r="A902">
        <v>246130</v>
      </c>
      <c r="B902" t="s">
        <v>396</v>
      </c>
      <c r="C902">
        <v>2010</v>
      </c>
      <c r="D902" t="s">
        <v>226</v>
      </c>
      <c r="E902">
        <v>1011</v>
      </c>
      <c r="F902" t="s">
        <v>60</v>
      </c>
      <c r="G902" t="s">
        <v>17</v>
      </c>
      <c r="H902" t="s">
        <v>18</v>
      </c>
      <c r="I902" s="1">
        <v>947</v>
      </c>
      <c r="J902" s="1">
        <f>+Tabell1[[#This Row],[Regnskap]]</f>
        <v>947</v>
      </c>
      <c r="L902" t="str">
        <f>_xlfn.XLOOKUP(Tabell1[[#This Row],[Ansvar]],Fleksi[Ansvar],Fleksi[Virksomhet])</f>
        <v>Skeiane barnehagene</v>
      </c>
      <c r="M902" t="str">
        <f>_xlfn.XLOOKUP(Tabell1[[#This Row],[Ansvar]],Fleksi[Ansvar],Fleksi[1B])</f>
        <v>Barnehager inkludert fellesutgifter</v>
      </c>
      <c r="N902" t="str">
        <f>_xlfn.XLOOKUP(Tabell1[[#This Row],[Ansvar]],Fleksi[Ansvar],Fleksi[Tjenesteområde])</f>
        <v>Oppvekst barn og unge</v>
      </c>
      <c r="O902" s="1">
        <f>+ROUND(Tabell1[[#This Row],[Justert beløp]],-3)</f>
        <v>1000</v>
      </c>
      <c r="P902">
        <f t="shared" si="114"/>
        <v>1011</v>
      </c>
      <c r="Q902">
        <f t="shared" si="115"/>
        <v>246130</v>
      </c>
      <c r="R902">
        <f t="shared" si="116"/>
        <v>2010</v>
      </c>
      <c r="S902" t="str">
        <f t="shared" si="117"/>
        <v>2255</v>
      </c>
      <c r="T902" s="1">
        <f>+Tabell1[[#This Row],[Avrundet beløp]]</f>
        <v>1000</v>
      </c>
      <c r="U902" s="5">
        <f t="shared" si="118"/>
        <v>1000</v>
      </c>
    </row>
    <row r="903" spans="1:21" x14ac:dyDescent="0.25">
      <c r="A903">
        <v>246130</v>
      </c>
      <c r="B903" t="s">
        <v>396</v>
      </c>
      <c r="C903">
        <v>2010</v>
      </c>
      <c r="D903" t="s">
        <v>226</v>
      </c>
      <c r="E903">
        <v>1020</v>
      </c>
      <c r="F903" t="s">
        <v>260</v>
      </c>
      <c r="G903" t="s">
        <v>17</v>
      </c>
      <c r="H903" t="s">
        <v>18</v>
      </c>
      <c r="I903" s="1">
        <v>104006</v>
      </c>
      <c r="J903" s="1">
        <f>+Tabell1[[#This Row],[Regnskap]]</f>
        <v>104006</v>
      </c>
      <c r="L903" t="str">
        <f>_xlfn.XLOOKUP(Tabell1[[#This Row],[Ansvar]],Fleksi[Ansvar],Fleksi[Virksomhet])</f>
        <v>Skeiane barnehagene</v>
      </c>
      <c r="M903" t="str">
        <f>_xlfn.XLOOKUP(Tabell1[[#This Row],[Ansvar]],Fleksi[Ansvar],Fleksi[1B])</f>
        <v>Barnehager inkludert fellesutgifter</v>
      </c>
      <c r="N903" t="str">
        <f>_xlfn.XLOOKUP(Tabell1[[#This Row],[Ansvar]],Fleksi[Ansvar],Fleksi[Tjenesteområde])</f>
        <v>Oppvekst barn og unge</v>
      </c>
      <c r="O903" s="1">
        <f>+ROUND(Tabell1[[#This Row],[Justert beløp]],-3)</f>
        <v>104000</v>
      </c>
      <c r="P903">
        <f t="shared" si="114"/>
        <v>1020</v>
      </c>
      <c r="Q903">
        <f t="shared" si="115"/>
        <v>246130</v>
      </c>
      <c r="R903">
        <f t="shared" si="116"/>
        <v>2010</v>
      </c>
      <c r="S903" t="str">
        <f t="shared" si="117"/>
        <v>2255</v>
      </c>
      <c r="T903" s="1">
        <f>+Tabell1[[#This Row],[Avrundet beløp]]</f>
        <v>104000</v>
      </c>
      <c r="U903" s="5">
        <f t="shared" si="118"/>
        <v>104000</v>
      </c>
    </row>
    <row r="904" spans="1:21" x14ac:dyDescent="0.25">
      <c r="A904">
        <v>246130</v>
      </c>
      <c r="B904" t="s">
        <v>396</v>
      </c>
      <c r="C904">
        <v>2010</v>
      </c>
      <c r="D904" t="s">
        <v>226</v>
      </c>
      <c r="E904">
        <v>1030</v>
      </c>
      <c r="F904" t="s">
        <v>248</v>
      </c>
      <c r="G904" t="s">
        <v>17</v>
      </c>
      <c r="H904" t="s">
        <v>18</v>
      </c>
      <c r="I904" s="1">
        <v>20925</v>
      </c>
      <c r="J904" s="1">
        <f>+Tabell1[[#This Row],[Regnskap]]</f>
        <v>20925</v>
      </c>
      <c r="L904" t="str">
        <f>_xlfn.XLOOKUP(Tabell1[[#This Row],[Ansvar]],Fleksi[Ansvar],Fleksi[Virksomhet])</f>
        <v>Skeiane barnehagene</v>
      </c>
      <c r="M904" t="str">
        <f>_xlfn.XLOOKUP(Tabell1[[#This Row],[Ansvar]],Fleksi[Ansvar],Fleksi[1B])</f>
        <v>Barnehager inkludert fellesutgifter</v>
      </c>
      <c r="N904" t="str">
        <f>_xlfn.XLOOKUP(Tabell1[[#This Row],[Ansvar]],Fleksi[Ansvar],Fleksi[Tjenesteområde])</f>
        <v>Oppvekst barn og unge</v>
      </c>
      <c r="O904" s="1">
        <f>+ROUND(Tabell1[[#This Row],[Justert beløp]],-3)</f>
        <v>21000</v>
      </c>
      <c r="P904">
        <f t="shared" si="114"/>
        <v>1030</v>
      </c>
      <c r="Q904">
        <f t="shared" si="115"/>
        <v>246130</v>
      </c>
      <c r="R904">
        <f t="shared" si="116"/>
        <v>2010</v>
      </c>
      <c r="S904" t="str">
        <f t="shared" si="117"/>
        <v>2255</v>
      </c>
      <c r="T904" s="1">
        <f>+Tabell1[[#This Row],[Avrundet beløp]]</f>
        <v>21000</v>
      </c>
      <c r="U904" s="5">
        <f t="shared" si="118"/>
        <v>21000</v>
      </c>
    </row>
    <row r="905" spans="1:21" x14ac:dyDescent="0.25">
      <c r="A905">
        <v>246130</v>
      </c>
      <c r="B905" t="s">
        <v>396</v>
      </c>
      <c r="C905">
        <v>2010</v>
      </c>
      <c r="D905" t="s">
        <v>226</v>
      </c>
      <c r="E905">
        <v>1040</v>
      </c>
      <c r="F905" t="s">
        <v>27</v>
      </c>
      <c r="G905" t="s">
        <v>17</v>
      </c>
      <c r="H905" t="s">
        <v>18</v>
      </c>
      <c r="I905" s="1">
        <v>1938</v>
      </c>
      <c r="J905" s="1">
        <f>+Tabell1[[#This Row],[Regnskap]]</f>
        <v>1938</v>
      </c>
      <c r="L905" t="str">
        <f>_xlfn.XLOOKUP(Tabell1[[#This Row],[Ansvar]],Fleksi[Ansvar],Fleksi[Virksomhet])</f>
        <v>Skeiane barnehagene</v>
      </c>
      <c r="M905" t="str">
        <f>_xlfn.XLOOKUP(Tabell1[[#This Row],[Ansvar]],Fleksi[Ansvar],Fleksi[1B])</f>
        <v>Barnehager inkludert fellesutgifter</v>
      </c>
      <c r="N905" t="str">
        <f>_xlfn.XLOOKUP(Tabell1[[#This Row],[Ansvar]],Fleksi[Ansvar],Fleksi[Tjenesteområde])</f>
        <v>Oppvekst barn og unge</v>
      </c>
      <c r="O905" s="1">
        <f>+ROUND(Tabell1[[#This Row],[Justert beløp]],-3)</f>
        <v>2000</v>
      </c>
      <c r="P905">
        <f t="shared" si="114"/>
        <v>1040</v>
      </c>
      <c r="Q905">
        <f t="shared" si="115"/>
        <v>246130</v>
      </c>
      <c r="R905">
        <f t="shared" si="116"/>
        <v>2010</v>
      </c>
      <c r="S905" t="str">
        <f t="shared" si="117"/>
        <v>2255</v>
      </c>
      <c r="T905" s="1">
        <f>+Tabell1[[#This Row],[Avrundet beløp]]</f>
        <v>2000</v>
      </c>
      <c r="U905" s="5">
        <f t="shared" si="118"/>
        <v>2000</v>
      </c>
    </row>
    <row r="906" spans="1:21" x14ac:dyDescent="0.25">
      <c r="A906">
        <v>246130</v>
      </c>
      <c r="B906" t="s">
        <v>396</v>
      </c>
      <c r="C906">
        <v>2010</v>
      </c>
      <c r="D906" t="s">
        <v>226</v>
      </c>
      <c r="E906">
        <v>1090</v>
      </c>
      <c r="F906" t="s">
        <v>22</v>
      </c>
      <c r="G906" t="s">
        <v>17</v>
      </c>
      <c r="H906" t="s">
        <v>18</v>
      </c>
      <c r="I906" s="1">
        <v>8668</v>
      </c>
      <c r="J906" s="1">
        <f>+Tabell1[[#This Row],[Regnskap]]</f>
        <v>8668</v>
      </c>
      <c r="L906" t="str">
        <f>_xlfn.XLOOKUP(Tabell1[[#This Row],[Ansvar]],Fleksi[Ansvar],Fleksi[Virksomhet])</f>
        <v>Skeiane barnehagene</v>
      </c>
      <c r="M906" t="str">
        <f>_xlfn.XLOOKUP(Tabell1[[#This Row],[Ansvar]],Fleksi[Ansvar],Fleksi[1B])</f>
        <v>Barnehager inkludert fellesutgifter</v>
      </c>
      <c r="N906" t="str">
        <f>_xlfn.XLOOKUP(Tabell1[[#This Row],[Ansvar]],Fleksi[Ansvar],Fleksi[Tjenesteområde])</f>
        <v>Oppvekst barn og unge</v>
      </c>
      <c r="O906" s="1">
        <f>+ROUND(Tabell1[[#This Row],[Justert beløp]],-3)</f>
        <v>9000</v>
      </c>
      <c r="P906">
        <f t="shared" si="114"/>
        <v>1090</v>
      </c>
      <c r="Q906">
        <f t="shared" si="115"/>
        <v>246130</v>
      </c>
      <c r="R906">
        <f t="shared" si="116"/>
        <v>2010</v>
      </c>
      <c r="S906" t="str">
        <f t="shared" si="117"/>
        <v>2255</v>
      </c>
      <c r="T906" s="1">
        <f>+Tabell1[[#This Row],[Avrundet beløp]]</f>
        <v>9000</v>
      </c>
      <c r="U906" s="5">
        <f t="shared" si="118"/>
        <v>9000</v>
      </c>
    </row>
    <row r="907" spans="1:21" x14ac:dyDescent="0.25">
      <c r="A907">
        <v>246130</v>
      </c>
      <c r="B907" t="s">
        <v>396</v>
      </c>
      <c r="C907">
        <v>2010</v>
      </c>
      <c r="D907" t="s">
        <v>226</v>
      </c>
      <c r="E907">
        <v>1099</v>
      </c>
      <c r="F907" t="s">
        <v>16</v>
      </c>
      <c r="G907" t="s">
        <v>17</v>
      </c>
      <c r="H907" t="s">
        <v>18</v>
      </c>
      <c r="I907" s="1">
        <v>19245</v>
      </c>
      <c r="J907" s="1">
        <f>+Tabell1[[#This Row],[Regnskap]]</f>
        <v>19245</v>
      </c>
      <c r="L907" t="str">
        <f>_xlfn.XLOOKUP(Tabell1[[#This Row],[Ansvar]],Fleksi[Ansvar],Fleksi[Virksomhet])</f>
        <v>Skeiane barnehagene</v>
      </c>
      <c r="M907" t="str">
        <f>_xlfn.XLOOKUP(Tabell1[[#This Row],[Ansvar]],Fleksi[Ansvar],Fleksi[1B])</f>
        <v>Barnehager inkludert fellesutgifter</v>
      </c>
      <c r="N907" t="str">
        <f>_xlfn.XLOOKUP(Tabell1[[#This Row],[Ansvar]],Fleksi[Ansvar],Fleksi[Tjenesteområde])</f>
        <v>Oppvekst barn og unge</v>
      </c>
      <c r="O907" s="1">
        <f>+ROUND(Tabell1[[#This Row],[Justert beløp]],-3)</f>
        <v>19000</v>
      </c>
      <c r="P907">
        <f t="shared" si="114"/>
        <v>1099</v>
      </c>
      <c r="Q907">
        <f t="shared" si="115"/>
        <v>246130</v>
      </c>
      <c r="R907">
        <f t="shared" si="116"/>
        <v>2010</v>
      </c>
      <c r="S907" t="str">
        <f t="shared" si="117"/>
        <v>2255</v>
      </c>
      <c r="T907" s="1">
        <f>+Tabell1[[#This Row],[Avrundet beløp]]</f>
        <v>19000</v>
      </c>
      <c r="U907" s="5">
        <f t="shared" si="118"/>
        <v>19000</v>
      </c>
    </row>
    <row r="908" spans="1:21" x14ac:dyDescent="0.25">
      <c r="A908">
        <v>246130</v>
      </c>
      <c r="B908" t="s">
        <v>396</v>
      </c>
      <c r="C908">
        <v>2010</v>
      </c>
      <c r="D908" t="s">
        <v>226</v>
      </c>
      <c r="E908">
        <v>1107</v>
      </c>
      <c r="F908" t="s">
        <v>279</v>
      </c>
      <c r="G908" t="s">
        <v>17</v>
      </c>
      <c r="H908" t="s">
        <v>18</v>
      </c>
      <c r="I908" s="1">
        <v>1196</v>
      </c>
      <c r="J908" s="1">
        <f>+Tabell1[[#This Row],[Regnskap]]</f>
        <v>1196</v>
      </c>
      <c r="L908" t="str">
        <f>_xlfn.XLOOKUP(Tabell1[[#This Row],[Ansvar]],Fleksi[Ansvar],Fleksi[Virksomhet])</f>
        <v>Skeiane barnehagene</v>
      </c>
      <c r="M908" t="str">
        <f>_xlfn.XLOOKUP(Tabell1[[#This Row],[Ansvar]],Fleksi[Ansvar],Fleksi[1B])</f>
        <v>Barnehager inkludert fellesutgifter</v>
      </c>
      <c r="N908" t="str">
        <f>_xlfn.XLOOKUP(Tabell1[[#This Row],[Ansvar]],Fleksi[Ansvar],Fleksi[Tjenesteområde])</f>
        <v>Oppvekst barn og unge</v>
      </c>
      <c r="O908" s="1">
        <f>+ROUND(Tabell1[[#This Row],[Justert beløp]],-3)</f>
        <v>1000</v>
      </c>
      <c r="P908">
        <f t="shared" si="114"/>
        <v>1107</v>
      </c>
      <c r="Q908">
        <f t="shared" si="115"/>
        <v>246130</v>
      </c>
      <c r="R908">
        <f t="shared" si="116"/>
        <v>2010</v>
      </c>
      <c r="S908" t="str">
        <f t="shared" si="117"/>
        <v>2255</v>
      </c>
      <c r="T908" s="1">
        <f>+Tabell1[[#This Row],[Avrundet beløp]]</f>
        <v>1000</v>
      </c>
      <c r="U908" s="5">
        <f t="shared" si="118"/>
        <v>1000</v>
      </c>
    </row>
    <row r="909" spans="1:21" x14ac:dyDescent="0.25">
      <c r="A909">
        <v>246130</v>
      </c>
      <c r="B909" t="s">
        <v>396</v>
      </c>
      <c r="C909">
        <v>2010</v>
      </c>
      <c r="D909" t="s">
        <v>226</v>
      </c>
      <c r="E909">
        <v>1110</v>
      </c>
      <c r="F909" t="s">
        <v>221</v>
      </c>
      <c r="G909" t="s">
        <v>17</v>
      </c>
      <c r="H909" t="s">
        <v>18</v>
      </c>
      <c r="I909" s="1">
        <v>2842</v>
      </c>
      <c r="J909" s="1">
        <f>+Tabell1[[#This Row],[Regnskap]]</f>
        <v>2842</v>
      </c>
      <c r="L909" t="str">
        <f>_xlfn.XLOOKUP(Tabell1[[#This Row],[Ansvar]],Fleksi[Ansvar],Fleksi[Virksomhet])</f>
        <v>Skeiane barnehagene</v>
      </c>
      <c r="M909" t="str">
        <f>_xlfn.XLOOKUP(Tabell1[[#This Row],[Ansvar]],Fleksi[Ansvar],Fleksi[1B])</f>
        <v>Barnehager inkludert fellesutgifter</v>
      </c>
      <c r="N909" t="str">
        <f>_xlfn.XLOOKUP(Tabell1[[#This Row],[Ansvar]],Fleksi[Ansvar],Fleksi[Tjenesteområde])</f>
        <v>Oppvekst barn og unge</v>
      </c>
      <c r="O909" s="1">
        <f>+ROUND(Tabell1[[#This Row],[Justert beløp]],-3)</f>
        <v>3000</v>
      </c>
      <c r="P909">
        <f t="shared" si="114"/>
        <v>1110</v>
      </c>
      <c r="Q909">
        <f t="shared" si="115"/>
        <v>246130</v>
      </c>
      <c r="R909">
        <f t="shared" si="116"/>
        <v>2010</v>
      </c>
      <c r="S909" t="str">
        <f t="shared" si="117"/>
        <v>2255</v>
      </c>
      <c r="T909" s="1">
        <f>+Tabell1[[#This Row],[Avrundet beløp]]</f>
        <v>3000</v>
      </c>
      <c r="U909" s="5">
        <f t="shared" si="118"/>
        <v>3000</v>
      </c>
    </row>
    <row r="910" spans="1:21" x14ac:dyDescent="0.25">
      <c r="A910">
        <v>246130</v>
      </c>
      <c r="B910" t="s">
        <v>396</v>
      </c>
      <c r="C910">
        <v>2010</v>
      </c>
      <c r="D910" t="s">
        <v>226</v>
      </c>
      <c r="E910">
        <v>1124</v>
      </c>
      <c r="F910" t="s">
        <v>397</v>
      </c>
      <c r="G910" t="s">
        <v>17</v>
      </c>
      <c r="H910" t="s">
        <v>18</v>
      </c>
      <c r="I910" s="1">
        <v>767</v>
      </c>
      <c r="J910" s="1">
        <f>+Tabell1[[#This Row],[Regnskap]]</f>
        <v>767</v>
      </c>
      <c r="L910" t="str">
        <f>_xlfn.XLOOKUP(Tabell1[[#This Row],[Ansvar]],Fleksi[Ansvar],Fleksi[Virksomhet])</f>
        <v>Skeiane barnehagene</v>
      </c>
      <c r="M910" t="str">
        <f>_xlfn.XLOOKUP(Tabell1[[#This Row],[Ansvar]],Fleksi[Ansvar],Fleksi[1B])</f>
        <v>Barnehager inkludert fellesutgifter</v>
      </c>
      <c r="N910" t="str">
        <f>_xlfn.XLOOKUP(Tabell1[[#This Row],[Ansvar]],Fleksi[Ansvar],Fleksi[Tjenesteområde])</f>
        <v>Oppvekst barn og unge</v>
      </c>
      <c r="O910" s="1">
        <f>+ROUND(Tabell1[[#This Row],[Justert beløp]],-3)</f>
        <v>1000</v>
      </c>
      <c r="P910">
        <f t="shared" si="114"/>
        <v>1124</v>
      </c>
      <c r="Q910">
        <f t="shared" si="115"/>
        <v>246130</v>
      </c>
      <c r="R910">
        <f t="shared" si="116"/>
        <v>2010</v>
      </c>
      <c r="S910" t="str">
        <f t="shared" si="117"/>
        <v>2255</v>
      </c>
      <c r="T910" s="1">
        <f>+Tabell1[[#This Row],[Avrundet beløp]]</f>
        <v>1000</v>
      </c>
      <c r="U910" s="5">
        <f t="shared" si="118"/>
        <v>1000</v>
      </c>
    </row>
    <row r="911" spans="1:21" x14ac:dyDescent="0.25">
      <c r="A911">
        <v>246210</v>
      </c>
      <c r="B911" t="s">
        <v>398</v>
      </c>
      <c r="C911">
        <v>2010</v>
      </c>
      <c r="D911" t="s">
        <v>226</v>
      </c>
      <c r="E911">
        <v>1011</v>
      </c>
      <c r="F911" t="s">
        <v>60</v>
      </c>
      <c r="G911" t="s">
        <v>17</v>
      </c>
      <c r="H911" t="s">
        <v>18</v>
      </c>
      <c r="I911" s="1">
        <v>10506</v>
      </c>
      <c r="J911" s="1">
        <f>+Tabell1[[#This Row],[Regnskap]]</f>
        <v>10506</v>
      </c>
      <c r="L911" t="str">
        <f>_xlfn.XLOOKUP(Tabell1[[#This Row],[Ansvar]],Fleksi[Ansvar],Fleksi[Virksomhet])</f>
        <v>Austsiå barnehagene</v>
      </c>
      <c r="M911" t="str">
        <f>_xlfn.XLOOKUP(Tabell1[[#This Row],[Ansvar]],Fleksi[Ansvar],Fleksi[1B])</f>
        <v>Barnehager inkludert fellesutgifter</v>
      </c>
      <c r="N911" t="str">
        <f>_xlfn.XLOOKUP(Tabell1[[#This Row],[Ansvar]],Fleksi[Ansvar],Fleksi[Tjenesteområde])</f>
        <v>Oppvekst barn og unge</v>
      </c>
      <c r="O911" s="1">
        <f>+ROUND(Tabell1[[#This Row],[Justert beløp]],-3)</f>
        <v>11000</v>
      </c>
      <c r="P911">
        <f t="shared" si="114"/>
        <v>1011</v>
      </c>
      <c r="Q911">
        <f t="shared" si="115"/>
        <v>246210</v>
      </c>
      <c r="R911">
        <f t="shared" si="116"/>
        <v>2010</v>
      </c>
      <c r="S911" t="str">
        <f t="shared" si="117"/>
        <v>2255</v>
      </c>
      <c r="T911" s="1">
        <f>+Tabell1[[#This Row],[Avrundet beløp]]</f>
        <v>11000</v>
      </c>
      <c r="U911" s="5">
        <f t="shared" si="118"/>
        <v>11000</v>
      </c>
    </row>
    <row r="912" spans="1:21" x14ac:dyDescent="0.25">
      <c r="A912">
        <v>246210</v>
      </c>
      <c r="B912" t="s">
        <v>398</v>
      </c>
      <c r="C912">
        <v>2010</v>
      </c>
      <c r="D912" t="s">
        <v>226</v>
      </c>
      <c r="E912">
        <v>1012</v>
      </c>
      <c r="F912" t="s">
        <v>23</v>
      </c>
      <c r="G912" t="s">
        <v>17</v>
      </c>
      <c r="H912" t="s">
        <v>18</v>
      </c>
      <c r="I912" s="1">
        <v>48</v>
      </c>
      <c r="J912" s="1">
        <f>+Tabell1[[#This Row],[Regnskap]]</f>
        <v>48</v>
      </c>
      <c r="L912" t="str">
        <f>_xlfn.XLOOKUP(Tabell1[[#This Row],[Ansvar]],Fleksi[Ansvar],Fleksi[Virksomhet])</f>
        <v>Austsiå barnehagene</v>
      </c>
      <c r="M912" t="str">
        <f>_xlfn.XLOOKUP(Tabell1[[#This Row],[Ansvar]],Fleksi[Ansvar],Fleksi[1B])</f>
        <v>Barnehager inkludert fellesutgifter</v>
      </c>
      <c r="N912" t="str">
        <f>_xlfn.XLOOKUP(Tabell1[[#This Row],[Ansvar]],Fleksi[Ansvar],Fleksi[Tjenesteområde])</f>
        <v>Oppvekst barn og unge</v>
      </c>
      <c r="O912" s="1">
        <f>+ROUND(Tabell1[[#This Row],[Justert beløp]],-3)</f>
        <v>0</v>
      </c>
      <c r="P912">
        <f t="shared" si="114"/>
        <v>1012</v>
      </c>
      <c r="Q912">
        <f t="shared" si="115"/>
        <v>246210</v>
      </c>
      <c r="R912">
        <f t="shared" si="116"/>
        <v>2010</v>
      </c>
      <c r="S912" t="str">
        <f t="shared" si="117"/>
        <v>2255</v>
      </c>
      <c r="T912" s="1">
        <f>+Tabell1[[#This Row],[Avrundet beløp]]</f>
        <v>0</v>
      </c>
      <c r="U912" s="5">
        <f t="shared" si="118"/>
        <v>0</v>
      </c>
    </row>
    <row r="913" spans="1:21" x14ac:dyDescent="0.25">
      <c r="A913">
        <v>246210</v>
      </c>
      <c r="B913" t="s">
        <v>398</v>
      </c>
      <c r="C913">
        <v>2010</v>
      </c>
      <c r="D913" t="s">
        <v>226</v>
      </c>
      <c r="E913">
        <v>1020</v>
      </c>
      <c r="F913" t="s">
        <v>260</v>
      </c>
      <c r="G913" t="s">
        <v>17</v>
      </c>
      <c r="H913" t="s">
        <v>18</v>
      </c>
      <c r="I913" s="1">
        <v>65009</v>
      </c>
      <c r="J913" s="1">
        <f>+Tabell1[[#This Row],[Regnskap]]</f>
        <v>65009</v>
      </c>
      <c r="L913" t="str">
        <f>_xlfn.XLOOKUP(Tabell1[[#This Row],[Ansvar]],Fleksi[Ansvar],Fleksi[Virksomhet])</f>
        <v>Austsiå barnehagene</v>
      </c>
      <c r="M913" t="str">
        <f>_xlfn.XLOOKUP(Tabell1[[#This Row],[Ansvar]],Fleksi[Ansvar],Fleksi[1B])</f>
        <v>Barnehager inkludert fellesutgifter</v>
      </c>
      <c r="N913" t="str">
        <f>_xlfn.XLOOKUP(Tabell1[[#This Row],[Ansvar]],Fleksi[Ansvar],Fleksi[Tjenesteområde])</f>
        <v>Oppvekst barn og unge</v>
      </c>
      <c r="O913" s="1">
        <f>+ROUND(Tabell1[[#This Row],[Justert beløp]],-3)</f>
        <v>65000</v>
      </c>
      <c r="P913">
        <f t="shared" si="114"/>
        <v>1020</v>
      </c>
      <c r="Q913">
        <f t="shared" si="115"/>
        <v>246210</v>
      </c>
      <c r="R913">
        <f t="shared" si="116"/>
        <v>2010</v>
      </c>
      <c r="S913" t="str">
        <f t="shared" si="117"/>
        <v>2255</v>
      </c>
      <c r="T913" s="1">
        <f>+Tabell1[[#This Row],[Avrundet beløp]]</f>
        <v>65000</v>
      </c>
      <c r="U913" s="5">
        <f t="shared" si="118"/>
        <v>65000</v>
      </c>
    </row>
    <row r="914" spans="1:21" x14ac:dyDescent="0.25">
      <c r="A914">
        <v>246210</v>
      </c>
      <c r="B914" t="s">
        <v>398</v>
      </c>
      <c r="C914">
        <v>2010</v>
      </c>
      <c r="D914" t="s">
        <v>226</v>
      </c>
      <c r="E914">
        <v>1021</v>
      </c>
      <c r="F914" t="s">
        <v>30</v>
      </c>
      <c r="G914" t="s">
        <v>17</v>
      </c>
      <c r="H914" t="s">
        <v>18</v>
      </c>
      <c r="I914" s="1">
        <v>11254</v>
      </c>
      <c r="J914" s="1">
        <f>+Tabell1[[#This Row],[Regnskap]]</f>
        <v>11254</v>
      </c>
      <c r="L914" t="str">
        <f>_xlfn.XLOOKUP(Tabell1[[#This Row],[Ansvar]],Fleksi[Ansvar],Fleksi[Virksomhet])</f>
        <v>Austsiå barnehagene</v>
      </c>
      <c r="M914" t="str">
        <f>_xlfn.XLOOKUP(Tabell1[[#This Row],[Ansvar]],Fleksi[Ansvar],Fleksi[1B])</f>
        <v>Barnehager inkludert fellesutgifter</v>
      </c>
      <c r="N914" t="str">
        <f>_xlfn.XLOOKUP(Tabell1[[#This Row],[Ansvar]],Fleksi[Ansvar],Fleksi[Tjenesteområde])</f>
        <v>Oppvekst barn og unge</v>
      </c>
      <c r="O914" s="1">
        <f>+ROUND(Tabell1[[#This Row],[Justert beløp]],-3)</f>
        <v>11000</v>
      </c>
      <c r="P914">
        <f t="shared" si="114"/>
        <v>1021</v>
      </c>
      <c r="Q914">
        <f t="shared" si="115"/>
        <v>246210</v>
      </c>
      <c r="R914">
        <f t="shared" si="116"/>
        <v>2010</v>
      </c>
      <c r="S914" t="str">
        <f t="shared" si="117"/>
        <v>2255</v>
      </c>
      <c r="T914" s="1">
        <f>+Tabell1[[#This Row],[Avrundet beløp]]</f>
        <v>11000</v>
      </c>
      <c r="U914" s="5">
        <f t="shared" si="118"/>
        <v>11000</v>
      </c>
    </row>
    <row r="915" spans="1:21" x14ac:dyDescent="0.25">
      <c r="A915">
        <v>246210</v>
      </c>
      <c r="B915" t="s">
        <v>398</v>
      </c>
      <c r="C915">
        <v>2010</v>
      </c>
      <c r="D915" t="s">
        <v>226</v>
      </c>
      <c r="E915">
        <v>1022</v>
      </c>
      <c r="F915" t="s">
        <v>278</v>
      </c>
      <c r="G915" t="s">
        <v>17</v>
      </c>
      <c r="H915" t="s">
        <v>18</v>
      </c>
      <c r="I915" s="1">
        <v>6667</v>
      </c>
      <c r="J915" s="1">
        <f>+Tabell1[[#This Row],[Regnskap]]</f>
        <v>6667</v>
      </c>
      <c r="L915" t="str">
        <f>_xlfn.XLOOKUP(Tabell1[[#This Row],[Ansvar]],Fleksi[Ansvar],Fleksi[Virksomhet])</f>
        <v>Austsiå barnehagene</v>
      </c>
      <c r="M915" t="str">
        <f>_xlfn.XLOOKUP(Tabell1[[#This Row],[Ansvar]],Fleksi[Ansvar],Fleksi[1B])</f>
        <v>Barnehager inkludert fellesutgifter</v>
      </c>
      <c r="N915" t="str">
        <f>_xlfn.XLOOKUP(Tabell1[[#This Row],[Ansvar]],Fleksi[Ansvar],Fleksi[Tjenesteområde])</f>
        <v>Oppvekst barn og unge</v>
      </c>
      <c r="O915" s="1">
        <f>+ROUND(Tabell1[[#This Row],[Justert beløp]],-3)</f>
        <v>7000</v>
      </c>
      <c r="P915">
        <f t="shared" si="114"/>
        <v>1022</v>
      </c>
      <c r="Q915">
        <f t="shared" si="115"/>
        <v>246210</v>
      </c>
      <c r="R915">
        <f t="shared" si="116"/>
        <v>2010</v>
      </c>
      <c r="S915" t="str">
        <f t="shared" si="117"/>
        <v>2255</v>
      </c>
      <c r="T915" s="1">
        <f>+Tabell1[[#This Row],[Avrundet beløp]]</f>
        <v>7000</v>
      </c>
      <c r="U915" s="5">
        <f t="shared" si="118"/>
        <v>7000</v>
      </c>
    </row>
    <row r="916" spans="1:21" x14ac:dyDescent="0.25">
      <c r="A916">
        <v>246210</v>
      </c>
      <c r="B916" t="s">
        <v>398</v>
      </c>
      <c r="C916">
        <v>2010</v>
      </c>
      <c r="D916" t="s">
        <v>226</v>
      </c>
      <c r="E916">
        <v>1030</v>
      </c>
      <c r="F916" t="s">
        <v>248</v>
      </c>
      <c r="G916" t="s">
        <v>17</v>
      </c>
      <c r="H916" t="s">
        <v>18</v>
      </c>
      <c r="I916" s="1">
        <v>45989</v>
      </c>
      <c r="J916" s="1">
        <f>+Tabell1[[#This Row],[Regnskap]]</f>
        <v>45989</v>
      </c>
      <c r="L916" t="str">
        <f>_xlfn.XLOOKUP(Tabell1[[#This Row],[Ansvar]],Fleksi[Ansvar],Fleksi[Virksomhet])</f>
        <v>Austsiå barnehagene</v>
      </c>
      <c r="M916" t="str">
        <f>_xlfn.XLOOKUP(Tabell1[[#This Row],[Ansvar]],Fleksi[Ansvar],Fleksi[1B])</f>
        <v>Barnehager inkludert fellesutgifter</v>
      </c>
      <c r="N916" t="str">
        <f>_xlfn.XLOOKUP(Tabell1[[#This Row],[Ansvar]],Fleksi[Ansvar],Fleksi[Tjenesteområde])</f>
        <v>Oppvekst barn og unge</v>
      </c>
      <c r="O916" s="1">
        <f>+ROUND(Tabell1[[#This Row],[Justert beløp]],-3)</f>
        <v>46000</v>
      </c>
      <c r="P916">
        <f t="shared" si="114"/>
        <v>1030</v>
      </c>
      <c r="Q916">
        <f t="shared" si="115"/>
        <v>246210</v>
      </c>
      <c r="R916">
        <f t="shared" si="116"/>
        <v>2010</v>
      </c>
      <c r="S916" t="str">
        <f t="shared" si="117"/>
        <v>2255</v>
      </c>
      <c r="T916" s="1">
        <f>+Tabell1[[#This Row],[Avrundet beløp]]</f>
        <v>46000</v>
      </c>
      <c r="U916" s="5">
        <f t="shared" si="118"/>
        <v>46000</v>
      </c>
    </row>
    <row r="917" spans="1:21" x14ac:dyDescent="0.25">
      <c r="A917">
        <v>246210</v>
      </c>
      <c r="B917" t="s">
        <v>398</v>
      </c>
      <c r="C917">
        <v>2010</v>
      </c>
      <c r="D917" t="s">
        <v>226</v>
      </c>
      <c r="E917">
        <v>1040</v>
      </c>
      <c r="F917" t="s">
        <v>27</v>
      </c>
      <c r="G917" t="s">
        <v>17</v>
      </c>
      <c r="H917" t="s">
        <v>18</v>
      </c>
      <c r="I917" s="1">
        <v>20418</v>
      </c>
      <c r="J917" s="1">
        <f>+Tabell1[[#This Row],[Regnskap]]</f>
        <v>20418</v>
      </c>
      <c r="L917" t="str">
        <f>_xlfn.XLOOKUP(Tabell1[[#This Row],[Ansvar]],Fleksi[Ansvar],Fleksi[Virksomhet])</f>
        <v>Austsiå barnehagene</v>
      </c>
      <c r="M917" t="str">
        <f>_xlfn.XLOOKUP(Tabell1[[#This Row],[Ansvar]],Fleksi[Ansvar],Fleksi[1B])</f>
        <v>Barnehager inkludert fellesutgifter</v>
      </c>
      <c r="N917" t="str">
        <f>_xlfn.XLOOKUP(Tabell1[[#This Row],[Ansvar]],Fleksi[Ansvar],Fleksi[Tjenesteområde])</f>
        <v>Oppvekst barn og unge</v>
      </c>
      <c r="O917" s="1">
        <f>+ROUND(Tabell1[[#This Row],[Justert beløp]],-3)</f>
        <v>20000</v>
      </c>
      <c r="P917">
        <f t="shared" si="114"/>
        <v>1040</v>
      </c>
      <c r="Q917">
        <f t="shared" si="115"/>
        <v>246210</v>
      </c>
      <c r="R917">
        <f t="shared" si="116"/>
        <v>2010</v>
      </c>
      <c r="S917" t="str">
        <f t="shared" si="117"/>
        <v>2255</v>
      </c>
      <c r="T917" s="1">
        <f>+Tabell1[[#This Row],[Avrundet beløp]]</f>
        <v>20000</v>
      </c>
      <c r="U917" s="5">
        <f t="shared" si="118"/>
        <v>20000</v>
      </c>
    </row>
    <row r="918" spans="1:21" x14ac:dyDescent="0.25">
      <c r="A918">
        <v>246210</v>
      </c>
      <c r="B918" t="s">
        <v>398</v>
      </c>
      <c r="C918">
        <v>2010</v>
      </c>
      <c r="D918" t="s">
        <v>226</v>
      </c>
      <c r="E918">
        <v>1050</v>
      </c>
      <c r="F918" t="s">
        <v>223</v>
      </c>
      <c r="G918" t="s">
        <v>17</v>
      </c>
      <c r="H918" t="s">
        <v>18</v>
      </c>
      <c r="I918" s="1">
        <v>754</v>
      </c>
      <c r="J918" s="1">
        <f>+Tabell1[[#This Row],[Regnskap]]</f>
        <v>754</v>
      </c>
      <c r="L918" t="str">
        <f>_xlfn.XLOOKUP(Tabell1[[#This Row],[Ansvar]],Fleksi[Ansvar],Fleksi[Virksomhet])</f>
        <v>Austsiå barnehagene</v>
      </c>
      <c r="M918" t="str">
        <f>_xlfn.XLOOKUP(Tabell1[[#This Row],[Ansvar]],Fleksi[Ansvar],Fleksi[1B])</f>
        <v>Barnehager inkludert fellesutgifter</v>
      </c>
      <c r="N918" t="str">
        <f>_xlfn.XLOOKUP(Tabell1[[#This Row],[Ansvar]],Fleksi[Ansvar],Fleksi[Tjenesteområde])</f>
        <v>Oppvekst barn og unge</v>
      </c>
      <c r="O918" s="1">
        <f>+ROUND(Tabell1[[#This Row],[Justert beløp]],-3)</f>
        <v>1000</v>
      </c>
      <c r="P918">
        <f t="shared" si="114"/>
        <v>1050</v>
      </c>
      <c r="Q918">
        <f t="shared" si="115"/>
        <v>246210</v>
      </c>
      <c r="R918">
        <f t="shared" si="116"/>
        <v>2010</v>
      </c>
      <c r="S918" t="str">
        <f t="shared" si="117"/>
        <v>2255</v>
      </c>
      <c r="T918" s="1">
        <f>+Tabell1[[#This Row],[Avrundet beløp]]</f>
        <v>1000</v>
      </c>
      <c r="U918" s="5">
        <f t="shared" si="118"/>
        <v>1000</v>
      </c>
    </row>
    <row r="919" spans="1:21" x14ac:dyDescent="0.25">
      <c r="A919">
        <v>246210</v>
      </c>
      <c r="B919" t="s">
        <v>398</v>
      </c>
      <c r="C919">
        <v>2010</v>
      </c>
      <c r="D919" t="s">
        <v>226</v>
      </c>
      <c r="E919">
        <v>1090</v>
      </c>
      <c r="F919" t="s">
        <v>22</v>
      </c>
      <c r="G919" t="s">
        <v>17</v>
      </c>
      <c r="H919" t="s">
        <v>18</v>
      </c>
      <c r="I919" s="1">
        <v>11433</v>
      </c>
      <c r="J919" s="1">
        <f>+Tabell1[[#This Row],[Regnskap]]</f>
        <v>11433</v>
      </c>
      <c r="L919" t="str">
        <f>_xlfn.XLOOKUP(Tabell1[[#This Row],[Ansvar]],Fleksi[Ansvar],Fleksi[Virksomhet])</f>
        <v>Austsiå barnehagene</v>
      </c>
      <c r="M919" t="str">
        <f>_xlfn.XLOOKUP(Tabell1[[#This Row],[Ansvar]],Fleksi[Ansvar],Fleksi[1B])</f>
        <v>Barnehager inkludert fellesutgifter</v>
      </c>
      <c r="N919" t="str">
        <f>_xlfn.XLOOKUP(Tabell1[[#This Row],[Ansvar]],Fleksi[Ansvar],Fleksi[Tjenesteområde])</f>
        <v>Oppvekst barn og unge</v>
      </c>
      <c r="O919" s="1">
        <f>+ROUND(Tabell1[[#This Row],[Justert beløp]],-3)</f>
        <v>11000</v>
      </c>
      <c r="P919">
        <f t="shared" si="114"/>
        <v>1090</v>
      </c>
      <c r="Q919">
        <f t="shared" si="115"/>
        <v>246210</v>
      </c>
      <c r="R919">
        <f t="shared" si="116"/>
        <v>2010</v>
      </c>
      <c r="S919" t="str">
        <f t="shared" si="117"/>
        <v>2255</v>
      </c>
      <c r="T919" s="1">
        <f>+Tabell1[[#This Row],[Avrundet beløp]]</f>
        <v>11000</v>
      </c>
      <c r="U919" s="5">
        <f t="shared" si="118"/>
        <v>11000</v>
      </c>
    </row>
    <row r="920" spans="1:21" x14ac:dyDescent="0.25">
      <c r="A920">
        <v>246210</v>
      </c>
      <c r="B920" t="s">
        <v>398</v>
      </c>
      <c r="C920">
        <v>2010</v>
      </c>
      <c r="D920" t="s">
        <v>226</v>
      </c>
      <c r="E920">
        <v>1099</v>
      </c>
      <c r="F920" t="s">
        <v>16</v>
      </c>
      <c r="G920" t="s">
        <v>17</v>
      </c>
      <c r="H920" t="s">
        <v>18</v>
      </c>
      <c r="I920" s="1">
        <v>24263</v>
      </c>
      <c r="J920" s="1">
        <f>+Tabell1[[#This Row],[Regnskap]]</f>
        <v>24263</v>
      </c>
      <c r="L920" t="str">
        <f>_xlfn.XLOOKUP(Tabell1[[#This Row],[Ansvar]],Fleksi[Ansvar],Fleksi[Virksomhet])</f>
        <v>Austsiå barnehagene</v>
      </c>
      <c r="M920" t="str">
        <f>_xlfn.XLOOKUP(Tabell1[[#This Row],[Ansvar]],Fleksi[Ansvar],Fleksi[1B])</f>
        <v>Barnehager inkludert fellesutgifter</v>
      </c>
      <c r="N920" t="str">
        <f>_xlfn.XLOOKUP(Tabell1[[#This Row],[Ansvar]],Fleksi[Ansvar],Fleksi[Tjenesteområde])</f>
        <v>Oppvekst barn og unge</v>
      </c>
      <c r="O920" s="1">
        <f>+ROUND(Tabell1[[#This Row],[Justert beløp]],-3)</f>
        <v>24000</v>
      </c>
      <c r="P920">
        <f t="shared" si="114"/>
        <v>1099</v>
      </c>
      <c r="Q920">
        <f t="shared" si="115"/>
        <v>246210</v>
      </c>
      <c r="R920">
        <f t="shared" si="116"/>
        <v>2010</v>
      </c>
      <c r="S920" t="str">
        <f t="shared" si="117"/>
        <v>2255</v>
      </c>
      <c r="T920" s="1">
        <f>+Tabell1[[#This Row],[Avrundet beløp]]</f>
        <v>24000</v>
      </c>
      <c r="U920" s="5">
        <f t="shared" si="118"/>
        <v>24000</v>
      </c>
    </row>
    <row r="921" spans="1:21" x14ac:dyDescent="0.25">
      <c r="A921">
        <v>246210</v>
      </c>
      <c r="B921" t="s">
        <v>398</v>
      </c>
      <c r="C921">
        <v>2010</v>
      </c>
      <c r="D921" t="s">
        <v>226</v>
      </c>
      <c r="E921">
        <v>1110</v>
      </c>
      <c r="F921" t="s">
        <v>221</v>
      </c>
      <c r="G921" t="s">
        <v>17</v>
      </c>
      <c r="H921" t="s">
        <v>18</v>
      </c>
      <c r="I921" s="1">
        <v>1664</v>
      </c>
      <c r="J921" s="1">
        <f>+Tabell1[[#This Row],[Regnskap]]</f>
        <v>1664</v>
      </c>
      <c r="L921" t="str">
        <f>_xlfn.XLOOKUP(Tabell1[[#This Row],[Ansvar]],Fleksi[Ansvar],Fleksi[Virksomhet])</f>
        <v>Austsiå barnehagene</v>
      </c>
      <c r="M921" t="str">
        <f>_xlfn.XLOOKUP(Tabell1[[#This Row],[Ansvar]],Fleksi[Ansvar],Fleksi[1B])</f>
        <v>Barnehager inkludert fellesutgifter</v>
      </c>
      <c r="N921" t="str">
        <f>_xlfn.XLOOKUP(Tabell1[[#This Row],[Ansvar]],Fleksi[Ansvar],Fleksi[Tjenesteområde])</f>
        <v>Oppvekst barn og unge</v>
      </c>
      <c r="O921" s="1">
        <f>+ROUND(Tabell1[[#This Row],[Justert beløp]],-3)</f>
        <v>2000</v>
      </c>
      <c r="P921">
        <f t="shared" si="114"/>
        <v>1110</v>
      </c>
      <c r="Q921">
        <f t="shared" si="115"/>
        <v>246210</v>
      </c>
      <c r="R921">
        <f t="shared" si="116"/>
        <v>2010</v>
      </c>
      <c r="S921" t="str">
        <f t="shared" si="117"/>
        <v>2255</v>
      </c>
      <c r="T921" s="1">
        <f>+Tabell1[[#This Row],[Avrundet beløp]]</f>
        <v>2000</v>
      </c>
      <c r="U921" s="5">
        <f t="shared" si="118"/>
        <v>2000</v>
      </c>
    </row>
    <row r="922" spans="1:21" x14ac:dyDescent="0.25">
      <c r="A922">
        <v>246210</v>
      </c>
      <c r="B922" t="s">
        <v>398</v>
      </c>
      <c r="C922">
        <v>2010</v>
      </c>
      <c r="D922" t="s">
        <v>226</v>
      </c>
      <c r="E922">
        <v>1121</v>
      </c>
      <c r="F922" t="s">
        <v>66</v>
      </c>
      <c r="G922" t="s">
        <v>17</v>
      </c>
      <c r="H922" t="s">
        <v>18</v>
      </c>
      <c r="I922" s="1">
        <v>706</v>
      </c>
      <c r="J922" s="1">
        <f>+Tabell1[[#This Row],[Regnskap]]</f>
        <v>706</v>
      </c>
      <c r="L922" t="str">
        <f>_xlfn.XLOOKUP(Tabell1[[#This Row],[Ansvar]],Fleksi[Ansvar],Fleksi[Virksomhet])</f>
        <v>Austsiå barnehagene</v>
      </c>
      <c r="M922" t="str">
        <f>_xlfn.XLOOKUP(Tabell1[[#This Row],[Ansvar]],Fleksi[Ansvar],Fleksi[1B])</f>
        <v>Barnehager inkludert fellesutgifter</v>
      </c>
      <c r="N922" t="str">
        <f>_xlfn.XLOOKUP(Tabell1[[#This Row],[Ansvar]],Fleksi[Ansvar],Fleksi[Tjenesteområde])</f>
        <v>Oppvekst barn og unge</v>
      </c>
      <c r="O922" s="1">
        <f>+ROUND(Tabell1[[#This Row],[Justert beløp]],-3)</f>
        <v>1000</v>
      </c>
      <c r="P922">
        <f t="shared" si="114"/>
        <v>1121</v>
      </c>
      <c r="Q922">
        <f t="shared" si="115"/>
        <v>246210</v>
      </c>
      <c r="R922">
        <f t="shared" si="116"/>
        <v>2010</v>
      </c>
      <c r="S922" t="str">
        <f t="shared" si="117"/>
        <v>2255</v>
      </c>
      <c r="T922" s="1">
        <f>+Tabell1[[#This Row],[Avrundet beløp]]</f>
        <v>1000</v>
      </c>
      <c r="U922" s="5">
        <f t="shared" si="118"/>
        <v>1000</v>
      </c>
    </row>
    <row r="923" spans="1:21" x14ac:dyDescent="0.25">
      <c r="A923">
        <v>246210</v>
      </c>
      <c r="B923" t="s">
        <v>398</v>
      </c>
      <c r="C923">
        <v>2010</v>
      </c>
      <c r="D923" t="s">
        <v>226</v>
      </c>
      <c r="E923">
        <v>1200</v>
      </c>
      <c r="F923" t="s">
        <v>233</v>
      </c>
      <c r="G923" t="s">
        <v>17</v>
      </c>
      <c r="H923" t="s">
        <v>18</v>
      </c>
      <c r="I923" s="1">
        <v>273</v>
      </c>
      <c r="J923" s="1">
        <f>+Tabell1[[#This Row],[Regnskap]]</f>
        <v>273</v>
      </c>
      <c r="L923" t="str">
        <f>_xlfn.XLOOKUP(Tabell1[[#This Row],[Ansvar]],Fleksi[Ansvar],Fleksi[Virksomhet])</f>
        <v>Austsiå barnehagene</v>
      </c>
      <c r="M923" t="str">
        <f>_xlfn.XLOOKUP(Tabell1[[#This Row],[Ansvar]],Fleksi[Ansvar],Fleksi[1B])</f>
        <v>Barnehager inkludert fellesutgifter</v>
      </c>
      <c r="N923" t="str">
        <f>_xlfn.XLOOKUP(Tabell1[[#This Row],[Ansvar]],Fleksi[Ansvar],Fleksi[Tjenesteområde])</f>
        <v>Oppvekst barn og unge</v>
      </c>
      <c r="O923" s="1">
        <f>+ROUND(Tabell1[[#This Row],[Justert beløp]],-3)</f>
        <v>0</v>
      </c>
      <c r="P923">
        <f t="shared" si="114"/>
        <v>1200</v>
      </c>
      <c r="Q923">
        <f t="shared" si="115"/>
        <v>246210</v>
      </c>
      <c r="R923">
        <f t="shared" si="116"/>
        <v>2010</v>
      </c>
      <c r="S923" t="str">
        <f t="shared" si="117"/>
        <v>2255</v>
      </c>
      <c r="T923" s="1">
        <f>+Tabell1[[#This Row],[Avrundet beløp]]</f>
        <v>0</v>
      </c>
      <c r="U923" s="5">
        <f t="shared" si="118"/>
        <v>0</v>
      </c>
    </row>
    <row r="924" spans="1:21" x14ac:dyDescent="0.25">
      <c r="A924">
        <v>246220</v>
      </c>
      <c r="B924" t="s">
        <v>399</v>
      </c>
      <c r="C924">
        <v>2010</v>
      </c>
      <c r="D924" t="s">
        <v>226</v>
      </c>
      <c r="E924">
        <v>1020</v>
      </c>
      <c r="F924" t="s">
        <v>260</v>
      </c>
      <c r="G924" t="s">
        <v>17</v>
      </c>
      <c r="H924" t="s">
        <v>18</v>
      </c>
      <c r="I924" s="1">
        <v>3502</v>
      </c>
      <c r="J924" s="1">
        <f>+Tabell1[[#This Row],[Regnskap]]</f>
        <v>3502</v>
      </c>
      <c r="L924" t="str">
        <f>_xlfn.XLOOKUP(Tabell1[[#This Row],[Ansvar]],Fleksi[Ansvar],Fleksi[Virksomhet])</f>
        <v>Austsiå barnehagene</v>
      </c>
      <c r="M924" t="str">
        <f>_xlfn.XLOOKUP(Tabell1[[#This Row],[Ansvar]],Fleksi[Ansvar],Fleksi[1B])</f>
        <v>Barnehager inkludert fellesutgifter</v>
      </c>
      <c r="N924" t="str">
        <f>_xlfn.XLOOKUP(Tabell1[[#This Row],[Ansvar]],Fleksi[Ansvar],Fleksi[Tjenesteområde])</f>
        <v>Oppvekst barn og unge</v>
      </c>
      <c r="O924" s="1">
        <f>+ROUND(Tabell1[[#This Row],[Justert beløp]],-3)</f>
        <v>4000</v>
      </c>
      <c r="P924">
        <f t="shared" si="114"/>
        <v>1020</v>
      </c>
      <c r="Q924">
        <f t="shared" si="115"/>
        <v>246220</v>
      </c>
      <c r="R924">
        <f t="shared" si="116"/>
        <v>2010</v>
      </c>
      <c r="S924" t="str">
        <f t="shared" si="117"/>
        <v>2255</v>
      </c>
      <c r="T924" s="1">
        <f>+Tabell1[[#This Row],[Avrundet beløp]]</f>
        <v>4000</v>
      </c>
      <c r="U924" s="5">
        <f t="shared" si="118"/>
        <v>4000</v>
      </c>
    </row>
    <row r="925" spans="1:21" x14ac:dyDescent="0.25">
      <c r="A925">
        <v>246220</v>
      </c>
      <c r="B925" t="s">
        <v>399</v>
      </c>
      <c r="C925">
        <v>2010</v>
      </c>
      <c r="D925" t="s">
        <v>226</v>
      </c>
      <c r="E925">
        <v>1040</v>
      </c>
      <c r="F925" t="s">
        <v>27</v>
      </c>
      <c r="G925" t="s">
        <v>17</v>
      </c>
      <c r="H925" t="s">
        <v>18</v>
      </c>
      <c r="I925" s="1">
        <v>2635</v>
      </c>
      <c r="J925" s="1">
        <f>+Tabell1[[#This Row],[Regnskap]]</f>
        <v>2635</v>
      </c>
      <c r="L925" t="str">
        <f>_xlfn.XLOOKUP(Tabell1[[#This Row],[Ansvar]],Fleksi[Ansvar],Fleksi[Virksomhet])</f>
        <v>Austsiå barnehagene</v>
      </c>
      <c r="M925" t="str">
        <f>_xlfn.XLOOKUP(Tabell1[[#This Row],[Ansvar]],Fleksi[Ansvar],Fleksi[1B])</f>
        <v>Barnehager inkludert fellesutgifter</v>
      </c>
      <c r="N925" t="str">
        <f>_xlfn.XLOOKUP(Tabell1[[#This Row],[Ansvar]],Fleksi[Ansvar],Fleksi[Tjenesteområde])</f>
        <v>Oppvekst barn og unge</v>
      </c>
      <c r="O925" s="1">
        <f>+ROUND(Tabell1[[#This Row],[Justert beløp]],-3)</f>
        <v>3000</v>
      </c>
      <c r="P925">
        <f t="shared" si="114"/>
        <v>1040</v>
      </c>
      <c r="Q925">
        <f t="shared" si="115"/>
        <v>246220</v>
      </c>
      <c r="R925">
        <f t="shared" si="116"/>
        <v>2010</v>
      </c>
      <c r="S925" t="str">
        <f t="shared" si="117"/>
        <v>2255</v>
      </c>
      <c r="T925" s="1">
        <f>+Tabell1[[#This Row],[Avrundet beløp]]</f>
        <v>3000</v>
      </c>
      <c r="U925" s="5">
        <f t="shared" si="118"/>
        <v>3000</v>
      </c>
    </row>
    <row r="926" spans="1:21" x14ac:dyDescent="0.25">
      <c r="A926">
        <v>246220</v>
      </c>
      <c r="B926" t="s">
        <v>399</v>
      </c>
      <c r="C926">
        <v>2010</v>
      </c>
      <c r="D926" t="s">
        <v>226</v>
      </c>
      <c r="E926">
        <v>1090</v>
      </c>
      <c r="F926" t="s">
        <v>22</v>
      </c>
      <c r="G926" t="s">
        <v>17</v>
      </c>
      <c r="H926" t="s">
        <v>18</v>
      </c>
      <c r="I926" s="1">
        <v>290</v>
      </c>
      <c r="J926" s="1">
        <f>+Tabell1[[#This Row],[Regnskap]]</f>
        <v>290</v>
      </c>
      <c r="L926" t="str">
        <f>_xlfn.XLOOKUP(Tabell1[[#This Row],[Ansvar]],Fleksi[Ansvar],Fleksi[Virksomhet])</f>
        <v>Austsiå barnehagene</v>
      </c>
      <c r="M926" t="str">
        <f>_xlfn.XLOOKUP(Tabell1[[#This Row],[Ansvar]],Fleksi[Ansvar],Fleksi[1B])</f>
        <v>Barnehager inkludert fellesutgifter</v>
      </c>
      <c r="N926" t="str">
        <f>_xlfn.XLOOKUP(Tabell1[[#This Row],[Ansvar]],Fleksi[Ansvar],Fleksi[Tjenesteområde])</f>
        <v>Oppvekst barn og unge</v>
      </c>
      <c r="O926" s="1">
        <f>+ROUND(Tabell1[[#This Row],[Justert beløp]],-3)</f>
        <v>0</v>
      </c>
      <c r="P926">
        <f t="shared" si="114"/>
        <v>1090</v>
      </c>
      <c r="Q926">
        <f t="shared" si="115"/>
        <v>246220</v>
      </c>
      <c r="R926">
        <f t="shared" si="116"/>
        <v>2010</v>
      </c>
      <c r="S926" t="str">
        <f t="shared" si="117"/>
        <v>2255</v>
      </c>
      <c r="T926" s="1">
        <f>+Tabell1[[#This Row],[Avrundet beløp]]</f>
        <v>0</v>
      </c>
      <c r="U926" s="5">
        <f t="shared" si="118"/>
        <v>0</v>
      </c>
    </row>
    <row r="927" spans="1:21" x14ac:dyDescent="0.25">
      <c r="A927">
        <v>246220</v>
      </c>
      <c r="B927" t="s">
        <v>399</v>
      </c>
      <c r="C927">
        <v>2010</v>
      </c>
      <c r="D927" t="s">
        <v>226</v>
      </c>
      <c r="E927">
        <v>1099</v>
      </c>
      <c r="F927" t="s">
        <v>16</v>
      </c>
      <c r="G927" t="s">
        <v>17</v>
      </c>
      <c r="H927" t="s">
        <v>18</v>
      </c>
      <c r="I927" s="1">
        <v>906</v>
      </c>
      <c r="J927" s="1">
        <f>+Tabell1[[#This Row],[Regnskap]]</f>
        <v>906</v>
      </c>
      <c r="L927" t="str">
        <f>_xlfn.XLOOKUP(Tabell1[[#This Row],[Ansvar]],Fleksi[Ansvar],Fleksi[Virksomhet])</f>
        <v>Austsiå barnehagene</v>
      </c>
      <c r="M927" t="str">
        <f>_xlfn.XLOOKUP(Tabell1[[#This Row],[Ansvar]],Fleksi[Ansvar],Fleksi[1B])</f>
        <v>Barnehager inkludert fellesutgifter</v>
      </c>
      <c r="N927" t="str">
        <f>_xlfn.XLOOKUP(Tabell1[[#This Row],[Ansvar]],Fleksi[Ansvar],Fleksi[Tjenesteområde])</f>
        <v>Oppvekst barn og unge</v>
      </c>
      <c r="O927" s="1">
        <f>+ROUND(Tabell1[[#This Row],[Justert beløp]],-3)</f>
        <v>1000</v>
      </c>
      <c r="P927">
        <f t="shared" si="114"/>
        <v>1099</v>
      </c>
      <c r="Q927">
        <f t="shared" si="115"/>
        <v>246220</v>
      </c>
      <c r="R927">
        <f t="shared" si="116"/>
        <v>2010</v>
      </c>
      <c r="S927" t="str">
        <f t="shared" si="117"/>
        <v>2255</v>
      </c>
      <c r="T927" s="1">
        <f>+Tabell1[[#This Row],[Avrundet beløp]]</f>
        <v>1000</v>
      </c>
      <c r="U927" s="5">
        <f t="shared" si="118"/>
        <v>1000</v>
      </c>
    </row>
    <row r="928" spans="1:21" x14ac:dyDescent="0.25">
      <c r="A928">
        <v>246220</v>
      </c>
      <c r="B928" t="s">
        <v>399</v>
      </c>
      <c r="C928">
        <v>2010</v>
      </c>
      <c r="D928" t="s">
        <v>226</v>
      </c>
      <c r="E928">
        <v>1110</v>
      </c>
      <c r="F928" t="s">
        <v>221</v>
      </c>
      <c r="G928" t="s">
        <v>17</v>
      </c>
      <c r="H928" t="s">
        <v>18</v>
      </c>
      <c r="I928" s="1">
        <v>951</v>
      </c>
      <c r="J928" s="1">
        <f>+Tabell1[[#This Row],[Regnskap]]</f>
        <v>951</v>
      </c>
      <c r="L928" t="str">
        <f>_xlfn.XLOOKUP(Tabell1[[#This Row],[Ansvar]],Fleksi[Ansvar],Fleksi[Virksomhet])</f>
        <v>Austsiå barnehagene</v>
      </c>
      <c r="M928" t="str">
        <f>_xlfn.XLOOKUP(Tabell1[[#This Row],[Ansvar]],Fleksi[Ansvar],Fleksi[1B])</f>
        <v>Barnehager inkludert fellesutgifter</v>
      </c>
      <c r="N928" t="str">
        <f>_xlfn.XLOOKUP(Tabell1[[#This Row],[Ansvar]],Fleksi[Ansvar],Fleksi[Tjenesteområde])</f>
        <v>Oppvekst barn og unge</v>
      </c>
      <c r="O928" s="1">
        <f>+ROUND(Tabell1[[#This Row],[Justert beløp]],-3)</f>
        <v>1000</v>
      </c>
      <c r="P928">
        <f t="shared" si="114"/>
        <v>1110</v>
      </c>
      <c r="Q928">
        <f t="shared" si="115"/>
        <v>246220</v>
      </c>
      <c r="R928">
        <f t="shared" si="116"/>
        <v>2010</v>
      </c>
      <c r="S928" t="str">
        <f t="shared" si="117"/>
        <v>2255</v>
      </c>
      <c r="T928" s="1">
        <f>+Tabell1[[#This Row],[Avrundet beløp]]</f>
        <v>1000</v>
      </c>
      <c r="U928" s="5">
        <f t="shared" si="118"/>
        <v>1000</v>
      </c>
    </row>
    <row r="929" spans="1:21" x14ac:dyDescent="0.25">
      <c r="A929">
        <v>246220</v>
      </c>
      <c r="B929" t="s">
        <v>399</v>
      </c>
      <c r="C929">
        <v>2010</v>
      </c>
      <c r="D929" t="s">
        <v>226</v>
      </c>
      <c r="E929">
        <v>1121</v>
      </c>
      <c r="F929" t="s">
        <v>66</v>
      </c>
      <c r="G929" t="s">
        <v>17</v>
      </c>
      <c r="H929" t="s">
        <v>18</v>
      </c>
      <c r="I929" s="1">
        <v>404</v>
      </c>
      <c r="J929" s="1">
        <f>+Tabell1[[#This Row],[Regnskap]]</f>
        <v>404</v>
      </c>
      <c r="L929" t="str">
        <f>_xlfn.XLOOKUP(Tabell1[[#This Row],[Ansvar]],Fleksi[Ansvar],Fleksi[Virksomhet])</f>
        <v>Austsiå barnehagene</v>
      </c>
      <c r="M929" t="str">
        <f>_xlfn.XLOOKUP(Tabell1[[#This Row],[Ansvar]],Fleksi[Ansvar],Fleksi[1B])</f>
        <v>Barnehager inkludert fellesutgifter</v>
      </c>
      <c r="N929" t="str">
        <f>_xlfn.XLOOKUP(Tabell1[[#This Row],[Ansvar]],Fleksi[Ansvar],Fleksi[Tjenesteområde])</f>
        <v>Oppvekst barn og unge</v>
      </c>
      <c r="O929" s="1">
        <f>+ROUND(Tabell1[[#This Row],[Justert beløp]],-3)</f>
        <v>0</v>
      </c>
      <c r="P929">
        <f t="shared" si="114"/>
        <v>1121</v>
      </c>
      <c r="Q929">
        <f t="shared" si="115"/>
        <v>246220</v>
      </c>
      <c r="R929">
        <f t="shared" si="116"/>
        <v>2010</v>
      </c>
      <c r="S929" t="str">
        <f t="shared" si="117"/>
        <v>2255</v>
      </c>
      <c r="T929" s="1">
        <f>+Tabell1[[#This Row],[Avrundet beløp]]</f>
        <v>0</v>
      </c>
      <c r="U929" s="5">
        <f t="shared" si="118"/>
        <v>0</v>
      </c>
    </row>
    <row r="930" spans="1:21" x14ac:dyDescent="0.25">
      <c r="A930">
        <v>246230</v>
      </c>
      <c r="B930" t="s">
        <v>400</v>
      </c>
      <c r="C930">
        <v>2010</v>
      </c>
      <c r="D930" t="s">
        <v>226</v>
      </c>
      <c r="E930">
        <v>1120</v>
      </c>
      <c r="F930" t="s">
        <v>26</v>
      </c>
      <c r="G930" t="s">
        <v>17</v>
      </c>
      <c r="H930" t="s">
        <v>18</v>
      </c>
      <c r="I930" s="1">
        <v>3885</v>
      </c>
      <c r="J930" s="1">
        <f>+Tabell1[[#This Row],[Regnskap]]</f>
        <v>3885</v>
      </c>
      <c r="L930" t="str">
        <f>_xlfn.XLOOKUP(Tabell1[[#This Row],[Ansvar]],Fleksi[Ansvar],Fleksi[Virksomhet])</f>
        <v>Austsiå barnehagene</v>
      </c>
      <c r="M930" t="str">
        <f>_xlfn.XLOOKUP(Tabell1[[#This Row],[Ansvar]],Fleksi[Ansvar],Fleksi[1B])</f>
        <v>Barnehager inkludert fellesutgifter</v>
      </c>
      <c r="N930" t="str">
        <f>_xlfn.XLOOKUP(Tabell1[[#This Row],[Ansvar]],Fleksi[Ansvar],Fleksi[Tjenesteområde])</f>
        <v>Oppvekst barn og unge</v>
      </c>
      <c r="O930" s="1">
        <f>+ROUND(Tabell1[[#This Row],[Justert beløp]],-3)</f>
        <v>4000</v>
      </c>
      <c r="P930">
        <f t="shared" si="114"/>
        <v>1120</v>
      </c>
      <c r="Q930">
        <f t="shared" si="115"/>
        <v>246230</v>
      </c>
      <c r="R930">
        <f t="shared" si="116"/>
        <v>2010</v>
      </c>
      <c r="S930" t="str">
        <f t="shared" si="117"/>
        <v>2255</v>
      </c>
      <c r="T930" s="1">
        <f>+Tabell1[[#This Row],[Avrundet beløp]]</f>
        <v>4000</v>
      </c>
      <c r="U930" s="5">
        <f t="shared" si="118"/>
        <v>4000</v>
      </c>
    </row>
    <row r="931" spans="1:21" x14ac:dyDescent="0.25">
      <c r="A931">
        <v>246310</v>
      </c>
      <c r="B931" t="s">
        <v>401</v>
      </c>
      <c r="C931">
        <v>2010</v>
      </c>
      <c r="D931" t="s">
        <v>226</v>
      </c>
      <c r="E931">
        <v>1020</v>
      </c>
      <c r="F931" t="s">
        <v>260</v>
      </c>
      <c r="G931" t="s">
        <v>17</v>
      </c>
      <c r="H931" t="s">
        <v>18</v>
      </c>
      <c r="I931" s="1">
        <v>10997</v>
      </c>
      <c r="J931" s="1">
        <f>+Tabell1[[#This Row],[Regnskap]]</f>
        <v>10997</v>
      </c>
      <c r="L931" t="str">
        <f>_xlfn.XLOOKUP(Tabell1[[#This Row],[Ansvar]],Fleksi[Ansvar],Fleksi[Virksomhet])</f>
        <v>Sør-Øst barnehagene</v>
      </c>
      <c r="M931" t="str">
        <f>_xlfn.XLOOKUP(Tabell1[[#This Row],[Ansvar]],Fleksi[Ansvar],Fleksi[1B])</f>
        <v>Barnehager inkludert fellesutgifter</v>
      </c>
      <c r="N931" t="str">
        <f>_xlfn.XLOOKUP(Tabell1[[#This Row],[Ansvar]],Fleksi[Ansvar],Fleksi[Tjenesteområde])</f>
        <v>Oppvekst barn og unge</v>
      </c>
      <c r="O931" s="1">
        <f>+ROUND(Tabell1[[#This Row],[Justert beløp]],-3)</f>
        <v>11000</v>
      </c>
      <c r="P931">
        <f t="shared" si="114"/>
        <v>1020</v>
      </c>
      <c r="Q931">
        <f t="shared" si="115"/>
        <v>246310</v>
      </c>
      <c r="R931">
        <f t="shared" si="116"/>
        <v>2010</v>
      </c>
      <c r="S931" t="str">
        <f t="shared" si="117"/>
        <v>2255</v>
      </c>
      <c r="T931" s="1">
        <f>+Tabell1[[#This Row],[Avrundet beløp]]</f>
        <v>11000</v>
      </c>
      <c r="U931" s="5">
        <f t="shared" si="118"/>
        <v>11000</v>
      </c>
    </row>
    <row r="932" spans="1:21" x14ac:dyDescent="0.25">
      <c r="A932">
        <v>246310</v>
      </c>
      <c r="B932" t="s">
        <v>401</v>
      </c>
      <c r="C932">
        <v>2010</v>
      </c>
      <c r="D932" t="s">
        <v>226</v>
      </c>
      <c r="E932">
        <v>1090</v>
      </c>
      <c r="F932" t="s">
        <v>22</v>
      </c>
      <c r="G932" t="s">
        <v>17</v>
      </c>
      <c r="H932" t="s">
        <v>18</v>
      </c>
      <c r="I932" s="1">
        <v>857</v>
      </c>
      <c r="J932" s="1">
        <f>+Tabell1[[#This Row],[Regnskap]]</f>
        <v>857</v>
      </c>
      <c r="L932" t="str">
        <f>_xlfn.XLOOKUP(Tabell1[[#This Row],[Ansvar]],Fleksi[Ansvar],Fleksi[Virksomhet])</f>
        <v>Sør-Øst barnehagene</v>
      </c>
      <c r="M932" t="str">
        <f>_xlfn.XLOOKUP(Tabell1[[#This Row],[Ansvar]],Fleksi[Ansvar],Fleksi[1B])</f>
        <v>Barnehager inkludert fellesutgifter</v>
      </c>
      <c r="N932" t="str">
        <f>_xlfn.XLOOKUP(Tabell1[[#This Row],[Ansvar]],Fleksi[Ansvar],Fleksi[Tjenesteområde])</f>
        <v>Oppvekst barn og unge</v>
      </c>
      <c r="O932" s="1">
        <f>+ROUND(Tabell1[[#This Row],[Justert beløp]],-3)</f>
        <v>1000</v>
      </c>
      <c r="P932">
        <f t="shared" si="114"/>
        <v>1090</v>
      </c>
      <c r="Q932">
        <f t="shared" si="115"/>
        <v>246310</v>
      </c>
      <c r="R932">
        <f t="shared" si="116"/>
        <v>2010</v>
      </c>
      <c r="S932" t="str">
        <f t="shared" si="117"/>
        <v>2255</v>
      </c>
      <c r="T932" s="1">
        <f>+Tabell1[[#This Row],[Avrundet beløp]]</f>
        <v>1000</v>
      </c>
      <c r="U932" s="5">
        <f t="shared" si="118"/>
        <v>1000</v>
      </c>
    </row>
    <row r="933" spans="1:21" x14ac:dyDescent="0.25">
      <c r="A933">
        <v>246310</v>
      </c>
      <c r="B933" t="s">
        <v>401</v>
      </c>
      <c r="C933">
        <v>2010</v>
      </c>
      <c r="D933" t="s">
        <v>226</v>
      </c>
      <c r="E933">
        <v>1099</v>
      </c>
      <c r="F933" t="s">
        <v>16</v>
      </c>
      <c r="G933" t="s">
        <v>17</v>
      </c>
      <c r="H933" t="s">
        <v>18</v>
      </c>
      <c r="I933" s="1">
        <v>1671</v>
      </c>
      <c r="J933" s="1">
        <f>+Tabell1[[#This Row],[Regnskap]]</f>
        <v>1671</v>
      </c>
      <c r="L933" t="str">
        <f>_xlfn.XLOOKUP(Tabell1[[#This Row],[Ansvar]],Fleksi[Ansvar],Fleksi[Virksomhet])</f>
        <v>Sør-Øst barnehagene</v>
      </c>
      <c r="M933" t="str">
        <f>_xlfn.XLOOKUP(Tabell1[[#This Row],[Ansvar]],Fleksi[Ansvar],Fleksi[1B])</f>
        <v>Barnehager inkludert fellesutgifter</v>
      </c>
      <c r="N933" t="str">
        <f>_xlfn.XLOOKUP(Tabell1[[#This Row],[Ansvar]],Fleksi[Ansvar],Fleksi[Tjenesteområde])</f>
        <v>Oppvekst barn og unge</v>
      </c>
      <c r="O933" s="1">
        <f>+ROUND(Tabell1[[#This Row],[Justert beløp]],-3)</f>
        <v>2000</v>
      </c>
      <c r="P933">
        <f t="shared" si="114"/>
        <v>1099</v>
      </c>
      <c r="Q933">
        <f t="shared" si="115"/>
        <v>246310</v>
      </c>
      <c r="R933">
        <f t="shared" si="116"/>
        <v>2010</v>
      </c>
      <c r="S933" t="str">
        <f t="shared" si="117"/>
        <v>2255</v>
      </c>
      <c r="T933" s="1">
        <f>+Tabell1[[#This Row],[Avrundet beløp]]</f>
        <v>2000</v>
      </c>
      <c r="U933" s="5">
        <f t="shared" si="118"/>
        <v>2000</v>
      </c>
    </row>
    <row r="934" spans="1:21" x14ac:dyDescent="0.25">
      <c r="A934">
        <v>246320</v>
      </c>
      <c r="B934" t="s">
        <v>402</v>
      </c>
      <c r="C934">
        <v>2010</v>
      </c>
      <c r="D934" t="s">
        <v>226</v>
      </c>
      <c r="E934">
        <v>1020</v>
      </c>
      <c r="F934" t="s">
        <v>260</v>
      </c>
      <c r="G934" t="s">
        <v>17</v>
      </c>
      <c r="H934" t="s">
        <v>18</v>
      </c>
      <c r="I934" s="1">
        <v>248827</v>
      </c>
      <c r="J934" s="1">
        <f>+Tabell1[[#This Row],[Regnskap]]</f>
        <v>248827</v>
      </c>
      <c r="L934" t="str">
        <f>_xlfn.XLOOKUP(Tabell1[[#This Row],[Ansvar]],Fleksi[Ansvar],Fleksi[Virksomhet])</f>
        <v>Sør-Øst barnehagene</v>
      </c>
      <c r="M934" t="str">
        <f>_xlfn.XLOOKUP(Tabell1[[#This Row],[Ansvar]],Fleksi[Ansvar],Fleksi[1B])</f>
        <v>Barnehager inkludert fellesutgifter</v>
      </c>
      <c r="N934" t="str">
        <f>_xlfn.XLOOKUP(Tabell1[[#This Row],[Ansvar]],Fleksi[Ansvar],Fleksi[Tjenesteområde])</f>
        <v>Oppvekst barn og unge</v>
      </c>
      <c r="O934" s="1">
        <f>+ROUND(Tabell1[[#This Row],[Justert beløp]],-3)</f>
        <v>249000</v>
      </c>
      <c r="P934">
        <f t="shared" si="114"/>
        <v>1020</v>
      </c>
      <c r="Q934">
        <f t="shared" si="115"/>
        <v>246320</v>
      </c>
      <c r="R934">
        <f t="shared" si="116"/>
        <v>2010</v>
      </c>
      <c r="S934" t="str">
        <f t="shared" si="117"/>
        <v>2255</v>
      </c>
      <c r="T934" s="1">
        <f>+Tabell1[[#This Row],[Avrundet beløp]]</f>
        <v>249000</v>
      </c>
      <c r="U934" s="5">
        <f t="shared" si="118"/>
        <v>249000</v>
      </c>
    </row>
    <row r="935" spans="1:21" x14ac:dyDescent="0.25">
      <c r="A935">
        <v>246320</v>
      </c>
      <c r="B935" t="s">
        <v>402</v>
      </c>
      <c r="C935">
        <v>2010</v>
      </c>
      <c r="D935" t="s">
        <v>226</v>
      </c>
      <c r="E935">
        <v>1030</v>
      </c>
      <c r="F935" t="s">
        <v>248</v>
      </c>
      <c r="G935" t="s">
        <v>17</v>
      </c>
      <c r="H935" t="s">
        <v>18</v>
      </c>
      <c r="I935" s="1">
        <v>1751</v>
      </c>
      <c r="J935" s="1">
        <f>+Tabell1[[#This Row],[Regnskap]]</f>
        <v>1751</v>
      </c>
      <c r="L935" t="str">
        <f>_xlfn.XLOOKUP(Tabell1[[#This Row],[Ansvar]],Fleksi[Ansvar],Fleksi[Virksomhet])</f>
        <v>Sør-Øst barnehagene</v>
      </c>
      <c r="M935" t="str">
        <f>_xlfn.XLOOKUP(Tabell1[[#This Row],[Ansvar]],Fleksi[Ansvar],Fleksi[1B])</f>
        <v>Barnehager inkludert fellesutgifter</v>
      </c>
      <c r="N935" t="str">
        <f>_xlfn.XLOOKUP(Tabell1[[#This Row],[Ansvar]],Fleksi[Ansvar],Fleksi[Tjenesteområde])</f>
        <v>Oppvekst barn og unge</v>
      </c>
      <c r="O935" s="1">
        <f>+ROUND(Tabell1[[#This Row],[Justert beløp]],-3)</f>
        <v>2000</v>
      </c>
      <c r="P935">
        <f t="shared" si="114"/>
        <v>1030</v>
      </c>
      <c r="Q935">
        <f t="shared" si="115"/>
        <v>246320</v>
      </c>
      <c r="R935">
        <f t="shared" si="116"/>
        <v>2010</v>
      </c>
      <c r="S935" t="str">
        <f t="shared" si="117"/>
        <v>2255</v>
      </c>
      <c r="T935" s="1">
        <f>+Tabell1[[#This Row],[Avrundet beløp]]</f>
        <v>2000</v>
      </c>
      <c r="U935" s="5">
        <f t="shared" si="118"/>
        <v>2000</v>
      </c>
    </row>
    <row r="936" spans="1:21" x14ac:dyDescent="0.25">
      <c r="A936">
        <v>246320</v>
      </c>
      <c r="B936" t="s">
        <v>402</v>
      </c>
      <c r="C936">
        <v>2010</v>
      </c>
      <c r="D936" t="s">
        <v>226</v>
      </c>
      <c r="E936">
        <v>1040</v>
      </c>
      <c r="F936" t="s">
        <v>27</v>
      </c>
      <c r="G936" t="s">
        <v>17</v>
      </c>
      <c r="H936" t="s">
        <v>18</v>
      </c>
      <c r="I936" s="1">
        <v>2100</v>
      </c>
      <c r="J936" s="1">
        <f>+Tabell1[[#This Row],[Regnskap]]</f>
        <v>2100</v>
      </c>
      <c r="L936" t="str">
        <f>_xlfn.XLOOKUP(Tabell1[[#This Row],[Ansvar]],Fleksi[Ansvar],Fleksi[Virksomhet])</f>
        <v>Sør-Øst barnehagene</v>
      </c>
      <c r="M936" t="str">
        <f>_xlfn.XLOOKUP(Tabell1[[#This Row],[Ansvar]],Fleksi[Ansvar],Fleksi[1B])</f>
        <v>Barnehager inkludert fellesutgifter</v>
      </c>
      <c r="N936" t="str">
        <f>_xlfn.XLOOKUP(Tabell1[[#This Row],[Ansvar]],Fleksi[Ansvar],Fleksi[Tjenesteområde])</f>
        <v>Oppvekst barn og unge</v>
      </c>
      <c r="O936" s="1">
        <f>+ROUND(Tabell1[[#This Row],[Justert beløp]],-3)</f>
        <v>2000</v>
      </c>
      <c r="P936">
        <f t="shared" ref="P936:P968" si="119">+E936</f>
        <v>1040</v>
      </c>
      <c r="Q936">
        <f t="shared" ref="Q936:Q968" si="120">+A936</f>
        <v>246320</v>
      </c>
      <c r="R936">
        <f t="shared" ref="R936:R968" si="121">+C936</f>
        <v>2010</v>
      </c>
      <c r="S936" t="str">
        <f t="shared" ref="S936:S968" si="122">+G936</f>
        <v>2255</v>
      </c>
      <c r="T936" s="1">
        <f>+Tabell1[[#This Row],[Avrundet beløp]]</f>
        <v>2000</v>
      </c>
      <c r="U936" s="5">
        <f t="shared" si="118"/>
        <v>2000</v>
      </c>
    </row>
    <row r="937" spans="1:21" x14ac:dyDescent="0.25">
      <c r="A937">
        <v>246320</v>
      </c>
      <c r="B937" t="s">
        <v>402</v>
      </c>
      <c r="C937">
        <v>2010</v>
      </c>
      <c r="D937" t="s">
        <v>226</v>
      </c>
      <c r="E937">
        <v>1050</v>
      </c>
      <c r="F937" t="s">
        <v>223</v>
      </c>
      <c r="G937" t="s">
        <v>17</v>
      </c>
      <c r="H937" t="s">
        <v>18</v>
      </c>
      <c r="I937" s="1">
        <v>471</v>
      </c>
      <c r="J937" s="1">
        <f>+Tabell1[[#This Row],[Regnskap]]</f>
        <v>471</v>
      </c>
      <c r="L937" t="str">
        <f>_xlfn.XLOOKUP(Tabell1[[#This Row],[Ansvar]],Fleksi[Ansvar],Fleksi[Virksomhet])</f>
        <v>Sør-Øst barnehagene</v>
      </c>
      <c r="M937" t="str">
        <f>_xlfn.XLOOKUP(Tabell1[[#This Row],[Ansvar]],Fleksi[Ansvar],Fleksi[1B])</f>
        <v>Barnehager inkludert fellesutgifter</v>
      </c>
      <c r="N937" t="str">
        <f>_xlfn.XLOOKUP(Tabell1[[#This Row],[Ansvar]],Fleksi[Ansvar],Fleksi[Tjenesteområde])</f>
        <v>Oppvekst barn og unge</v>
      </c>
      <c r="O937" s="1">
        <f>+ROUND(Tabell1[[#This Row],[Justert beløp]],-3)</f>
        <v>0</v>
      </c>
      <c r="P937">
        <f t="shared" si="119"/>
        <v>1050</v>
      </c>
      <c r="Q937">
        <f t="shared" si="120"/>
        <v>246320</v>
      </c>
      <c r="R937">
        <f t="shared" si="121"/>
        <v>2010</v>
      </c>
      <c r="S937" t="str">
        <f t="shared" si="122"/>
        <v>2255</v>
      </c>
      <c r="T937" s="1">
        <f>+Tabell1[[#This Row],[Avrundet beløp]]</f>
        <v>0</v>
      </c>
      <c r="U937" s="5">
        <f t="shared" si="118"/>
        <v>0</v>
      </c>
    </row>
    <row r="938" spans="1:21" x14ac:dyDescent="0.25">
      <c r="A938">
        <v>246320</v>
      </c>
      <c r="B938" t="s">
        <v>402</v>
      </c>
      <c r="C938">
        <v>2010</v>
      </c>
      <c r="D938" t="s">
        <v>226</v>
      </c>
      <c r="E938">
        <v>1090</v>
      </c>
      <c r="F938" t="s">
        <v>22</v>
      </c>
      <c r="G938" t="s">
        <v>17</v>
      </c>
      <c r="H938" t="s">
        <v>18</v>
      </c>
      <c r="I938" s="1">
        <v>19751</v>
      </c>
      <c r="J938" s="1">
        <f>+Tabell1[[#This Row],[Regnskap]]</f>
        <v>19751</v>
      </c>
      <c r="L938" t="str">
        <f>_xlfn.XLOOKUP(Tabell1[[#This Row],[Ansvar]],Fleksi[Ansvar],Fleksi[Virksomhet])</f>
        <v>Sør-Øst barnehagene</v>
      </c>
      <c r="M938" t="str">
        <f>_xlfn.XLOOKUP(Tabell1[[#This Row],[Ansvar]],Fleksi[Ansvar],Fleksi[1B])</f>
        <v>Barnehager inkludert fellesutgifter</v>
      </c>
      <c r="N938" t="str">
        <f>_xlfn.XLOOKUP(Tabell1[[#This Row],[Ansvar]],Fleksi[Ansvar],Fleksi[Tjenesteområde])</f>
        <v>Oppvekst barn og unge</v>
      </c>
      <c r="O938" s="1">
        <f>+ROUND(Tabell1[[#This Row],[Justert beløp]],-3)</f>
        <v>20000</v>
      </c>
      <c r="P938">
        <f t="shared" si="119"/>
        <v>1090</v>
      </c>
      <c r="Q938">
        <f t="shared" si="120"/>
        <v>246320</v>
      </c>
      <c r="R938">
        <f t="shared" si="121"/>
        <v>2010</v>
      </c>
      <c r="S938" t="str">
        <f t="shared" si="122"/>
        <v>2255</v>
      </c>
      <c r="T938" s="1">
        <f>+Tabell1[[#This Row],[Avrundet beløp]]</f>
        <v>20000</v>
      </c>
      <c r="U938" s="5">
        <f t="shared" si="118"/>
        <v>20000</v>
      </c>
    </row>
    <row r="939" spans="1:21" x14ac:dyDescent="0.25">
      <c r="A939">
        <v>246320</v>
      </c>
      <c r="B939" t="s">
        <v>402</v>
      </c>
      <c r="C939">
        <v>2010</v>
      </c>
      <c r="D939" t="s">
        <v>226</v>
      </c>
      <c r="E939">
        <v>1099</v>
      </c>
      <c r="F939" t="s">
        <v>16</v>
      </c>
      <c r="G939" t="s">
        <v>17</v>
      </c>
      <c r="H939" t="s">
        <v>18</v>
      </c>
      <c r="I939" s="1">
        <v>38479</v>
      </c>
      <c r="J939" s="1">
        <f>+Tabell1[[#This Row],[Regnskap]]</f>
        <v>38479</v>
      </c>
      <c r="L939" t="str">
        <f>_xlfn.XLOOKUP(Tabell1[[#This Row],[Ansvar]],Fleksi[Ansvar],Fleksi[Virksomhet])</f>
        <v>Sør-Øst barnehagene</v>
      </c>
      <c r="M939" t="str">
        <f>_xlfn.XLOOKUP(Tabell1[[#This Row],[Ansvar]],Fleksi[Ansvar],Fleksi[1B])</f>
        <v>Barnehager inkludert fellesutgifter</v>
      </c>
      <c r="N939" t="str">
        <f>_xlfn.XLOOKUP(Tabell1[[#This Row],[Ansvar]],Fleksi[Ansvar],Fleksi[Tjenesteområde])</f>
        <v>Oppvekst barn og unge</v>
      </c>
      <c r="O939" s="1">
        <f>+ROUND(Tabell1[[#This Row],[Justert beløp]],-3)</f>
        <v>38000</v>
      </c>
      <c r="P939">
        <f t="shared" si="119"/>
        <v>1099</v>
      </c>
      <c r="Q939">
        <f t="shared" si="120"/>
        <v>246320</v>
      </c>
      <c r="R939">
        <f t="shared" si="121"/>
        <v>2010</v>
      </c>
      <c r="S939" t="str">
        <f t="shared" si="122"/>
        <v>2255</v>
      </c>
      <c r="T939" s="1">
        <f>+Tabell1[[#This Row],[Avrundet beløp]]</f>
        <v>38000</v>
      </c>
      <c r="U939" s="5">
        <f t="shared" si="118"/>
        <v>38000</v>
      </c>
    </row>
    <row r="940" spans="1:21" x14ac:dyDescent="0.25">
      <c r="A940">
        <v>246330</v>
      </c>
      <c r="B940" t="s">
        <v>403</v>
      </c>
      <c r="C940">
        <v>2010</v>
      </c>
      <c r="D940" t="s">
        <v>226</v>
      </c>
      <c r="E940">
        <v>1020</v>
      </c>
      <c r="F940" t="s">
        <v>260</v>
      </c>
      <c r="G940" t="s">
        <v>17</v>
      </c>
      <c r="H940" t="s">
        <v>18</v>
      </c>
      <c r="I940" s="1">
        <v>23771</v>
      </c>
      <c r="J940" s="1">
        <f>+Tabell1[[#This Row],[Regnskap]]</f>
        <v>23771</v>
      </c>
      <c r="L940" t="str">
        <f>_xlfn.XLOOKUP(Tabell1[[#This Row],[Ansvar]],Fleksi[Ansvar],Fleksi[Virksomhet])</f>
        <v>Sør-Øst barnehagene</v>
      </c>
      <c r="M940" t="str">
        <f>_xlfn.XLOOKUP(Tabell1[[#This Row],[Ansvar]],Fleksi[Ansvar],Fleksi[1B])</f>
        <v>Barnehager inkludert fellesutgifter</v>
      </c>
      <c r="N940" t="str">
        <f>_xlfn.XLOOKUP(Tabell1[[#This Row],[Ansvar]],Fleksi[Ansvar],Fleksi[Tjenesteområde])</f>
        <v>Oppvekst barn og unge</v>
      </c>
      <c r="O940" s="1">
        <f>+ROUND(Tabell1[[#This Row],[Justert beløp]],-3)</f>
        <v>24000</v>
      </c>
      <c r="P940">
        <f t="shared" si="119"/>
        <v>1020</v>
      </c>
      <c r="Q940">
        <f t="shared" si="120"/>
        <v>246330</v>
      </c>
      <c r="R940">
        <f t="shared" si="121"/>
        <v>2010</v>
      </c>
      <c r="S940" t="str">
        <f t="shared" si="122"/>
        <v>2255</v>
      </c>
      <c r="T940" s="1">
        <f>+Tabell1[[#This Row],[Avrundet beløp]]</f>
        <v>24000</v>
      </c>
      <c r="U940" s="5">
        <f t="shared" si="118"/>
        <v>24000</v>
      </c>
    </row>
    <row r="941" spans="1:21" x14ac:dyDescent="0.25">
      <c r="A941">
        <v>246330</v>
      </c>
      <c r="B941" t="s">
        <v>403</v>
      </c>
      <c r="C941">
        <v>2010</v>
      </c>
      <c r="D941" t="s">
        <v>226</v>
      </c>
      <c r="E941">
        <v>1040</v>
      </c>
      <c r="F941" t="s">
        <v>27</v>
      </c>
      <c r="G941" t="s">
        <v>17</v>
      </c>
      <c r="H941" t="s">
        <v>18</v>
      </c>
      <c r="I941" s="1">
        <v>1367</v>
      </c>
      <c r="J941" s="1">
        <f>+Tabell1[[#This Row],[Regnskap]]</f>
        <v>1367</v>
      </c>
      <c r="L941" t="str">
        <f>_xlfn.XLOOKUP(Tabell1[[#This Row],[Ansvar]],Fleksi[Ansvar],Fleksi[Virksomhet])</f>
        <v>Sør-Øst barnehagene</v>
      </c>
      <c r="M941" t="str">
        <f>_xlfn.XLOOKUP(Tabell1[[#This Row],[Ansvar]],Fleksi[Ansvar],Fleksi[1B])</f>
        <v>Barnehager inkludert fellesutgifter</v>
      </c>
      <c r="N941" t="str">
        <f>_xlfn.XLOOKUP(Tabell1[[#This Row],[Ansvar]],Fleksi[Ansvar],Fleksi[Tjenesteområde])</f>
        <v>Oppvekst barn og unge</v>
      </c>
      <c r="O941" s="1">
        <f>+ROUND(Tabell1[[#This Row],[Justert beløp]],-3)</f>
        <v>1000</v>
      </c>
      <c r="P941">
        <f t="shared" si="119"/>
        <v>1040</v>
      </c>
      <c r="Q941">
        <f t="shared" si="120"/>
        <v>246330</v>
      </c>
      <c r="R941">
        <f t="shared" si="121"/>
        <v>2010</v>
      </c>
      <c r="S941" t="str">
        <f t="shared" si="122"/>
        <v>2255</v>
      </c>
      <c r="T941" s="1">
        <f>+Tabell1[[#This Row],[Avrundet beløp]]</f>
        <v>1000</v>
      </c>
      <c r="U941" s="5">
        <f t="shared" si="118"/>
        <v>1000</v>
      </c>
    </row>
    <row r="942" spans="1:21" x14ac:dyDescent="0.25">
      <c r="A942">
        <v>246330</v>
      </c>
      <c r="B942" t="s">
        <v>403</v>
      </c>
      <c r="C942">
        <v>2010</v>
      </c>
      <c r="D942" t="s">
        <v>226</v>
      </c>
      <c r="E942">
        <v>1090</v>
      </c>
      <c r="F942" t="s">
        <v>22</v>
      </c>
      <c r="G942" t="s">
        <v>17</v>
      </c>
      <c r="H942" t="s">
        <v>18</v>
      </c>
      <c r="I942" s="1">
        <v>1955</v>
      </c>
      <c r="J942" s="1">
        <f>+Tabell1[[#This Row],[Regnskap]]</f>
        <v>1955</v>
      </c>
      <c r="L942" t="str">
        <f>_xlfn.XLOOKUP(Tabell1[[#This Row],[Ansvar]],Fleksi[Ansvar],Fleksi[Virksomhet])</f>
        <v>Sør-Øst barnehagene</v>
      </c>
      <c r="M942" t="str">
        <f>_xlfn.XLOOKUP(Tabell1[[#This Row],[Ansvar]],Fleksi[Ansvar],Fleksi[1B])</f>
        <v>Barnehager inkludert fellesutgifter</v>
      </c>
      <c r="N942" t="str">
        <f>_xlfn.XLOOKUP(Tabell1[[#This Row],[Ansvar]],Fleksi[Ansvar],Fleksi[Tjenesteområde])</f>
        <v>Oppvekst barn og unge</v>
      </c>
      <c r="O942" s="1">
        <f>+ROUND(Tabell1[[#This Row],[Justert beløp]],-3)</f>
        <v>2000</v>
      </c>
      <c r="P942">
        <f t="shared" si="119"/>
        <v>1090</v>
      </c>
      <c r="Q942">
        <f t="shared" si="120"/>
        <v>246330</v>
      </c>
      <c r="R942">
        <f t="shared" si="121"/>
        <v>2010</v>
      </c>
      <c r="S942" t="str">
        <f t="shared" si="122"/>
        <v>2255</v>
      </c>
      <c r="T942" s="1">
        <f>+Tabell1[[#This Row],[Avrundet beløp]]</f>
        <v>2000</v>
      </c>
      <c r="U942" s="5">
        <f t="shared" si="118"/>
        <v>2000</v>
      </c>
    </row>
    <row r="943" spans="1:21" x14ac:dyDescent="0.25">
      <c r="A943">
        <v>246330</v>
      </c>
      <c r="B943" t="s">
        <v>403</v>
      </c>
      <c r="C943">
        <v>2010</v>
      </c>
      <c r="D943" t="s">
        <v>226</v>
      </c>
      <c r="E943">
        <v>1099</v>
      </c>
      <c r="F943" t="s">
        <v>16</v>
      </c>
      <c r="G943" t="s">
        <v>17</v>
      </c>
      <c r="H943" t="s">
        <v>18</v>
      </c>
      <c r="I943" s="1">
        <v>3820</v>
      </c>
      <c r="J943" s="1">
        <f>+Tabell1[[#This Row],[Regnskap]]</f>
        <v>3820</v>
      </c>
      <c r="L943" t="str">
        <f>_xlfn.XLOOKUP(Tabell1[[#This Row],[Ansvar]],Fleksi[Ansvar],Fleksi[Virksomhet])</f>
        <v>Sør-Øst barnehagene</v>
      </c>
      <c r="M943" t="str">
        <f>_xlfn.XLOOKUP(Tabell1[[#This Row],[Ansvar]],Fleksi[Ansvar],Fleksi[1B])</f>
        <v>Barnehager inkludert fellesutgifter</v>
      </c>
      <c r="N943" t="str">
        <f>_xlfn.XLOOKUP(Tabell1[[#This Row],[Ansvar]],Fleksi[Ansvar],Fleksi[Tjenesteområde])</f>
        <v>Oppvekst barn og unge</v>
      </c>
      <c r="O943" s="1">
        <f>+ROUND(Tabell1[[#This Row],[Justert beløp]],-3)</f>
        <v>4000</v>
      </c>
      <c r="P943">
        <f t="shared" si="119"/>
        <v>1099</v>
      </c>
      <c r="Q943">
        <f t="shared" si="120"/>
        <v>246330</v>
      </c>
      <c r="R943">
        <f t="shared" si="121"/>
        <v>2010</v>
      </c>
      <c r="S943" t="str">
        <f t="shared" si="122"/>
        <v>2255</v>
      </c>
      <c r="T943" s="1">
        <f>+Tabell1[[#This Row],[Avrundet beløp]]</f>
        <v>4000</v>
      </c>
      <c r="U943" s="5">
        <f t="shared" si="118"/>
        <v>4000</v>
      </c>
    </row>
    <row r="944" spans="1:21" x14ac:dyDescent="0.25">
      <c r="A944">
        <v>246330</v>
      </c>
      <c r="B944" t="s">
        <v>403</v>
      </c>
      <c r="C944">
        <v>2010</v>
      </c>
      <c r="D944" t="s">
        <v>226</v>
      </c>
      <c r="E944">
        <v>1121</v>
      </c>
      <c r="F944" t="s">
        <v>66</v>
      </c>
      <c r="G944" t="s">
        <v>17</v>
      </c>
      <c r="H944" t="s">
        <v>18</v>
      </c>
      <c r="I944" s="1">
        <v>9200</v>
      </c>
      <c r="J944" s="1">
        <f>+Tabell1[[#This Row],[Regnskap]]</f>
        <v>9200</v>
      </c>
      <c r="L944" t="str">
        <f>_xlfn.XLOOKUP(Tabell1[[#This Row],[Ansvar]],Fleksi[Ansvar],Fleksi[Virksomhet])</f>
        <v>Sør-Øst barnehagene</v>
      </c>
      <c r="M944" t="str">
        <f>_xlfn.XLOOKUP(Tabell1[[#This Row],[Ansvar]],Fleksi[Ansvar],Fleksi[1B])</f>
        <v>Barnehager inkludert fellesutgifter</v>
      </c>
      <c r="N944" t="str">
        <f>_xlfn.XLOOKUP(Tabell1[[#This Row],[Ansvar]],Fleksi[Ansvar],Fleksi[Tjenesteområde])</f>
        <v>Oppvekst barn og unge</v>
      </c>
      <c r="O944" s="1">
        <f>+ROUND(Tabell1[[#This Row],[Justert beløp]],-3)</f>
        <v>9000</v>
      </c>
      <c r="P944">
        <f t="shared" si="119"/>
        <v>1121</v>
      </c>
      <c r="Q944">
        <f t="shared" si="120"/>
        <v>246330</v>
      </c>
      <c r="R944">
        <f t="shared" si="121"/>
        <v>2010</v>
      </c>
      <c r="S944" t="str">
        <f t="shared" si="122"/>
        <v>2255</v>
      </c>
      <c r="T944" s="1">
        <f>+Tabell1[[#This Row],[Avrundet beløp]]</f>
        <v>9000</v>
      </c>
      <c r="U944" s="5">
        <f t="shared" si="118"/>
        <v>9000</v>
      </c>
    </row>
    <row r="945" spans="1:21" x14ac:dyDescent="0.25">
      <c r="A945">
        <v>246410</v>
      </c>
      <c r="B945" t="s">
        <v>404</v>
      </c>
      <c r="C945">
        <v>2010</v>
      </c>
      <c r="D945" t="s">
        <v>226</v>
      </c>
      <c r="E945">
        <v>1020</v>
      </c>
      <c r="F945" t="s">
        <v>260</v>
      </c>
      <c r="G945" t="s">
        <v>17</v>
      </c>
      <c r="H945" t="s">
        <v>18</v>
      </c>
      <c r="I945" s="1">
        <v>186679</v>
      </c>
      <c r="J945" s="1">
        <f>+Tabell1[[#This Row],[Regnskap]]</f>
        <v>186679</v>
      </c>
      <c r="L945" t="str">
        <f>_xlfn.XLOOKUP(Tabell1[[#This Row],[Ansvar]],Fleksi[Ansvar],Fleksi[Virksomhet])</f>
        <v>Sentrumsbarnehagene</v>
      </c>
      <c r="M945" t="str">
        <f>_xlfn.XLOOKUP(Tabell1[[#This Row],[Ansvar]],Fleksi[Ansvar],Fleksi[1B])</f>
        <v>Barnehager inkludert fellesutgifter</v>
      </c>
      <c r="N945" t="str">
        <f>_xlfn.XLOOKUP(Tabell1[[#This Row],[Ansvar]],Fleksi[Ansvar],Fleksi[Tjenesteområde])</f>
        <v>Oppvekst barn og unge</v>
      </c>
      <c r="O945" s="1">
        <f>+ROUND(Tabell1[[#This Row],[Justert beløp]],-3)</f>
        <v>187000</v>
      </c>
      <c r="P945">
        <f t="shared" si="119"/>
        <v>1020</v>
      </c>
      <c r="Q945">
        <f t="shared" si="120"/>
        <v>246410</v>
      </c>
      <c r="R945">
        <f t="shared" si="121"/>
        <v>2010</v>
      </c>
      <c r="S945" t="str">
        <f t="shared" si="122"/>
        <v>2255</v>
      </c>
      <c r="T945" s="1">
        <f>+Tabell1[[#This Row],[Avrundet beløp]]</f>
        <v>187000</v>
      </c>
      <c r="U945" s="5">
        <f t="shared" si="118"/>
        <v>187000</v>
      </c>
    </row>
    <row r="946" spans="1:21" x14ac:dyDescent="0.25">
      <c r="A946">
        <v>246410</v>
      </c>
      <c r="B946" t="s">
        <v>404</v>
      </c>
      <c r="C946">
        <v>2010</v>
      </c>
      <c r="D946" t="s">
        <v>226</v>
      </c>
      <c r="E946">
        <v>1030</v>
      </c>
      <c r="F946" t="s">
        <v>248</v>
      </c>
      <c r="G946" t="s">
        <v>17</v>
      </c>
      <c r="H946" t="s">
        <v>18</v>
      </c>
      <c r="I946" s="1">
        <v>46044</v>
      </c>
      <c r="J946" s="1">
        <f>+Tabell1[[#This Row],[Regnskap]]</f>
        <v>46044</v>
      </c>
      <c r="L946" t="str">
        <f>_xlfn.XLOOKUP(Tabell1[[#This Row],[Ansvar]],Fleksi[Ansvar],Fleksi[Virksomhet])</f>
        <v>Sentrumsbarnehagene</v>
      </c>
      <c r="M946" t="str">
        <f>_xlfn.XLOOKUP(Tabell1[[#This Row],[Ansvar]],Fleksi[Ansvar],Fleksi[1B])</f>
        <v>Barnehager inkludert fellesutgifter</v>
      </c>
      <c r="N946" t="str">
        <f>_xlfn.XLOOKUP(Tabell1[[#This Row],[Ansvar]],Fleksi[Ansvar],Fleksi[Tjenesteområde])</f>
        <v>Oppvekst barn og unge</v>
      </c>
      <c r="O946" s="1">
        <f>+ROUND(Tabell1[[#This Row],[Justert beløp]],-3)</f>
        <v>46000</v>
      </c>
      <c r="P946">
        <f t="shared" si="119"/>
        <v>1030</v>
      </c>
      <c r="Q946">
        <f t="shared" si="120"/>
        <v>246410</v>
      </c>
      <c r="R946">
        <f t="shared" si="121"/>
        <v>2010</v>
      </c>
      <c r="S946" t="str">
        <f t="shared" si="122"/>
        <v>2255</v>
      </c>
      <c r="T946" s="1">
        <f>+Tabell1[[#This Row],[Avrundet beløp]]</f>
        <v>46000</v>
      </c>
      <c r="U946" s="5">
        <f t="shared" si="118"/>
        <v>46000</v>
      </c>
    </row>
    <row r="947" spans="1:21" x14ac:dyDescent="0.25">
      <c r="A947">
        <v>246410</v>
      </c>
      <c r="B947" t="s">
        <v>404</v>
      </c>
      <c r="C947">
        <v>2010</v>
      </c>
      <c r="D947" t="s">
        <v>226</v>
      </c>
      <c r="E947">
        <v>1040</v>
      </c>
      <c r="F947" t="s">
        <v>27</v>
      </c>
      <c r="G947" t="s">
        <v>17</v>
      </c>
      <c r="H947" t="s">
        <v>18</v>
      </c>
      <c r="I947" s="1">
        <v>15262</v>
      </c>
      <c r="J947" s="1">
        <f>+Tabell1[[#This Row],[Regnskap]]</f>
        <v>15262</v>
      </c>
      <c r="L947" t="str">
        <f>_xlfn.XLOOKUP(Tabell1[[#This Row],[Ansvar]],Fleksi[Ansvar],Fleksi[Virksomhet])</f>
        <v>Sentrumsbarnehagene</v>
      </c>
      <c r="M947" t="str">
        <f>_xlfn.XLOOKUP(Tabell1[[#This Row],[Ansvar]],Fleksi[Ansvar],Fleksi[1B])</f>
        <v>Barnehager inkludert fellesutgifter</v>
      </c>
      <c r="N947" t="str">
        <f>_xlfn.XLOOKUP(Tabell1[[#This Row],[Ansvar]],Fleksi[Ansvar],Fleksi[Tjenesteområde])</f>
        <v>Oppvekst barn og unge</v>
      </c>
      <c r="O947" s="1">
        <f>+ROUND(Tabell1[[#This Row],[Justert beløp]],-3)</f>
        <v>15000</v>
      </c>
      <c r="P947">
        <f t="shared" si="119"/>
        <v>1040</v>
      </c>
      <c r="Q947">
        <f t="shared" si="120"/>
        <v>246410</v>
      </c>
      <c r="R947">
        <f t="shared" si="121"/>
        <v>2010</v>
      </c>
      <c r="S947" t="str">
        <f t="shared" si="122"/>
        <v>2255</v>
      </c>
      <c r="T947" s="1">
        <f>+Tabell1[[#This Row],[Avrundet beløp]]</f>
        <v>15000</v>
      </c>
      <c r="U947" s="5">
        <f t="shared" si="118"/>
        <v>15000</v>
      </c>
    </row>
    <row r="948" spans="1:21" x14ac:dyDescent="0.25">
      <c r="A948">
        <v>246410</v>
      </c>
      <c r="B948" t="s">
        <v>404</v>
      </c>
      <c r="C948">
        <v>2010</v>
      </c>
      <c r="D948" t="s">
        <v>226</v>
      </c>
      <c r="E948">
        <v>1050</v>
      </c>
      <c r="F948" t="s">
        <v>223</v>
      </c>
      <c r="G948" t="s">
        <v>17</v>
      </c>
      <c r="H948" t="s">
        <v>18</v>
      </c>
      <c r="I948" s="1">
        <v>249</v>
      </c>
      <c r="J948" s="1">
        <f>+Tabell1[[#This Row],[Regnskap]]</f>
        <v>249</v>
      </c>
      <c r="L948" t="str">
        <f>_xlfn.XLOOKUP(Tabell1[[#This Row],[Ansvar]],Fleksi[Ansvar],Fleksi[Virksomhet])</f>
        <v>Sentrumsbarnehagene</v>
      </c>
      <c r="M948" t="str">
        <f>_xlfn.XLOOKUP(Tabell1[[#This Row],[Ansvar]],Fleksi[Ansvar],Fleksi[1B])</f>
        <v>Barnehager inkludert fellesutgifter</v>
      </c>
      <c r="N948" t="str">
        <f>_xlfn.XLOOKUP(Tabell1[[#This Row],[Ansvar]],Fleksi[Ansvar],Fleksi[Tjenesteområde])</f>
        <v>Oppvekst barn og unge</v>
      </c>
      <c r="O948" s="1">
        <f>+ROUND(Tabell1[[#This Row],[Justert beløp]],-3)</f>
        <v>0</v>
      </c>
      <c r="P948">
        <f t="shared" si="119"/>
        <v>1050</v>
      </c>
      <c r="Q948">
        <f t="shared" si="120"/>
        <v>246410</v>
      </c>
      <c r="R948">
        <f t="shared" si="121"/>
        <v>2010</v>
      </c>
      <c r="S948" t="str">
        <f t="shared" si="122"/>
        <v>2255</v>
      </c>
      <c r="T948" s="1">
        <f>+Tabell1[[#This Row],[Avrundet beløp]]</f>
        <v>0</v>
      </c>
      <c r="U948" s="5">
        <f t="shared" si="118"/>
        <v>0</v>
      </c>
    </row>
    <row r="949" spans="1:21" x14ac:dyDescent="0.25">
      <c r="A949">
        <v>246410</v>
      </c>
      <c r="B949" t="s">
        <v>404</v>
      </c>
      <c r="C949">
        <v>2010</v>
      </c>
      <c r="D949" t="s">
        <v>226</v>
      </c>
      <c r="E949">
        <v>1090</v>
      </c>
      <c r="F949" t="s">
        <v>22</v>
      </c>
      <c r="G949" t="s">
        <v>17</v>
      </c>
      <c r="H949" t="s">
        <v>18</v>
      </c>
      <c r="I949" s="1">
        <v>18755</v>
      </c>
      <c r="J949" s="1">
        <f>+Tabell1[[#This Row],[Regnskap]]</f>
        <v>18755</v>
      </c>
      <c r="L949" t="str">
        <f>_xlfn.XLOOKUP(Tabell1[[#This Row],[Ansvar]],Fleksi[Ansvar],Fleksi[Virksomhet])</f>
        <v>Sentrumsbarnehagene</v>
      </c>
      <c r="M949" t="str">
        <f>_xlfn.XLOOKUP(Tabell1[[#This Row],[Ansvar]],Fleksi[Ansvar],Fleksi[1B])</f>
        <v>Barnehager inkludert fellesutgifter</v>
      </c>
      <c r="N949" t="str">
        <f>_xlfn.XLOOKUP(Tabell1[[#This Row],[Ansvar]],Fleksi[Ansvar],Fleksi[Tjenesteområde])</f>
        <v>Oppvekst barn og unge</v>
      </c>
      <c r="O949" s="1">
        <f>+ROUND(Tabell1[[#This Row],[Justert beløp]],-3)</f>
        <v>19000</v>
      </c>
      <c r="P949">
        <f t="shared" si="119"/>
        <v>1090</v>
      </c>
      <c r="Q949">
        <f t="shared" si="120"/>
        <v>246410</v>
      </c>
      <c r="R949">
        <f t="shared" si="121"/>
        <v>2010</v>
      </c>
      <c r="S949" t="str">
        <f t="shared" si="122"/>
        <v>2255</v>
      </c>
      <c r="T949" s="1">
        <f>+Tabell1[[#This Row],[Avrundet beløp]]</f>
        <v>19000</v>
      </c>
      <c r="U949" s="5">
        <f t="shared" si="118"/>
        <v>19000</v>
      </c>
    </row>
    <row r="950" spans="1:21" x14ac:dyDescent="0.25">
      <c r="A950">
        <v>246410</v>
      </c>
      <c r="B950" t="s">
        <v>404</v>
      </c>
      <c r="C950">
        <v>2010</v>
      </c>
      <c r="D950" t="s">
        <v>226</v>
      </c>
      <c r="E950">
        <v>1099</v>
      </c>
      <c r="F950" t="s">
        <v>16</v>
      </c>
      <c r="G950" t="s">
        <v>17</v>
      </c>
      <c r="H950" t="s">
        <v>18</v>
      </c>
      <c r="I950" s="1">
        <v>37645</v>
      </c>
      <c r="J950" s="1">
        <f>+Tabell1[[#This Row],[Regnskap]]</f>
        <v>37645</v>
      </c>
      <c r="L950" t="str">
        <f>_xlfn.XLOOKUP(Tabell1[[#This Row],[Ansvar]],Fleksi[Ansvar],Fleksi[Virksomhet])</f>
        <v>Sentrumsbarnehagene</v>
      </c>
      <c r="M950" t="str">
        <f>_xlfn.XLOOKUP(Tabell1[[#This Row],[Ansvar]],Fleksi[Ansvar],Fleksi[1B])</f>
        <v>Barnehager inkludert fellesutgifter</v>
      </c>
      <c r="N950" t="str">
        <f>_xlfn.XLOOKUP(Tabell1[[#This Row],[Ansvar]],Fleksi[Ansvar],Fleksi[Tjenesteområde])</f>
        <v>Oppvekst barn og unge</v>
      </c>
      <c r="O950" s="1">
        <f>+ROUND(Tabell1[[#This Row],[Justert beløp]],-3)</f>
        <v>38000</v>
      </c>
      <c r="P950">
        <f t="shared" si="119"/>
        <v>1099</v>
      </c>
      <c r="Q950">
        <f t="shared" si="120"/>
        <v>246410</v>
      </c>
      <c r="R950">
        <f t="shared" si="121"/>
        <v>2010</v>
      </c>
      <c r="S950" t="str">
        <f t="shared" si="122"/>
        <v>2255</v>
      </c>
      <c r="T950" s="1">
        <f>+Tabell1[[#This Row],[Avrundet beløp]]</f>
        <v>38000</v>
      </c>
      <c r="U950" s="5">
        <f t="shared" si="118"/>
        <v>38000</v>
      </c>
    </row>
    <row r="951" spans="1:21" x14ac:dyDescent="0.25">
      <c r="A951">
        <v>246420</v>
      </c>
      <c r="B951" t="s">
        <v>405</v>
      </c>
      <c r="C951">
        <v>2010</v>
      </c>
      <c r="D951" t="s">
        <v>226</v>
      </c>
      <c r="E951">
        <v>1020</v>
      </c>
      <c r="F951" t="s">
        <v>260</v>
      </c>
      <c r="G951" t="s">
        <v>17</v>
      </c>
      <c r="H951" t="s">
        <v>18</v>
      </c>
      <c r="I951" s="1">
        <v>29897</v>
      </c>
      <c r="J951" s="1">
        <f>+Tabell1[[#This Row],[Regnskap]]</f>
        <v>29897</v>
      </c>
      <c r="L951" t="str">
        <f>_xlfn.XLOOKUP(Tabell1[[#This Row],[Ansvar]],Fleksi[Ansvar],Fleksi[Virksomhet])</f>
        <v>Sentrumsbarnehagene</v>
      </c>
      <c r="M951" t="str">
        <f>_xlfn.XLOOKUP(Tabell1[[#This Row],[Ansvar]],Fleksi[Ansvar],Fleksi[1B])</f>
        <v>Barnehager inkludert fellesutgifter</v>
      </c>
      <c r="N951" t="str">
        <f>_xlfn.XLOOKUP(Tabell1[[#This Row],[Ansvar]],Fleksi[Ansvar],Fleksi[Tjenesteområde])</f>
        <v>Oppvekst barn og unge</v>
      </c>
      <c r="O951" s="1">
        <f>+ROUND(Tabell1[[#This Row],[Justert beløp]],-3)</f>
        <v>30000</v>
      </c>
      <c r="P951">
        <f t="shared" si="119"/>
        <v>1020</v>
      </c>
      <c r="Q951">
        <f t="shared" si="120"/>
        <v>246420</v>
      </c>
      <c r="R951">
        <f t="shared" si="121"/>
        <v>2010</v>
      </c>
      <c r="S951" t="str">
        <f t="shared" si="122"/>
        <v>2255</v>
      </c>
      <c r="T951" s="1">
        <f>+Tabell1[[#This Row],[Avrundet beløp]]</f>
        <v>30000</v>
      </c>
      <c r="U951" s="5">
        <f t="shared" si="118"/>
        <v>30000</v>
      </c>
    </row>
    <row r="952" spans="1:21" x14ac:dyDescent="0.25">
      <c r="A952">
        <v>246420</v>
      </c>
      <c r="B952" t="s">
        <v>405</v>
      </c>
      <c r="C952">
        <v>2010</v>
      </c>
      <c r="D952" t="s">
        <v>226</v>
      </c>
      <c r="E952">
        <v>1021</v>
      </c>
      <c r="F952" t="s">
        <v>30</v>
      </c>
      <c r="G952" t="s">
        <v>17</v>
      </c>
      <c r="H952" t="s">
        <v>18</v>
      </c>
      <c r="I952" s="1">
        <v>2707</v>
      </c>
      <c r="J952" s="1">
        <f>+Tabell1[[#This Row],[Regnskap]]</f>
        <v>2707</v>
      </c>
      <c r="L952" t="str">
        <f>_xlfn.XLOOKUP(Tabell1[[#This Row],[Ansvar]],Fleksi[Ansvar],Fleksi[Virksomhet])</f>
        <v>Sentrumsbarnehagene</v>
      </c>
      <c r="M952" t="str">
        <f>_xlfn.XLOOKUP(Tabell1[[#This Row],[Ansvar]],Fleksi[Ansvar],Fleksi[1B])</f>
        <v>Barnehager inkludert fellesutgifter</v>
      </c>
      <c r="N952" t="str">
        <f>_xlfn.XLOOKUP(Tabell1[[#This Row],[Ansvar]],Fleksi[Ansvar],Fleksi[Tjenesteområde])</f>
        <v>Oppvekst barn og unge</v>
      </c>
      <c r="O952" s="1">
        <f>+ROUND(Tabell1[[#This Row],[Justert beløp]],-3)</f>
        <v>3000</v>
      </c>
      <c r="P952">
        <f t="shared" si="119"/>
        <v>1021</v>
      </c>
      <c r="Q952">
        <f t="shared" si="120"/>
        <v>246420</v>
      </c>
      <c r="R952">
        <f t="shared" si="121"/>
        <v>2010</v>
      </c>
      <c r="S952" t="str">
        <f t="shared" si="122"/>
        <v>2255</v>
      </c>
      <c r="T952" s="1">
        <f>+Tabell1[[#This Row],[Avrundet beløp]]</f>
        <v>3000</v>
      </c>
      <c r="U952" s="5">
        <f t="shared" si="118"/>
        <v>3000</v>
      </c>
    </row>
    <row r="953" spans="1:21" x14ac:dyDescent="0.25">
      <c r="A953">
        <v>246420</v>
      </c>
      <c r="B953" t="s">
        <v>405</v>
      </c>
      <c r="C953">
        <v>2010</v>
      </c>
      <c r="D953" t="s">
        <v>226</v>
      </c>
      <c r="E953">
        <v>1022</v>
      </c>
      <c r="F953" t="s">
        <v>278</v>
      </c>
      <c r="G953" t="s">
        <v>17</v>
      </c>
      <c r="H953" t="s">
        <v>18</v>
      </c>
      <c r="I953" s="1">
        <v>1348</v>
      </c>
      <c r="J953" s="1">
        <f>+Tabell1[[#This Row],[Regnskap]]</f>
        <v>1348</v>
      </c>
      <c r="L953" t="str">
        <f>_xlfn.XLOOKUP(Tabell1[[#This Row],[Ansvar]],Fleksi[Ansvar],Fleksi[Virksomhet])</f>
        <v>Sentrumsbarnehagene</v>
      </c>
      <c r="M953" t="str">
        <f>_xlfn.XLOOKUP(Tabell1[[#This Row],[Ansvar]],Fleksi[Ansvar],Fleksi[1B])</f>
        <v>Barnehager inkludert fellesutgifter</v>
      </c>
      <c r="N953" t="str">
        <f>_xlfn.XLOOKUP(Tabell1[[#This Row],[Ansvar]],Fleksi[Ansvar],Fleksi[Tjenesteområde])</f>
        <v>Oppvekst barn og unge</v>
      </c>
      <c r="O953" s="1">
        <f>+ROUND(Tabell1[[#This Row],[Justert beløp]],-3)</f>
        <v>1000</v>
      </c>
      <c r="P953">
        <f t="shared" si="119"/>
        <v>1022</v>
      </c>
      <c r="Q953">
        <f t="shared" si="120"/>
        <v>246420</v>
      </c>
      <c r="R953">
        <f t="shared" si="121"/>
        <v>2010</v>
      </c>
      <c r="S953" t="str">
        <f t="shared" si="122"/>
        <v>2255</v>
      </c>
      <c r="T953" s="1">
        <f>+Tabell1[[#This Row],[Avrundet beløp]]</f>
        <v>1000</v>
      </c>
      <c r="U953" s="5">
        <f t="shared" si="118"/>
        <v>1000</v>
      </c>
    </row>
    <row r="954" spans="1:21" x14ac:dyDescent="0.25">
      <c r="A954">
        <v>246420</v>
      </c>
      <c r="B954" t="s">
        <v>405</v>
      </c>
      <c r="C954">
        <v>2010</v>
      </c>
      <c r="D954" t="s">
        <v>226</v>
      </c>
      <c r="E954">
        <v>1090</v>
      </c>
      <c r="F954" t="s">
        <v>22</v>
      </c>
      <c r="G954" t="s">
        <v>17</v>
      </c>
      <c r="H954" t="s">
        <v>18</v>
      </c>
      <c r="I954" s="1">
        <v>2813</v>
      </c>
      <c r="J954" s="1">
        <f>+Tabell1[[#This Row],[Regnskap]]</f>
        <v>2813</v>
      </c>
      <c r="L954" t="str">
        <f>_xlfn.XLOOKUP(Tabell1[[#This Row],[Ansvar]],Fleksi[Ansvar],Fleksi[Virksomhet])</f>
        <v>Sentrumsbarnehagene</v>
      </c>
      <c r="M954" t="str">
        <f>_xlfn.XLOOKUP(Tabell1[[#This Row],[Ansvar]],Fleksi[Ansvar],Fleksi[1B])</f>
        <v>Barnehager inkludert fellesutgifter</v>
      </c>
      <c r="N954" t="str">
        <f>_xlfn.XLOOKUP(Tabell1[[#This Row],[Ansvar]],Fleksi[Ansvar],Fleksi[Tjenesteområde])</f>
        <v>Oppvekst barn og unge</v>
      </c>
      <c r="O954" s="1">
        <f>+ROUND(Tabell1[[#This Row],[Justert beløp]],-3)</f>
        <v>3000</v>
      </c>
      <c r="P954">
        <f t="shared" si="119"/>
        <v>1090</v>
      </c>
      <c r="Q954">
        <f t="shared" si="120"/>
        <v>246420</v>
      </c>
      <c r="R954">
        <f t="shared" si="121"/>
        <v>2010</v>
      </c>
      <c r="S954" t="str">
        <f t="shared" si="122"/>
        <v>2255</v>
      </c>
      <c r="T954" s="1">
        <f>+Tabell1[[#This Row],[Avrundet beløp]]</f>
        <v>3000</v>
      </c>
      <c r="U954" s="5">
        <f t="shared" si="118"/>
        <v>3000</v>
      </c>
    </row>
    <row r="955" spans="1:21" x14ac:dyDescent="0.25">
      <c r="A955">
        <v>246420</v>
      </c>
      <c r="B955" t="s">
        <v>405</v>
      </c>
      <c r="C955">
        <v>2010</v>
      </c>
      <c r="D955" t="s">
        <v>226</v>
      </c>
      <c r="E955">
        <v>1099</v>
      </c>
      <c r="F955" t="s">
        <v>16</v>
      </c>
      <c r="G955" t="s">
        <v>17</v>
      </c>
      <c r="H955" t="s">
        <v>18</v>
      </c>
      <c r="I955" s="1">
        <v>5184</v>
      </c>
      <c r="J955" s="1">
        <f>+Tabell1[[#This Row],[Regnskap]]</f>
        <v>5184</v>
      </c>
      <c r="L955" t="str">
        <f>_xlfn.XLOOKUP(Tabell1[[#This Row],[Ansvar]],Fleksi[Ansvar],Fleksi[Virksomhet])</f>
        <v>Sentrumsbarnehagene</v>
      </c>
      <c r="M955" t="str">
        <f>_xlfn.XLOOKUP(Tabell1[[#This Row],[Ansvar]],Fleksi[Ansvar],Fleksi[1B])</f>
        <v>Barnehager inkludert fellesutgifter</v>
      </c>
      <c r="N955" t="str">
        <f>_xlfn.XLOOKUP(Tabell1[[#This Row],[Ansvar]],Fleksi[Ansvar],Fleksi[Tjenesteområde])</f>
        <v>Oppvekst barn og unge</v>
      </c>
      <c r="O955" s="1">
        <f>+ROUND(Tabell1[[#This Row],[Justert beløp]],-3)</f>
        <v>5000</v>
      </c>
      <c r="P955">
        <f t="shared" si="119"/>
        <v>1099</v>
      </c>
      <c r="Q955">
        <f t="shared" si="120"/>
        <v>246420</v>
      </c>
      <c r="R955">
        <f t="shared" si="121"/>
        <v>2010</v>
      </c>
      <c r="S955" t="str">
        <f t="shared" si="122"/>
        <v>2255</v>
      </c>
      <c r="T955" s="1">
        <f>+Tabell1[[#This Row],[Avrundet beløp]]</f>
        <v>5000</v>
      </c>
      <c r="U955" s="5">
        <f t="shared" si="118"/>
        <v>5000</v>
      </c>
    </row>
    <row r="956" spans="1:21" x14ac:dyDescent="0.25">
      <c r="A956">
        <v>246520</v>
      </c>
      <c r="B956" t="s">
        <v>406</v>
      </c>
      <c r="C956">
        <v>2010</v>
      </c>
      <c r="D956" t="s">
        <v>226</v>
      </c>
      <c r="E956">
        <v>1020</v>
      </c>
      <c r="F956" t="s">
        <v>260</v>
      </c>
      <c r="G956" t="s">
        <v>17</v>
      </c>
      <c r="H956" t="s">
        <v>18</v>
      </c>
      <c r="I956" s="1">
        <v>1375</v>
      </c>
      <c r="J956" s="1">
        <v>201375</v>
      </c>
      <c r="L956" t="str">
        <f>_xlfn.XLOOKUP(Tabell1[[#This Row],[Ansvar]],Fleksi[Ansvar],Fleksi[Virksomhet])</f>
        <v>Gandsfjord barnehagene</v>
      </c>
      <c r="M956" t="str">
        <f>_xlfn.XLOOKUP(Tabell1[[#This Row],[Ansvar]],Fleksi[Ansvar],Fleksi[1B])</f>
        <v>Barnehager inkludert fellesutgifter</v>
      </c>
      <c r="N956" t="str">
        <f>_xlfn.XLOOKUP(Tabell1[[#This Row],[Ansvar]],Fleksi[Ansvar],Fleksi[Tjenesteområde])</f>
        <v>Oppvekst barn og unge</v>
      </c>
      <c r="O956" s="1">
        <f>+ROUND(Tabell1[[#This Row],[Justert beløp]],-3)</f>
        <v>201000</v>
      </c>
      <c r="P956">
        <f t="shared" si="119"/>
        <v>1020</v>
      </c>
      <c r="Q956">
        <f t="shared" si="120"/>
        <v>246520</v>
      </c>
      <c r="R956">
        <f t="shared" si="121"/>
        <v>2010</v>
      </c>
      <c r="S956" t="str">
        <f t="shared" si="122"/>
        <v>2255</v>
      </c>
      <c r="T956" s="1">
        <f>+Tabell1[[#This Row],[Avrundet beløp]]</f>
        <v>201000</v>
      </c>
      <c r="U956" s="5">
        <f t="shared" si="118"/>
        <v>201000</v>
      </c>
    </row>
    <row r="957" spans="1:21" x14ac:dyDescent="0.25">
      <c r="A957">
        <v>246520</v>
      </c>
      <c r="B957" t="s">
        <v>406</v>
      </c>
      <c r="C957">
        <v>2010</v>
      </c>
      <c r="D957" t="s">
        <v>226</v>
      </c>
      <c r="E957">
        <v>1030</v>
      </c>
      <c r="F957" t="s">
        <v>248</v>
      </c>
      <c r="G957" t="s">
        <v>17</v>
      </c>
      <c r="H957" t="s">
        <v>18</v>
      </c>
      <c r="I957" s="1">
        <v>9</v>
      </c>
      <c r="J957" s="1">
        <f>+Tabell1[[#This Row],[Regnskap]]</f>
        <v>9</v>
      </c>
      <c r="L957" t="str">
        <f>_xlfn.XLOOKUP(Tabell1[[#This Row],[Ansvar]],Fleksi[Ansvar],Fleksi[Virksomhet])</f>
        <v>Gandsfjord barnehagene</v>
      </c>
      <c r="M957" t="str">
        <f>_xlfn.XLOOKUP(Tabell1[[#This Row],[Ansvar]],Fleksi[Ansvar],Fleksi[1B])</f>
        <v>Barnehager inkludert fellesutgifter</v>
      </c>
      <c r="N957" t="str">
        <f>_xlfn.XLOOKUP(Tabell1[[#This Row],[Ansvar]],Fleksi[Ansvar],Fleksi[Tjenesteområde])</f>
        <v>Oppvekst barn og unge</v>
      </c>
      <c r="O957" s="1">
        <f>+ROUND(Tabell1[[#This Row],[Justert beløp]],-3)</f>
        <v>0</v>
      </c>
      <c r="P957">
        <f t="shared" si="119"/>
        <v>1030</v>
      </c>
      <c r="Q957">
        <f t="shared" si="120"/>
        <v>246520</v>
      </c>
      <c r="R957">
        <f t="shared" si="121"/>
        <v>2010</v>
      </c>
      <c r="S957" t="str">
        <f t="shared" si="122"/>
        <v>2255</v>
      </c>
      <c r="T957" s="1">
        <f>+Tabell1[[#This Row],[Avrundet beløp]]</f>
        <v>0</v>
      </c>
      <c r="U957" s="5">
        <f t="shared" si="118"/>
        <v>0</v>
      </c>
    </row>
    <row r="958" spans="1:21" x14ac:dyDescent="0.25">
      <c r="A958">
        <v>246520</v>
      </c>
      <c r="B958" t="s">
        <v>406</v>
      </c>
      <c r="C958">
        <v>2010</v>
      </c>
      <c r="D958" t="s">
        <v>226</v>
      </c>
      <c r="E958">
        <v>1040</v>
      </c>
      <c r="F958" t="s">
        <v>27</v>
      </c>
      <c r="G958" t="s">
        <v>17</v>
      </c>
      <c r="H958" t="s">
        <v>18</v>
      </c>
      <c r="I958" s="1">
        <v>1</v>
      </c>
      <c r="J958" s="1">
        <f>+Tabell1[[#This Row],[Regnskap]]</f>
        <v>1</v>
      </c>
      <c r="L958" t="str">
        <f>_xlfn.XLOOKUP(Tabell1[[#This Row],[Ansvar]],Fleksi[Ansvar],Fleksi[Virksomhet])</f>
        <v>Gandsfjord barnehagene</v>
      </c>
      <c r="M958" t="str">
        <f>_xlfn.XLOOKUP(Tabell1[[#This Row],[Ansvar]],Fleksi[Ansvar],Fleksi[1B])</f>
        <v>Barnehager inkludert fellesutgifter</v>
      </c>
      <c r="N958" t="str">
        <f>_xlfn.XLOOKUP(Tabell1[[#This Row],[Ansvar]],Fleksi[Ansvar],Fleksi[Tjenesteområde])</f>
        <v>Oppvekst barn og unge</v>
      </c>
      <c r="O958" s="1">
        <f>+ROUND(Tabell1[[#This Row],[Justert beløp]],-3)</f>
        <v>0</v>
      </c>
      <c r="P958">
        <f t="shared" si="119"/>
        <v>1040</v>
      </c>
      <c r="Q958">
        <f t="shared" si="120"/>
        <v>246520</v>
      </c>
      <c r="R958">
        <f t="shared" si="121"/>
        <v>2010</v>
      </c>
      <c r="S958" t="str">
        <f t="shared" si="122"/>
        <v>2255</v>
      </c>
      <c r="T958" s="1">
        <f>+Tabell1[[#This Row],[Avrundet beløp]]</f>
        <v>0</v>
      </c>
      <c r="U958" s="5">
        <f t="shared" si="118"/>
        <v>0</v>
      </c>
    </row>
    <row r="959" spans="1:21" x14ac:dyDescent="0.25">
      <c r="A959">
        <v>246520</v>
      </c>
      <c r="B959" t="s">
        <v>406</v>
      </c>
      <c r="C959">
        <v>2010</v>
      </c>
      <c r="D959" t="s">
        <v>226</v>
      </c>
      <c r="E959">
        <v>1090</v>
      </c>
      <c r="F959" t="s">
        <v>22</v>
      </c>
      <c r="G959" t="s">
        <v>17</v>
      </c>
      <c r="H959" t="s">
        <v>18</v>
      </c>
      <c r="I959" s="1">
        <v>113</v>
      </c>
      <c r="J959" s="1">
        <f>+Tabell1[[#This Row],[Regnskap]]</f>
        <v>113</v>
      </c>
      <c r="L959" t="str">
        <f>_xlfn.XLOOKUP(Tabell1[[#This Row],[Ansvar]],Fleksi[Ansvar],Fleksi[Virksomhet])</f>
        <v>Gandsfjord barnehagene</v>
      </c>
      <c r="M959" t="str">
        <f>_xlfn.XLOOKUP(Tabell1[[#This Row],[Ansvar]],Fleksi[Ansvar],Fleksi[1B])</f>
        <v>Barnehager inkludert fellesutgifter</v>
      </c>
      <c r="N959" t="str">
        <f>_xlfn.XLOOKUP(Tabell1[[#This Row],[Ansvar]],Fleksi[Ansvar],Fleksi[Tjenesteområde])</f>
        <v>Oppvekst barn og unge</v>
      </c>
      <c r="O959" s="1">
        <f>+ROUND(Tabell1[[#This Row],[Justert beløp]],-3)</f>
        <v>0</v>
      </c>
      <c r="P959">
        <f t="shared" si="119"/>
        <v>1090</v>
      </c>
      <c r="Q959">
        <f t="shared" si="120"/>
        <v>246520</v>
      </c>
      <c r="R959">
        <f t="shared" si="121"/>
        <v>2010</v>
      </c>
      <c r="S959" t="str">
        <f t="shared" si="122"/>
        <v>2255</v>
      </c>
      <c r="T959" s="1">
        <f>+Tabell1[[#This Row],[Avrundet beløp]]</f>
        <v>0</v>
      </c>
      <c r="U959" s="5">
        <f t="shared" si="118"/>
        <v>0</v>
      </c>
    </row>
    <row r="960" spans="1:21" x14ac:dyDescent="0.25">
      <c r="A960">
        <v>246520</v>
      </c>
      <c r="B960" t="s">
        <v>406</v>
      </c>
      <c r="C960">
        <v>2010</v>
      </c>
      <c r="D960" t="s">
        <v>226</v>
      </c>
      <c r="E960">
        <v>1099</v>
      </c>
      <c r="F960" t="s">
        <v>16</v>
      </c>
      <c r="G960" t="s">
        <v>17</v>
      </c>
      <c r="H960" t="s">
        <v>18</v>
      </c>
      <c r="I960" s="1">
        <v>211</v>
      </c>
      <c r="J960" s="1">
        <f>+Tabell1[[#This Row],[Regnskap]]</f>
        <v>211</v>
      </c>
      <c r="L960" t="str">
        <f>_xlfn.XLOOKUP(Tabell1[[#This Row],[Ansvar]],Fleksi[Ansvar],Fleksi[Virksomhet])</f>
        <v>Gandsfjord barnehagene</v>
      </c>
      <c r="M960" t="str">
        <f>_xlfn.XLOOKUP(Tabell1[[#This Row],[Ansvar]],Fleksi[Ansvar],Fleksi[1B])</f>
        <v>Barnehager inkludert fellesutgifter</v>
      </c>
      <c r="N960" t="str">
        <f>_xlfn.XLOOKUP(Tabell1[[#This Row],[Ansvar]],Fleksi[Ansvar],Fleksi[Tjenesteområde])</f>
        <v>Oppvekst barn og unge</v>
      </c>
      <c r="O960" s="1">
        <f>+ROUND(Tabell1[[#This Row],[Justert beløp]],-3)</f>
        <v>0</v>
      </c>
      <c r="P960">
        <f t="shared" si="119"/>
        <v>1099</v>
      </c>
      <c r="Q960">
        <f t="shared" si="120"/>
        <v>246520</v>
      </c>
      <c r="R960">
        <f t="shared" si="121"/>
        <v>2010</v>
      </c>
      <c r="S960" t="str">
        <f t="shared" si="122"/>
        <v>2255</v>
      </c>
      <c r="T960" s="1">
        <f>+Tabell1[[#This Row],[Avrundet beløp]]</f>
        <v>0</v>
      </c>
      <c r="U960" s="5">
        <f t="shared" si="118"/>
        <v>0</v>
      </c>
    </row>
    <row r="961" spans="1:21" x14ac:dyDescent="0.25">
      <c r="A961">
        <v>246520</v>
      </c>
      <c r="B961" t="s">
        <v>406</v>
      </c>
      <c r="C961">
        <v>2010</v>
      </c>
      <c r="D961" t="s">
        <v>226</v>
      </c>
      <c r="E961">
        <v>1110</v>
      </c>
      <c r="F961" t="s">
        <v>221</v>
      </c>
      <c r="G961" t="s">
        <v>17</v>
      </c>
      <c r="H961" t="s">
        <v>18</v>
      </c>
      <c r="I961" s="1">
        <v>83</v>
      </c>
      <c r="J961" s="1">
        <f>+Tabell1[[#This Row],[Regnskap]]</f>
        <v>83</v>
      </c>
      <c r="L961" t="str">
        <f>_xlfn.XLOOKUP(Tabell1[[#This Row],[Ansvar]],Fleksi[Ansvar],Fleksi[Virksomhet])</f>
        <v>Gandsfjord barnehagene</v>
      </c>
      <c r="M961" t="str">
        <f>_xlfn.XLOOKUP(Tabell1[[#This Row],[Ansvar]],Fleksi[Ansvar],Fleksi[1B])</f>
        <v>Barnehager inkludert fellesutgifter</v>
      </c>
      <c r="N961" t="str">
        <f>_xlfn.XLOOKUP(Tabell1[[#This Row],[Ansvar]],Fleksi[Ansvar],Fleksi[Tjenesteområde])</f>
        <v>Oppvekst barn og unge</v>
      </c>
      <c r="O961" s="1">
        <f>+ROUND(Tabell1[[#This Row],[Justert beløp]],-3)</f>
        <v>0</v>
      </c>
      <c r="P961">
        <f t="shared" si="119"/>
        <v>1110</v>
      </c>
      <c r="Q961">
        <f t="shared" si="120"/>
        <v>246520</v>
      </c>
      <c r="R961">
        <f t="shared" si="121"/>
        <v>2010</v>
      </c>
      <c r="S961" t="str">
        <f t="shared" si="122"/>
        <v>2255</v>
      </c>
      <c r="T961" s="1">
        <f>+Tabell1[[#This Row],[Avrundet beløp]]</f>
        <v>0</v>
      </c>
      <c r="U961" s="5">
        <f t="shared" si="118"/>
        <v>0</v>
      </c>
    </row>
    <row r="962" spans="1:21" x14ac:dyDescent="0.25">
      <c r="A962">
        <v>246530</v>
      </c>
      <c r="B962" t="s">
        <v>407</v>
      </c>
      <c r="C962">
        <v>2010</v>
      </c>
      <c r="D962" t="s">
        <v>226</v>
      </c>
      <c r="E962">
        <v>1020</v>
      </c>
      <c r="F962" t="s">
        <v>260</v>
      </c>
      <c r="G962" t="s">
        <v>17</v>
      </c>
      <c r="H962" t="s">
        <v>18</v>
      </c>
      <c r="I962" s="1">
        <v>10724</v>
      </c>
      <c r="J962" s="1">
        <v>210724</v>
      </c>
      <c r="L962" t="str">
        <f>_xlfn.XLOOKUP(Tabell1[[#This Row],[Ansvar]],Fleksi[Ansvar],Fleksi[Virksomhet])</f>
        <v>Gandsfjord barnehagene</v>
      </c>
      <c r="M962" t="str">
        <f>_xlfn.XLOOKUP(Tabell1[[#This Row],[Ansvar]],Fleksi[Ansvar],Fleksi[1B])</f>
        <v>Barnehager inkludert fellesutgifter</v>
      </c>
      <c r="N962" t="str">
        <f>_xlfn.XLOOKUP(Tabell1[[#This Row],[Ansvar]],Fleksi[Ansvar],Fleksi[Tjenesteområde])</f>
        <v>Oppvekst barn og unge</v>
      </c>
      <c r="O962" s="1">
        <f>+ROUND(Tabell1[[#This Row],[Justert beløp]],-3)</f>
        <v>211000</v>
      </c>
      <c r="P962">
        <f t="shared" si="119"/>
        <v>1020</v>
      </c>
      <c r="Q962">
        <f t="shared" si="120"/>
        <v>246530</v>
      </c>
      <c r="R962">
        <f t="shared" si="121"/>
        <v>2010</v>
      </c>
      <c r="S962" t="str">
        <f t="shared" si="122"/>
        <v>2255</v>
      </c>
      <c r="T962" s="1">
        <f>+Tabell1[[#This Row],[Avrundet beløp]]</f>
        <v>211000</v>
      </c>
      <c r="U962" s="5">
        <f t="shared" si="118"/>
        <v>211000</v>
      </c>
    </row>
    <row r="963" spans="1:21" x14ac:dyDescent="0.25">
      <c r="A963">
        <v>246530</v>
      </c>
      <c r="B963" t="s">
        <v>407</v>
      </c>
      <c r="C963">
        <v>2010</v>
      </c>
      <c r="D963" t="s">
        <v>226</v>
      </c>
      <c r="E963">
        <v>1090</v>
      </c>
      <c r="F963" t="s">
        <v>22</v>
      </c>
      <c r="G963" t="s">
        <v>17</v>
      </c>
      <c r="H963" t="s">
        <v>18</v>
      </c>
      <c r="I963" s="1">
        <v>889</v>
      </c>
      <c r="J963" s="1">
        <f>+Tabell1[[#This Row],[Regnskap]]</f>
        <v>889</v>
      </c>
      <c r="L963" t="str">
        <f>_xlfn.XLOOKUP(Tabell1[[#This Row],[Ansvar]],Fleksi[Ansvar],Fleksi[Virksomhet])</f>
        <v>Gandsfjord barnehagene</v>
      </c>
      <c r="M963" t="str">
        <f>_xlfn.XLOOKUP(Tabell1[[#This Row],[Ansvar]],Fleksi[Ansvar],Fleksi[1B])</f>
        <v>Barnehager inkludert fellesutgifter</v>
      </c>
      <c r="N963" t="str">
        <f>_xlfn.XLOOKUP(Tabell1[[#This Row],[Ansvar]],Fleksi[Ansvar],Fleksi[Tjenesteområde])</f>
        <v>Oppvekst barn og unge</v>
      </c>
      <c r="O963" s="1">
        <f>+ROUND(Tabell1[[#This Row],[Justert beløp]],-3)</f>
        <v>1000</v>
      </c>
      <c r="P963">
        <f t="shared" si="119"/>
        <v>1090</v>
      </c>
      <c r="Q963">
        <f t="shared" si="120"/>
        <v>246530</v>
      </c>
      <c r="R963">
        <f t="shared" si="121"/>
        <v>2010</v>
      </c>
      <c r="S963" t="str">
        <f t="shared" si="122"/>
        <v>2255</v>
      </c>
      <c r="T963" s="1">
        <f>+Tabell1[[#This Row],[Avrundet beløp]]</f>
        <v>1000</v>
      </c>
      <c r="U963" s="5">
        <f t="shared" si="118"/>
        <v>1000</v>
      </c>
    </row>
    <row r="964" spans="1:21" x14ac:dyDescent="0.25">
      <c r="A964">
        <v>246530</v>
      </c>
      <c r="B964" t="s">
        <v>407</v>
      </c>
      <c r="C964">
        <v>2010</v>
      </c>
      <c r="D964" t="s">
        <v>226</v>
      </c>
      <c r="E964">
        <v>1099</v>
      </c>
      <c r="F964" t="s">
        <v>16</v>
      </c>
      <c r="G964" t="s">
        <v>17</v>
      </c>
      <c r="H964" t="s">
        <v>18</v>
      </c>
      <c r="I964" s="1">
        <v>1637</v>
      </c>
      <c r="J964" s="1">
        <f>+Tabell1[[#This Row],[Regnskap]]</f>
        <v>1637</v>
      </c>
      <c r="L964" t="str">
        <f>_xlfn.XLOOKUP(Tabell1[[#This Row],[Ansvar]],Fleksi[Ansvar],Fleksi[Virksomhet])</f>
        <v>Gandsfjord barnehagene</v>
      </c>
      <c r="M964" t="str">
        <f>_xlfn.XLOOKUP(Tabell1[[#This Row],[Ansvar]],Fleksi[Ansvar],Fleksi[1B])</f>
        <v>Barnehager inkludert fellesutgifter</v>
      </c>
      <c r="N964" t="str">
        <f>_xlfn.XLOOKUP(Tabell1[[#This Row],[Ansvar]],Fleksi[Ansvar],Fleksi[Tjenesteområde])</f>
        <v>Oppvekst barn og unge</v>
      </c>
      <c r="O964" s="1">
        <f>+ROUND(Tabell1[[#This Row],[Justert beløp]],-3)</f>
        <v>2000</v>
      </c>
      <c r="P964">
        <f t="shared" si="119"/>
        <v>1099</v>
      </c>
      <c r="Q964">
        <f t="shared" si="120"/>
        <v>246530</v>
      </c>
      <c r="R964">
        <f t="shared" si="121"/>
        <v>2010</v>
      </c>
      <c r="S964" t="str">
        <f t="shared" si="122"/>
        <v>2255</v>
      </c>
      <c r="T964" s="1">
        <f>+Tabell1[[#This Row],[Avrundet beløp]]</f>
        <v>2000</v>
      </c>
      <c r="U964" s="5">
        <f t="shared" si="118"/>
        <v>2000</v>
      </c>
    </row>
    <row r="965" spans="1:21" x14ac:dyDescent="0.25">
      <c r="A965">
        <v>246610</v>
      </c>
      <c r="B965" t="s">
        <v>408</v>
      </c>
      <c r="C965">
        <v>2010</v>
      </c>
      <c r="D965" t="s">
        <v>226</v>
      </c>
      <c r="E965">
        <v>1020</v>
      </c>
      <c r="F965" t="s">
        <v>260</v>
      </c>
      <c r="G965" t="s">
        <v>17</v>
      </c>
      <c r="H965" t="s">
        <v>18</v>
      </c>
      <c r="I965" s="1">
        <v>138393</v>
      </c>
      <c r="J965" s="1">
        <f>+Tabell1[[#This Row],[Regnskap]]</f>
        <v>138393</v>
      </c>
      <c r="L965" t="str">
        <f>_xlfn.XLOOKUP(Tabell1[[#This Row],[Ansvar]],Fleksi[Ansvar],Fleksi[Virksomhet])</f>
        <v>Skogsheia barnehagene</v>
      </c>
      <c r="M965" t="str">
        <f>_xlfn.XLOOKUP(Tabell1[[#This Row],[Ansvar]],Fleksi[Ansvar],Fleksi[1B])</f>
        <v>Barnehager inkludert fellesutgifter</v>
      </c>
      <c r="N965" t="str">
        <f>_xlfn.XLOOKUP(Tabell1[[#This Row],[Ansvar]],Fleksi[Ansvar],Fleksi[Tjenesteområde])</f>
        <v>Oppvekst barn og unge</v>
      </c>
      <c r="O965" s="1">
        <f>+ROUND(Tabell1[[#This Row],[Justert beløp]],-3)</f>
        <v>138000</v>
      </c>
      <c r="P965">
        <f t="shared" si="119"/>
        <v>1020</v>
      </c>
      <c r="Q965">
        <f t="shared" si="120"/>
        <v>246610</v>
      </c>
      <c r="R965">
        <f t="shared" si="121"/>
        <v>2010</v>
      </c>
      <c r="S965" t="str">
        <f t="shared" si="122"/>
        <v>2255</v>
      </c>
      <c r="T965" s="1">
        <f>+Tabell1[[#This Row],[Avrundet beløp]]</f>
        <v>138000</v>
      </c>
      <c r="U965" s="5">
        <f t="shared" ref="U965:U1028" si="123">ROUND(T965,-3)</f>
        <v>138000</v>
      </c>
    </row>
    <row r="966" spans="1:21" x14ac:dyDescent="0.25">
      <c r="A966">
        <v>246610</v>
      </c>
      <c r="B966" t="s">
        <v>408</v>
      </c>
      <c r="C966">
        <v>2010</v>
      </c>
      <c r="D966" t="s">
        <v>226</v>
      </c>
      <c r="E966">
        <v>1030</v>
      </c>
      <c r="F966" t="s">
        <v>248</v>
      </c>
      <c r="G966" t="s">
        <v>17</v>
      </c>
      <c r="H966" t="s">
        <v>18</v>
      </c>
      <c r="I966" s="1">
        <v>4700</v>
      </c>
      <c r="J966" s="1">
        <f>+Tabell1[[#This Row],[Regnskap]]</f>
        <v>4700</v>
      </c>
      <c r="L966" t="str">
        <f>_xlfn.XLOOKUP(Tabell1[[#This Row],[Ansvar]],Fleksi[Ansvar],Fleksi[Virksomhet])</f>
        <v>Skogsheia barnehagene</v>
      </c>
      <c r="M966" t="str">
        <f>_xlfn.XLOOKUP(Tabell1[[#This Row],[Ansvar]],Fleksi[Ansvar],Fleksi[1B])</f>
        <v>Barnehager inkludert fellesutgifter</v>
      </c>
      <c r="N966" t="str">
        <f>_xlfn.XLOOKUP(Tabell1[[#This Row],[Ansvar]],Fleksi[Ansvar],Fleksi[Tjenesteområde])</f>
        <v>Oppvekst barn og unge</v>
      </c>
      <c r="O966" s="1">
        <f>+ROUND(Tabell1[[#This Row],[Justert beløp]],-3)</f>
        <v>5000</v>
      </c>
      <c r="P966">
        <f t="shared" si="119"/>
        <v>1030</v>
      </c>
      <c r="Q966">
        <f t="shared" si="120"/>
        <v>246610</v>
      </c>
      <c r="R966">
        <f t="shared" si="121"/>
        <v>2010</v>
      </c>
      <c r="S966" t="str">
        <f t="shared" si="122"/>
        <v>2255</v>
      </c>
      <c r="T966" s="1">
        <f>+Tabell1[[#This Row],[Avrundet beløp]]</f>
        <v>5000</v>
      </c>
      <c r="U966" s="5">
        <f t="shared" si="123"/>
        <v>5000</v>
      </c>
    </row>
    <row r="967" spans="1:21" x14ac:dyDescent="0.25">
      <c r="A967">
        <v>246610</v>
      </c>
      <c r="B967" t="s">
        <v>408</v>
      </c>
      <c r="C967">
        <v>2010</v>
      </c>
      <c r="D967" t="s">
        <v>226</v>
      </c>
      <c r="E967">
        <v>1040</v>
      </c>
      <c r="F967" t="s">
        <v>27</v>
      </c>
      <c r="G967" t="s">
        <v>17</v>
      </c>
      <c r="H967" t="s">
        <v>18</v>
      </c>
      <c r="I967" s="1">
        <v>19289</v>
      </c>
      <c r="J967" s="1">
        <f>+Tabell1[[#This Row],[Regnskap]]</f>
        <v>19289</v>
      </c>
      <c r="L967" t="str">
        <f>_xlfn.XLOOKUP(Tabell1[[#This Row],[Ansvar]],Fleksi[Ansvar],Fleksi[Virksomhet])</f>
        <v>Skogsheia barnehagene</v>
      </c>
      <c r="M967" t="str">
        <f>_xlfn.XLOOKUP(Tabell1[[#This Row],[Ansvar]],Fleksi[Ansvar],Fleksi[1B])</f>
        <v>Barnehager inkludert fellesutgifter</v>
      </c>
      <c r="N967" t="str">
        <f>_xlfn.XLOOKUP(Tabell1[[#This Row],[Ansvar]],Fleksi[Ansvar],Fleksi[Tjenesteområde])</f>
        <v>Oppvekst barn og unge</v>
      </c>
      <c r="O967" s="1">
        <f>+ROUND(Tabell1[[#This Row],[Justert beløp]],-3)</f>
        <v>19000</v>
      </c>
      <c r="P967">
        <f t="shared" si="119"/>
        <v>1040</v>
      </c>
      <c r="Q967">
        <f t="shared" si="120"/>
        <v>246610</v>
      </c>
      <c r="R967">
        <f t="shared" si="121"/>
        <v>2010</v>
      </c>
      <c r="S967" t="str">
        <f t="shared" si="122"/>
        <v>2255</v>
      </c>
      <c r="T967" s="1">
        <f>+Tabell1[[#This Row],[Avrundet beløp]]</f>
        <v>19000</v>
      </c>
      <c r="U967" s="5">
        <f t="shared" si="123"/>
        <v>19000</v>
      </c>
    </row>
    <row r="968" spans="1:21" x14ac:dyDescent="0.25">
      <c r="A968">
        <v>246610</v>
      </c>
      <c r="B968" t="s">
        <v>408</v>
      </c>
      <c r="C968">
        <v>2010</v>
      </c>
      <c r="D968" t="s">
        <v>226</v>
      </c>
      <c r="E968">
        <v>1050</v>
      </c>
      <c r="F968" t="s">
        <v>223</v>
      </c>
      <c r="G968" t="s">
        <v>17</v>
      </c>
      <c r="H968" t="s">
        <v>18</v>
      </c>
      <c r="I968" s="1">
        <v>67</v>
      </c>
      <c r="J968" s="1">
        <f>+Tabell1[[#This Row],[Regnskap]]</f>
        <v>67</v>
      </c>
      <c r="L968" t="str">
        <f>_xlfn.XLOOKUP(Tabell1[[#This Row],[Ansvar]],Fleksi[Ansvar],Fleksi[Virksomhet])</f>
        <v>Skogsheia barnehagene</v>
      </c>
      <c r="M968" t="str">
        <f>_xlfn.XLOOKUP(Tabell1[[#This Row],[Ansvar]],Fleksi[Ansvar],Fleksi[1B])</f>
        <v>Barnehager inkludert fellesutgifter</v>
      </c>
      <c r="N968" t="str">
        <f>_xlfn.XLOOKUP(Tabell1[[#This Row],[Ansvar]],Fleksi[Ansvar],Fleksi[Tjenesteområde])</f>
        <v>Oppvekst barn og unge</v>
      </c>
      <c r="O968" s="1">
        <f>+ROUND(Tabell1[[#This Row],[Justert beløp]],-3)</f>
        <v>0</v>
      </c>
      <c r="P968">
        <f t="shared" si="119"/>
        <v>1050</v>
      </c>
      <c r="Q968">
        <f t="shared" si="120"/>
        <v>246610</v>
      </c>
      <c r="R968">
        <f t="shared" si="121"/>
        <v>2010</v>
      </c>
      <c r="S968" t="str">
        <f t="shared" si="122"/>
        <v>2255</v>
      </c>
      <c r="T968" s="1">
        <f>+Tabell1[[#This Row],[Avrundet beløp]]</f>
        <v>0</v>
      </c>
      <c r="U968" s="5">
        <f t="shared" si="123"/>
        <v>0</v>
      </c>
    </row>
    <row r="969" spans="1:21" x14ac:dyDescent="0.25">
      <c r="A969">
        <v>246610</v>
      </c>
      <c r="B969" t="s">
        <v>408</v>
      </c>
      <c r="C969">
        <v>2010</v>
      </c>
      <c r="D969" t="s">
        <v>226</v>
      </c>
      <c r="E969">
        <v>1090</v>
      </c>
      <c r="F969" t="s">
        <v>22</v>
      </c>
      <c r="G969" t="s">
        <v>17</v>
      </c>
      <c r="H969" t="s">
        <v>18</v>
      </c>
      <c r="I969" s="1">
        <v>11780</v>
      </c>
      <c r="J969" s="1">
        <f>+Tabell1[[#This Row],[Regnskap]]</f>
        <v>11780</v>
      </c>
      <c r="L969" t="str">
        <f>_xlfn.XLOOKUP(Tabell1[[#This Row],[Ansvar]],Fleksi[Ansvar],Fleksi[Virksomhet])</f>
        <v>Skogsheia barnehagene</v>
      </c>
      <c r="M969" t="str">
        <f>_xlfn.XLOOKUP(Tabell1[[#This Row],[Ansvar]],Fleksi[Ansvar],Fleksi[1B])</f>
        <v>Barnehager inkludert fellesutgifter</v>
      </c>
      <c r="N969" t="str">
        <f>_xlfn.XLOOKUP(Tabell1[[#This Row],[Ansvar]],Fleksi[Ansvar],Fleksi[Tjenesteområde])</f>
        <v>Oppvekst barn og unge</v>
      </c>
      <c r="O969" s="1">
        <f>+ROUND(Tabell1[[#This Row],[Justert beløp]],-3)</f>
        <v>12000</v>
      </c>
      <c r="P969">
        <f t="shared" ref="P969:P1006" si="124">+E969</f>
        <v>1090</v>
      </c>
      <c r="Q969">
        <f t="shared" ref="Q969:Q1006" si="125">+A969</f>
        <v>246610</v>
      </c>
      <c r="R969">
        <f t="shared" ref="R969:R1006" si="126">+C969</f>
        <v>2010</v>
      </c>
      <c r="S969" t="str">
        <f t="shared" ref="S969:S1006" si="127">+G969</f>
        <v>2255</v>
      </c>
      <c r="T969" s="1">
        <f>+Tabell1[[#This Row],[Avrundet beløp]]</f>
        <v>12000</v>
      </c>
      <c r="U969" s="5">
        <f t="shared" si="123"/>
        <v>12000</v>
      </c>
    </row>
    <row r="970" spans="1:21" x14ac:dyDescent="0.25">
      <c r="A970">
        <v>246610</v>
      </c>
      <c r="B970" t="s">
        <v>408</v>
      </c>
      <c r="C970">
        <v>2010</v>
      </c>
      <c r="D970" t="s">
        <v>226</v>
      </c>
      <c r="E970">
        <v>1099</v>
      </c>
      <c r="F970" t="s">
        <v>16</v>
      </c>
      <c r="G970" t="s">
        <v>17</v>
      </c>
      <c r="H970" t="s">
        <v>18</v>
      </c>
      <c r="I970" s="1">
        <v>24566</v>
      </c>
      <c r="J970" s="1">
        <f>+Tabell1[[#This Row],[Regnskap]]</f>
        <v>24566</v>
      </c>
      <c r="L970" t="str">
        <f>_xlfn.XLOOKUP(Tabell1[[#This Row],[Ansvar]],Fleksi[Ansvar],Fleksi[Virksomhet])</f>
        <v>Skogsheia barnehagene</v>
      </c>
      <c r="M970" t="str">
        <f>_xlfn.XLOOKUP(Tabell1[[#This Row],[Ansvar]],Fleksi[Ansvar],Fleksi[1B])</f>
        <v>Barnehager inkludert fellesutgifter</v>
      </c>
      <c r="N970" t="str">
        <f>_xlfn.XLOOKUP(Tabell1[[#This Row],[Ansvar]],Fleksi[Ansvar],Fleksi[Tjenesteområde])</f>
        <v>Oppvekst barn og unge</v>
      </c>
      <c r="O970" s="1">
        <f>+ROUND(Tabell1[[#This Row],[Justert beløp]],-3)</f>
        <v>25000</v>
      </c>
      <c r="P970">
        <f t="shared" si="124"/>
        <v>1099</v>
      </c>
      <c r="Q970">
        <f t="shared" si="125"/>
        <v>246610</v>
      </c>
      <c r="R970">
        <f t="shared" si="126"/>
        <v>2010</v>
      </c>
      <c r="S970" t="str">
        <f t="shared" si="127"/>
        <v>2255</v>
      </c>
      <c r="T970" s="1">
        <f>+Tabell1[[#This Row],[Avrundet beløp]]</f>
        <v>25000</v>
      </c>
      <c r="U970" s="5">
        <f t="shared" si="123"/>
        <v>25000</v>
      </c>
    </row>
    <row r="971" spans="1:21" x14ac:dyDescent="0.25">
      <c r="A971">
        <v>246610</v>
      </c>
      <c r="B971" t="s">
        <v>408</v>
      </c>
      <c r="C971">
        <v>2010</v>
      </c>
      <c r="D971" t="s">
        <v>226</v>
      </c>
      <c r="E971">
        <v>1121</v>
      </c>
      <c r="F971" t="s">
        <v>66</v>
      </c>
      <c r="G971" t="s">
        <v>17</v>
      </c>
      <c r="H971" t="s">
        <v>18</v>
      </c>
      <c r="I971" s="1">
        <v>2398</v>
      </c>
      <c r="J971" s="1">
        <f>+Tabell1[[#This Row],[Regnskap]]</f>
        <v>2398</v>
      </c>
      <c r="L971" t="str">
        <f>_xlfn.XLOOKUP(Tabell1[[#This Row],[Ansvar]],Fleksi[Ansvar],Fleksi[Virksomhet])</f>
        <v>Skogsheia barnehagene</v>
      </c>
      <c r="M971" t="str">
        <f>_xlfn.XLOOKUP(Tabell1[[#This Row],[Ansvar]],Fleksi[Ansvar],Fleksi[1B])</f>
        <v>Barnehager inkludert fellesutgifter</v>
      </c>
      <c r="N971" t="str">
        <f>_xlfn.XLOOKUP(Tabell1[[#This Row],[Ansvar]],Fleksi[Ansvar],Fleksi[Tjenesteområde])</f>
        <v>Oppvekst barn og unge</v>
      </c>
      <c r="O971" s="1">
        <f>+ROUND(Tabell1[[#This Row],[Justert beløp]],-3)</f>
        <v>2000</v>
      </c>
      <c r="P971">
        <f t="shared" si="124"/>
        <v>1121</v>
      </c>
      <c r="Q971">
        <f t="shared" si="125"/>
        <v>246610</v>
      </c>
      <c r="R971">
        <f t="shared" si="126"/>
        <v>2010</v>
      </c>
      <c r="S971" t="str">
        <f t="shared" si="127"/>
        <v>2255</v>
      </c>
      <c r="T971" s="1">
        <f>+Tabell1[[#This Row],[Avrundet beløp]]</f>
        <v>2000</v>
      </c>
      <c r="U971" s="5">
        <f t="shared" si="123"/>
        <v>2000</v>
      </c>
    </row>
    <row r="972" spans="1:21" x14ac:dyDescent="0.25">
      <c r="A972">
        <v>246620</v>
      </c>
      <c r="B972" t="s">
        <v>409</v>
      </c>
      <c r="C972">
        <v>2010</v>
      </c>
      <c r="D972" t="s">
        <v>226</v>
      </c>
      <c r="E972">
        <v>1020</v>
      </c>
      <c r="F972" t="s">
        <v>260</v>
      </c>
      <c r="G972" t="s">
        <v>17</v>
      </c>
      <c r="H972" t="s">
        <v>18</v>
      </c>
      <c r="I972" s="1">
        <v>67645</v>
      </c>
      <c r="J972" s="1">
        <f>+Tabell1[[#This Row],[Regnskap]]</f>
        <v>67645</v>
      </c>
      <c r="L972" t="str">
        <f>_xlfn.XLOOKUP(Tabell1[[#This Row],[Ansvar]],Fleksi[Ansvar],Fleksi[Virksomhet])</f>
        <v>Skogsheia barnehagene</v>
      </c>
      <c r="M972" t="str">
        <f>_xlfn.XLOOKUP(Tabell1[[#This Row],[Ansvar]],Fleksi[Ansvar],Fleksi[1B])</f>
        <v>Barnehager inkludert fellesutgifter</v>
      </c>
      <c r="N972" t="str">
        <f>_xlfn.XLOOKUP(Tabell1[[#This Row],[Ansvar]],Fleksi[Ansvar],Fleksi[Tjenesteområde])</f>
        <v>Oppvekst barn og unge</v>
      </c>
      <c r="O972" s="1">
        <f>+ROUND(Tabell1[[#This Row],[Justert beløp]],-3)</f>
        <v>68000</v>
      </c>
      <c r="P972">
        <f t="shared" si="124"/>
        <v>1020</v>
      </c>
      <c r="Q972">
        <f t="shared" si="125"/>
        <v>246620</v>
      </c>
      <c r="R972">
        <f t="shared" si="126"/>
        <v>2010</v>
      </c>
      <c r="S972" t="str">
        <f t="shared" si="127"/>
        <v>2255</v>
      </c>
      <c r="T972" s="1">
        <f>+Tabell1[[#This Row],[Avrundet beløp]]</f>
        <v>68000</v>
      </c>
      <c r="U972" s="5">
        <f t="shared" si="123"/>
        <v>68000</v>
      </c>
    </row>
    <row r="973" spans="1:21" x14ac:dyDescent="0.25">
      <c r="A973">
        <v>246620</v>
      </c>
      <c r="B973" t="s">
        <v>409</v>
      </c>
      <c r="C973">
        <v>2010</v>
      </c>
      <c r="D973" t="s">
        <v>226</v>
      </c>
      <c r="E973">
        <v>1030</v>
      </c>
      <c r="F973" t="s">
        <v>248</v>
      </c>
      <c r="G973" t="s">
        <v>17</v>
      </c>
      <c r="H973" t="s">
        <v>18</v>
      </c>
      <c r="I973" s="1">
        <v>2293</v>
      </c>
      <c r="J973" s="1">
        <f>+Tabell1[[#This Row],[Regnskap]]</f>
        <v>2293</v>
      </c>
      <c r="L973" t="str">
        <f>_xlfn.XLOOKUP(Tabell1[[#This Row],[Ansvar]],Fleksi[Ansvar],Fleksi[Virksomhet])</f>
        <v>Skogsheia barnehagene</v>
      </c>
      <c r="M973" t="str">
        <f>_xlfn.XLOOKUP(Tabell1[[#This Row],[Ansvar]],Fleksi[Ansvar],Fleksi[1B])</f>
        <v>Barnehager inkludert fellesutgifter</v>
      </c>
      <c r="N973" t="str">
        <f>_xlfn.XLOOKUP(Tabell1[[#This Row],[Ansvar]],Fleksi[Ansvar],Fleksi[Tjenesteområde])</f>
        <v>Oppvekst barn og unge</v>
      </c>
      <c r="O973" s="1">
        <f>+ROUND(Tabell1[[#This Row],[Justert beløp]],-3)</f>
        <v>2000</v>
      </c>
      <c r="P973">
        <f t="shared" si="124"/>
        <v>1030</v>
      </c>
      <c r="Q973">
        <f t="shared" si="125"/>
        <v>246620</v>
      </c>
      <c r="R973">
        <f t="shared" si="126"/>
        <v>2010</v>
      </c>
      <c r="S973" t="str">
        <f t="shared" si="127"/>
        <v>2255</v>
      </c>
      <c r="T973" s="1">
        <f>+Tabell1[[#This Row],[Avrundet beløp]]</f>
        <v>2000</v>
      </c>
      <c r="U973" s="5">
        <f t="shared" si="123"/>
        <v>2000</v>
      </c>
    </row>
    <row r="974" spans="1:21" x14ac:dyDescent="0.25">
      <c r="A974">
        <v>246620</v>
      </c>
      <c r="B974" t="s">
        <v>409</v>
      </c>
      <c r="C974">
        <v>2010</v>
      </c>
      <c r="D974" t="s">
        <v>226</v>
      </c>
      <c r="E974">
        <v>1040</v>
      </c>
      <c r="F974" t="s">
        <v>27</v>
      </c>
      <c r="G974" t="s">
        <v>17</v>
      </c>
      <c r="H974" t="s">
        <v>18</v>
      </c>
      <c r="I974" s="1">
        <v>21186</v>
      </c>
      <c r="J974" s="1">
        <f>+Tabell1[[#This Row],[Regnskap]]</f>
        <v>21186</v>
      </c>
      <c r="L974" t="str">
        <f>_xlfn.XLOOKUP(Tabell1[[#This Row],[Ansvar]],Fleksi[Ansvar],Fleksi[Virksomhet])</f>
        <v>Skogsheia barnehagene</v>
      </c>
      <c r="M974" t="str">
        <f>_xlfn.XLOOKUP(Tabell1[[#This Row],[Ansvar]],Fleksi[Ansvar],Fleksi[1B])</f>
        <v>Barnehager inkludert fellesutgifter</v>
      </c>
      <c r="N974" t="str">
        <f>_xlfn.XLOOKUP(Tabell1[[#This Row],[Ansvar]],Fleksi[Ansvar],Fleksi[Tjenesteområde])</f>
        <v>Oppvekst barn og unge</v>
      </c>
      <c r="O974" s="1">
        <f>+ROUND(Tabell1[[#This Row],[Justert beløp]],-3)</f>
        <v>21000</v>
      </c>
      <c r="P974">
        <f t="shared" si="124"/>
        <v>1040</v>
      </c>
      <c r="Q974">
        <f t="shared" si="125"/>
        <v>246620</v>
      </c>
      <c r="R974">
        <f t="shared" si="126"/>
        <v>2010</v>
      </c>
      <c r="S974" t="str">
        <f t="shared" si="127"/>
        <v>2255</v>
      </c>
      <c r="T974" s="1">
        <f>+Tabell1[[#This Row],[Avrundet beløp]]</f>
        <v>21000</v>
      </c>
      <c r="U974" s="5">
        <f t="shared" si="123"/>
        <v>21000</v>
      </c>
    </row>
    <row r="975" spans="1:21" x14ac:dyDescent="0.25">
      <c r="A975">
        <v>246620</v>
      </c>
      <c r="B975" t="s">
        <v>409</v>
      </c>
      <c r="C975">
        <v>2010</v>
      </c>
      <c r="D975" t="s">
        <v>226</v>
      </c>
      <c r="E975">
        <v>1090</v>
      </c>
      <c r="F975" t="s">
        <v>22</v>
      </c>
      <c r="G975" t="s">
        <v>17</v>
      </c>
      <c r="H975" t="s">
        <v>18</v>
      </c>
      <c r="I975" s="1">
        <v>5788</v>
      </c>
      <c r="J975" s="1">
        <f>+Tabell1[[#This Row],[Regnskap]]</f>
        <v>5788</v>
      </c>
      <c r="L975" t="str">
        <f>_xlfn.XLOOKUP(Tabell1[[#This Row],[Ansvar]],Fleksi[Ansvar],Fleksi[Virksomhet])</f>
        <v>Skogsheia barnehagene</v>
      </c>
      <c r="M975" t="str">
        <f>_xlfn.XLOOKUP(Tabell1[[#This Row],[Ansvar]],Fleksi[Ansvar],Fleksi[1B])</f>
        <v>Barnehager inkludert fellesutgifter</v>
      </c>
      <c r="N975" t="str">
        <f>_xlfn.XLOOKUP(Tabell1[[#This Row],[Ansvar]],Fleksi[Ansvar],Fleksi[Tjenesteområde])</f>
        <v>Oppvekst barn og unge</v>
      </c>
      <c r="O975" s="1">
        <f>+ROUND(Tabell1[[#This Row],[Justert beløp]],-3)</f>
        <v>6000</v>
      </c>
      <c r="P975">
        <f t="shared" si="124"/>
        <v>1090</v>
      </c>
      <c r="Q975">
        <f t="shared" si="125"/>
        <v>246620</v>
      </c>
      <c r="R975">
        <f t="shared" si="126"/>
        <v>2010</v>
      </c>
      <c r="S975" t="str">
        <f t="shared" si="127"/>
        <v>2255</v>
      </c>
      <c r="T975" s="1">
        <f>+Tabell1[[#This Row],[Avrundet beløp]]</f>
        <v>6000</v>
      </c>
      <c r="U975" s="5">
        <f t="shared" si="123"/>
        <v>6000</v>
      </c>
    </row>
    <row r="976" spans="1:21" x14ac:dyDescent="0.25">
      <c r="A976">
        <v>246620</v>
      </c>
      <c r="B976" t="s">
        <v>409</v>
      </c>
      <c r="C976">
        <v>2010</v>
      </c>
      <c r="D976" t="s">
        <v>226</v>
      </c>
      <c r="E976">
        <v>1099</v>
      </c>
      <c r="F976" t="s">
        <v>16</v>
      </c>
      <c r="G976" t="s">
        <v>17</v>
      </c>
      <c r="H976" t="s">
        <v>18</v>
      </c>
      <c r="I976" s="1">
        <v>13665</v>
      </c>
      <c r="J976" s="1">
        <f>+Tabell1[[#This Row],[Regnskap]]</f>
        <v>13665</v>
      </c>
      <c r="L976" t="str">
        <f>_xlfn.XLOOKUP(Tabell1[[#This Row],[Ansvar]],Fleksi[Ansvar],Fleksi[Virksomhet])</f>
        <v>Skogsheia barnehagene</v>
      </c>
      <c r="M976" t="str">
        <f>_xlfn.XLOOKUP(Tabell1[[#This Row],[Ansvar]],Fleksi[Ansvar],Fleksi[1B])</f>
        <v>Barnehager inkludert fellesutgifter</v>
      </c>
      <c r="N976" t="str">
        <f>_xlfn.XLOOKUP(Tabell1[[#This Row],[Ansvar]],Fleksi[Ansvar],Fleksi[Tjenesteområde])</f>
        <v>Oppvekst barn og unge</v>
      </c>
      <c r="O976" s="1">
        <f>+ROUND(Tabell1[[#This Row],[Justert beløp]],-3)</f>
        <v>14000</v>
      </c>
      <c r="P976">
        <f t="shared" si="124"/>
        <v>1099</v>
      </c>
      <c r="Q976">
        <f t="shared" si="125"/>
        <v>246620</v>
      </c>
      <c r="R976">
        <f t="shared" si="126"/>
        <v>2010</v>
      </c>
      <c r="S976" t="str">
        <f t="shared" si="127"/>
        <v>2255</v>
      </c>
      <c r="T976" s="1">
        <f>+Tabell1[[#This Row],[Avrundet beløp]]</f>
        <v>14000</v>
      </c>
      <c r="U976" s="5">
        <f t="shared" si="123"/>
        <v>14000</v>
      </c>
    </row>
    <row r="977" spans="1:21" x14ac:dyDescent="0.25">
      <c r="A977">
        <v>246620</v>
      </c>
      <c r="B977" t="s">
        <v>409</v>
      </c>
      <c r="C977">
        <v>2010</v>
      </c>
      <c r="D977" t="s">
        <v>226</v>
      </c>
      <c r="E977">
        <v>1110</v>
      </c>
      <c r="F977" t="s">
        <v>221</v>
      </c>
      <c r="G977" t="s">
        <v>17</v>
      </c>
      <c r="H977" t="s">
        <v>18</v>
      </c>
      <c r="I977" s="1">
        <v>3552</v>
      </c>
      <c r="J977" s="1">
        <f>+Tabell1[[#This Row],[Regnskap]]</f>
        <v>3552</v>
      </c>
      <c r="L977" t="str">
        <f>_xlfn.XLOOKUP(Tabell1[[#This Row],[Ansvar]],Fleksi[Ansvar],Fleksi[Virksomhet])</f>
        <v>Skogsheia barnehagene</v>
      </c>
      <c r="M977" t="str">
        <f>_xlfn.XLOOKUP(Tabell1[[#This Row],[Ansvar]],Fleksi[Ansvar],Fleksi[1B])</f>
        <v>Barnehager inkludert fellesutgifter</v>
      </c>
      <c r="N977" t="str">
        <f>_xlfn.XLOOKUP(Tabell1[[#This Row],[Ansvar]],Fleksi[Ansvar],Fleksi[Tjenesteområde])</f>
        <v>Oppvekst barn og unge</v>
      </c>
      <c r="O977" s="1">
        <f>+ROUND(Tabell1[[#This Row],[Justert beløp]],-3)</f>
        <v>4000</v>
      </c>
      <c r="P977">
        <f t="shared" si="124"/>
        <v>1110</v>
      </c>
      <c r="Q977">
        <f t="shared" si="125"/>
        <v>246620</v>
      </c>
      <c r="R977">
        <f t="shared" si="126"/>
        <v>2010</v>
      </c>
      <c r="S977" t="str">
        <f t="shared" si="127"/>
        <v>2255</v>
      </c>
      <c r="T977" s="1">
        <f>+Tabell1[[#This Row],[Avrundet beløp]]</f>
        <v>4000</v>
      </c>
      <c r="U977" s="5">
        <f t="shared" si="123"/>
        <v>4000</v>
      </c>
    </row>
    <row r="978" spans="1:21" x14ac:dyDescent="0.25">
      <c r="A978">
        <v>246620</v>
      </c>
      <c r="B978" t="s">
        <v>409</v>
      </c>
      <c r="C978">
        <v>2010</v>
      </c>
      <c r="D978" t="s">
        <v>226</v>
      </c>
      <c r="E978">
        <v>1200</v>
      </c>
      <c r="F978" t="s">
        <v>233</v>
      </c>
      <c r="G978" t="s">
        <v>17</v>
      </c>
      <c r="H978" t="s">
        <v>18</v>
      </c>
      <c r="I978" s="1">
        <v>7476</v>
      </c>
      <c r="J978" s="1">
        <f>+Tabell1[[#This Row],[Regnskap]]</f>
        <v>7476</v>
      </c>
      <c r="L978" t="str">
        <f>_xlfn.XLOOKUP(Tabell1[[#This Row],[Ansvar]],Fleksi[Ansvar],Fleksi[Virksomhet])</f>
        <v>Skogsheia barnehagene</v>
      </c>
      <c r="M978" t="str">
        <f>_xlfn.XLOOKUP(Tabell1[[#This Row],[Ansvar]],Fleksi[Ansvar],Fleksi[1B])</f>
        <v>Barnehager inkludert fellesutgifter</v>
      </c>
      <c r="N978" t="str">
        <f>_xlfn.XLOOKUP(Tabell1[[#This Row],[Ansvar]],Fleksi[Ansvar],Fleksi[Tjenesteområde])</f>
        <v>Oppvekst barn og unge</v>
      </c>
      <c r="O978" s="1">
        <f>+ROUND(Tabell1[[#This Row],[Justert beløp]],-3)</f>
        <v>7000</v>
      </c>
      <c r="P978">
        <f t="shared" si="124"/>
        <v>1200</v>
      </c>
      <c r="Q978">
        <f t="shared" si="125"/>
        <v>246620</v>
      </c>
      <c r="R978">
        <f t="shared" si="126"/>
        <v>2010</v>
      </c>
      <c r="S978" t="str">
        <f t="shared" si="127"/>
        <v>2255</v>
      </c>
      <c r="T978" s="1">
        <f>+Tabell1[[#This Row],[Avrundet beløp]]</f>
        <v>7000</v>
      </c>
      <c r="U978" s="5">
        <f t="shared" si="123"/>
        <v>7000</v>
      </c>
    </row>
    <row r="979" spans="1:21" x14ac:dyDescent="0.25">
      <c r="A979">
        <v>246710</v>
      </c>
      <c r="B979" t="s">
        <v>410</v>
      </c>
      <c r="C979">
        <v>2010</v>
      </c>
      <c r="D979" t="s">
        <v>226</v>
      </c>
      <c r="E979">
        <v>1020</v>
      </c>
      <c r="F979" t="s">
        <v>260</v>
      </c>
      <c r="G979" t="s">
        <v>17</v>
      </c>
      <c r="H979" t="s">
        <v>18</v>
      </c>
      <c r="I979" s="1">
        <v>20112</v>
      </c>
      <c r="J979" s="1">
        <f>+Tabell1[[#This Row],[Regnskap]]</f>
        <v>20112</v>
      </c>
      <c r="L979" t="str">
        <f>_xlfn.XLOOKUP(Tabell1[[#This Row],[Ansvar]],Fleksi[Ansvar],Fleksi[Virksomhet])</f>
        <v>Riska barnehagene</v>
      </c>
      <c r="M979" t="str">
        <f>_xlfn.XLOOKUP(Tabell1[[#This Row],[Ansvar]],Fleksi[Ansvar],Fleksi[1B])</f>
        <v>Barnehager inkludert fellesutgifter</v>
      </c>
      <c r="N979" t="str">
        <f>_xlfn.XLOOKUP(Tabell1[[#This Row],[Ansvar]],Fleksi[Ansvar],Fleksi[Tjenesteområde])</f>
        <v>Oppvekst barn og unge</v>
      </c>
      <c r="O979" s="1">
        <f>+ROUND(Tabell1[[#This Row],[Justert beløp]],-3)</f>
        <v>20000</v>
      </c>
      <c r="P979">
        <f t="shared" si="124"/>
        <v>1020</v>
      </c>
      <c r="Q979">
        <f t="shared" si="125"/>
        <v>246710</v>
      </c>
      <c r="R979">
        <f t="shared" si="126"/>
        <v>2010</v>
      </c>
      <c r="S979" t="str">
        <f t="shared" si="127"/>
        <v>2255</v>
      </c>
      <c r="T979" s="1">
        <f>+Tabell1[[#This Row],[Avrundet beløp]]</f>
        <v>20000</v>
      </c>
      <c r="U979" s="5">
        <f t="shared" si="123"/>
        <v>20000</v>
      </c>
    </row>
    <row r="980" spans="1:21" x14ac:dyDescent="0.25">
      <c r="A980">
        <v>246710</v>
      </c>
      <c r="B980" t="s">
        <v>410</v>
      </c>
      <c r="C980">
        <v>2010</v>
      </c>
      <c r="D980" t="s">
        <v>226</v>
      </c>
      <c r="E980">
        <v>1030</v>
      </c>
      <c r="F980" t="s">
        <v>248</v>
      </c>
      <c r="G980" t="s">
        <v>17</v>
      </c>
      <c r="H980" t="s">
        <v>18</v>
      </c>
      <c r="I980" s="1">
        <v>720</v>
      </c>
      <c r="J980" s="1">
        <f>+Tabell1[[#This Row],[Regnskap]]</f>
        <v>720</v>
      </c>
      <c r="L980" t="str">
        <f>_xlfn.XLOOKUP(Tabell1[[#This Row],[Ansvar]],Fleksi[Ansvar],Fleksi[Virksomhet])</f>
        <v>Riska barnehagene</v>
      </c>
      <c r="M980" t="str">
        <f>_xlfn.XLOOKUP(Tabell1[[#This Row],[Ansvar]],Fleksi[Ansvar],Fleksi[1B])</f>
        <v>Barnehager inkludert fellesutgifter</v>
      </c>
      <c r="N980" t="str">
        <f>_xlfn.XLOOKUP(Tabell1[[#This Row],[Ansvar]],Fleksi[Ansvar],Fleksi[Tjenesteområde])</f>
        <v>Oppvekst barn og unge</v>
      </c>
      <c r="O980" s="1">
        <f>+ROUND(Tabell1[[#This Row],[Justert beløp]],-3)</f>
        <v>1000</v>
      </c>
      <c r="P980">
        <f t="shared" si="124"/>
        <v>1030</v>
      </c>
      <c r="Q980">
        <f t="shared" si="125"/>
        <v>246710</v>
      </c>
      <c r="R980">
        <f t="shared" si="126"/>
        <v>2010</v>
      </c>
      <c r="S980" t="str">
        <f t="shared" si="127"/>
        <v>2255</v>
      </c>
      <c r="T980" s="1">
        <f>+Tabell1[[#This Row],[Avrundet beløp]]</f>
        <v>1000</v>
      </c>
      <c r="U980" s="5">
        <f t="shared" si="123"/>
        <v>1000</v>
      </c>
    </row>
    <row r="981" spans="1:21" x14ac:dyDescent="0.25">
      <c r="A981">
        <v>246710</v>
      </c>
      <c r="B981" t="s">
        <v>410</v>
      </c>
      <c r="C981">
        <v>2010</v>
      </c>
      <c r="D981" t="s">
        <v>226</v>
      </c>
      <c r="E981">
        <v>1040</v>
      </c>
      <c r="F981" t="s">
        <v>27</v>
      </c>
      <c r="G981" t="s">
        <v>17</v>
      </c>
      <c r="H981" t="s">
        <v>18</v>
      </c>
      <c r="I981" s="1">
        <v>2946</v>
      </c>
      <c r="J981" s="1">
        <f>+Tabell1[[#This Row],[Regnskap]]</f>
        <v>2946</v>
      </c>
      <c r="L981" t="str">
        <f>_xlfn.XLOOKUP(Tabell1[[#This Row],[Ansvar]],Fleksi[Ansvar],Fleksi[Virksomhet])</f>
        <v>Riska barnehagene</v>
      </c>
      <c r="M981" t="str">
        <f>_xlfn.XLOOKUP(Tabell1[[#This Row],[Ansvar]],Fleksi[Ansvar],Fleksi[1B])</f>
        <v>Barnehager inkludert fellesutgifter</v>
      </c>
      <c r="N981" t="str">
        <f>_xlfn.XLOOKUP(Tabell1[[#This Row],[Ansvar]],Fleksi[Ansvar],Fleksi[Tjenesteområde])</f>
        <v>Oppvekst barn og unge</v>
      </c>
      <c r="O981" s="1">
        <f>+ROUND(Tabell1[[#This Row],[Justert beløp]],-3)</f>
        <v>3000</v>
      </c>
      <c r="P981">
        <f t="shared" si="124"/>
        <v>1040</v>
      </c>
      <c r="Q981">
        <f t="shared" si="125"/>
        <v>246710</v>
      </c>
      <c r="R981">
        <f t="shared" si="126"/>
        <v>2010</v>
      </c>
      <c r="S981" t="str">
        <f t="shared" si="127"/>
        <v>2255</v>
      </c>
      <c r="T981" s="1">
        <f>+Tabell1[[#This Row],[Avrundet beløp]]</f>
        <v>3000</v>
      </c>
      <c r="U981" s="5">
        <f t="shared" si="123"/>
        <v>3000</v>
      </c>
    </row>
    <row r="982" spans="1:21" x14ac:dyDescent="0.25">
      <c r="A982">
        <v>246710</v>
      </c>
      <c r="B982" t="s">
        <v>410</v>
      </c>
      <c r="C982">
        <v>2010</v>
      </c>
      <c r="D982" t="s">
        <v>226</v>
      </c>
      <c r="E982">
        <v>1090</v>
      </c>
      <c r="F982" t="s">
        <v>22</v>
      </c>
      <c r="G982" t="s">
        <v>17</v>
      </c>
      <c r="H982" t="s">
        <v>18</v>
      </c>
      <c r="I982" s="1">
        <v>1716</v>
      </c>
      <c r="J982" s="1">
        <f>+Tabell1[[#This Row],[Regnskap]]</f>
        <v>1716</v>
      </c>
      <c r="L982" t="str">
        <f>_xlfn.XLOOKUP(Tabell1[[#This Row],[Ansvar]],Fleksi[Ansvar],Fleksi[Virksomhet])</f>
        <v>Riska barnehagene</v>
      </c>
      <c r="M982" t="str">
        <f>_xlfn.XLOOKUP(Tabell1[[#This Row],[Ansvar]],Fleksi[Ansvar],Fleksi[1B])</f>
        <v>Barnehager inkludert fellesutgifter</v>
      </c>
      <c r="N982" t="str">
        <f>_xlfn.XLOOKUP(Tabell1[[#This Row],[Ansvar]],Fleksi[Ansvar],Fleksi[Tjenesteområde])</f>
        <v>Oppvekst barn og unge</v>
      </c>
      <c r="O982" s="1">
        <f>+ROUND(Tabell1[[#This Row],[Justert beløp]],-3)</f>
        <v>2000</v>
      </c>
      <c r="P982">
        <f t="shared" si="124"/>
        <v>1090</v>
      </c>
      <c r="Q982">
        <f t="shared" si="125"/>
        <v>246710</v>
      </c>
      <c r="R982">
        <f t="shared" si="126"/>
        <v>2010</v>
      </c>
      <c r="S982" t="str">
        <f t="shared" si="127"/>
        <v>2255</v>
      </c>
      <c r="T982" s="1">
        <f>+Tabell1[[#This Row],[Avrundet beløp]]</f>
        <v>2000</v>
      </c>
      <c r="U982" s="5">
        <f t="shared" si="123"/>
        <v>2000</v>
      </c>
    </row>
    <row r="983" spans="1:21" x14ac:dyDescent="0.25">
      <c r="A983">
        <v>246710</v>
      </c>
      <c r="B983" t="s">
        <v>410</v>
      </c>
      <c r="C983">
        <v>2010</v>
      </c>
      <c r="D983" t="s">
        <v>226</v>
      </c>
      <c r="E983">
        <v>1099</v>
      </c>
      <c r="F983" t="s">
        <v>16</v>
      </c>
      <c r="G983" t="s">
        <v>17</v>
      </c>
      <c r="H983" t="s">
        <v>18</v>
      </c>
      <c r="I983" s="1">
        <v>3595</v>
      </c>
      <c r="J983" s="1">
        <f>+Tabell1[[#This Row],[Regnskap]]</f>
        <v>3595</v>
      </c>
      <c r="L983" t="str">
        <f>_xlfn.XLOOKUP(Tabell1[[#This Row],[Ansvar]],Fleksi[Ansvar],Fleksi[Virksomhet])</f>
        <v>Riska barnehagene</v>
      </c>
      <c r="M983" t="str">
        <f>_xlfn.XLOOKUP(Tabell1[[#This Row],[Ansvar]],Fleksi[Ansvar],Fleksi[1B])</f>
        <v>Barnehager inkludert fellesutgifter</v>
      </c>
      <c r="N983" t="str">
        <f>_xlfn.XLOOKUP(Tabell1[[#This Row],[Ansvar]],Fleksi[Ansvar],Fleksi[Tjenesteområde])</f>
        <v>Oppvekst barn og unge</v>
      </c>
      <c r="O983" s="1">
        <f>+ROUND(Tabell1[[#This Row],[Justert beløp]],-3)</f>
        <v>4000</v>
      </c>
      <c r="P983">
        <f t="shared" si="124"/>
        <v>1099</v>
      </c>
      <c r="Q983">
        <f t="shared" si="125"/>
        <v>246710</v>
      </c>
      <c r="R983">
        <f t="shared" si="126"/>
        <v>2010</v>
      </c>
      <c r="S983" t="str">
        <f t="shared" si="127"/>
        <v>2255</v>
      </c>
      <c r="T983" s="1">
        <f>+Tabell1[[#This Row],[Avrundet beløp]]</f>
        <v>4000</v>
      </c>
      <c r="U983" s="5">
        <f t="shared" si="123"/>
        <v>4000</v>
      </c>
    </row>
    <row r="984" spans="1:21" x14ac:dyDescent="0.25">
      <c r="A984">
        <v>246710</v>
      </c>
      <c r="B984" t="s">
        <v>410</v>
      </c>
      <c r="C984">
        <v>2010</v>
      </c>
      <c r="D984" t="s">
        <v>226</v>
      </c>
      <c r="E984">
        <v>1100</v>
      </c>
      <c r="F984" t="s">
        <v>48</v>
      </c>
      <c r="G984" t="s">
        <v>17</v>
      </c>
      <c r="H984" t="s">
        <v>18</v>
      </c>
      <c r="I984" s="1">
        <v>963</v>
      </c>
      <c r="J984" s="1">
        <f>+Tabell1[[#This Row],[Regnskap]]</f>
        <v>963</v>
      </c>
      <c r="L984" t="str">
        <f>_xlfn.XLOOKUP(Tabell1[[#This Row],[Ansvar]],Fleksi[Ansvar],Fleksi[Virksomhet])</f>
        <v>Riska barnehagene</v>
      </c>
      <c r="M984" t="str">
        <f>_xlfn.XLOOKUP(Tabell1[[#This Row],[Ansvar]],Fleksi[Ansvar],Fleksi[1B])</f>
        <v>Barnehager inkludert fellesutgifter</v>
      </c>
      <c r="N984" t="str">
        <f>_xlfn.XLOOKUP(Tabell1[[#This Row],[Ansvar]],Fleksi[Ansvar],Fleksi[Tjenesteområde])</f>
        <v>Oppvekst barn og unge</v>
      </c>
      <c r="O984" s="1">
        <f>+ROUND(Tabell1[[#This Row],[Justert beløp]],-3)</f>
        <v>1000</v>
      </c>
      <c r="P984">
        <f t="shared" si="124"/>
        <v>1100</v>
      </c>
      <c r="Q984">
        <f t="shared" si="125"/>
        <v>246710</v>
      </c>
      <c r="R984">
        <f t="shared" si="126"/>
        <v>2010</v>
      </c>
      <c r="S984" t="str">
        <f t="shared" si="127"/>
        <v>2255</v>
      </c>
      <c r="T984" s="1">
        <f>+Tabell1[[#This Row],[Avrundet beløp]]</f>
        <v>1000</v>
      </c>
      <c r="U984" s="5">
        <f t="shared" si="123"/>
        <v>1000</v>
      </c>
    </row>
    <row r="985" spans="1:21" x14ac:dyDescent="0.25">
      <c r="A985">
        <v>246710</v>
      </c>
      <c r="B985" t="s">
        <v>410</v>
      </c>
      <c r="C985">
        <v>2010</v>
      </c>
      <c r="D985" t="s">
        <v>226</v>
      </c>
      <c r="E985">
        <v>1107</v>
      </c>
      <c r="F985" t="s">
        <v>279</v>
      </c>
      <c r="G985" t="s">
        <v>17</v>
      </c>
      <c r="H985" t="s">
        <v>18</v>
      </c>
      <c r="I985" s="1">
        <v>3777</v>
      </c>
      <c r="J985" s="1">
        <f>+Tabell1[[#This Row],[Regnskap]]</f>
        <v>3777</v>
      </c>
      <c r="L985" t="str">
        <f>_xlfn.XLOOKUP(Tabell1[[#This Row],[Ansvar]],Fleksi[Ansvar],Fleksi[Virksomhet])</f>
        <v>Riska barnehagene</v>
      </c>
      <c r="M985" t="str">
        <f>_xlfn.XLOOKUP(Tabell1[[#This Row],[Ansvar]],Fleksi[Ansvar],Fleksi[1B])</f>
        <v>Barnehager inkludert fellesutgifter</v>
      </c>
      <c r="N985" t="str">
        <f>_xlfn.XLOOKUP(Tabell1[[#This Row],[Ansvar]],Fleksi[Ansvar],Fleksi[Tjenesteområde])</f>
        <v>Oppvekst barn og unge</v>
      </c>
      <c r="O985" s="1">
        <f>+ROUND(Tabell1[[#This Row],[Justert beløp]],-3)</f>
        <v>4000</v>
      </c>
      <c r="P985">
        <f t="shared" si="124"/>
        <v>1107</v>
      </c>
      <c r="Q985">
        <f t="shared" si="125"/>
        <v>246710</v>
      </c>
      <c r="R985">
        <f t="shared" si="126"/>
        <v>2010</v>
      </c>
      <c r="S985" t="str">
        <f t="shared" si="127"/>
        <v>2255</v>
      </c>
      <c r="T985" s="1">
        <f>+Tabell1[[#This Row],[Avrundet beløp]]</f>
        <v>4000</v>
      </c>
      <c r="U985" s="5">
        <f t="shared" si="123"/>
        <v>4000</v>
      </c>
    </row>
    <row r="986" spans="1:21" x14ac:dyDescent="0.25">
      <c r="A986">
        <v>246710</v>
      </c>
      <c r="B986" t="s">
        <v>410</v>
      </c>
      <c r="C986">
        <v>2010</v>
      </c>
      <c r="D986" t="s">
        <v>226</v>
      </c>
      <c r="E986">
        <v>1110</v>
      </c>
      <c r="F986" t="s">
        <v>221</v>
      </c>
      <c r="G986" t="s">
        <v>17</v>
      </c>
      <c r="H986" t="s">
        <v>18</v>
      </c>
      <c r="I986" s="1">
        <v>2553</v>
      </c>
      <c r="J986" s="1">
        <f>+Tabell1[[#This Row],[Regnskap]]</f>
        <v>2553</v>
      </c>
      <c r="L986" t="str">
        <f>_xlfn.XLOOKUP(Tabell1[[#This Row],[Ansvar]],Fleksi[Ansvar],Fleksi[Virksomhet])</f>
        <v>Riska barnehagene</v>
      </c>
      <c r="M986" t="str">
        <f>_xlfn.XLOOKUP(Tabell1[[#This Row],[Ansvar]],Fleksi[Ansvar],Fleksi[1B])</f>
        <v>Barnehager inkludert fellesutgifter</v>
      </c>
      <c r="N986" t="str">
        <f>_xlfn.XLOOKUP(Tabell1[[#This Row],[Ansvar]],Fleksi[Ansvar],Fleksi[Tjenesteområde])</f>
        <v>Oppvekst barn og unge</v>
      </c>
      <c r="O986" s="1">
        <f>+ROUND(Tabell1[[#This Row],[Justert beløp]],-3)</f>
        <v>3000</v>
      </c>
      <c r="P986">
        <f t="shared" si="124"/>
        <v>1110</v>
      </c>
      <c r="Q986">
        <f t="shared" si="125"/>
        <v>246710</v>
      </c>
      <c r="R986">
        <f t="shared" si="126"/>
        <v>2010</v>
      </c>
      <c r="S986" t="str">
        <f t="shared" si="127"/>
        <v>2255</v>
      </c>
      <c r="T986" s="1">
        <f>+Tabell1[[#This Row],[Avrundet beløp]]</f>
        <v>3000</v>
      </c>
      <c r="U986" s="5">
        <f t="shared" si="123"/>
        <v>3000</v>
      </c>
    </row>
    <row r="987" spans="1:21" x14ac:dyDescent="0.25">
      <c r="A987">
        <v>246710</v>
      </c>
      <c r="B987" t="s">
        <v>410</v>
      </c>
      <c r="C987">
        <v>2321</v>
      </c>
      <c r="D987" t="s">
        <v>219</v>
      </c>
      <c r="E987">
        <v>1021</v>
      </c>
      <c r="F987" t="s">
        <v>30</v>
      </c>
      <c r="G987" t="s">
        <v>17</v>
      </c>
      <c r="H987" t="s">
        <v>18</v>
      </c>
      <c r="I987" s="1">
        <v>3176</v>
      </c>
      <c r="J987" s="1">
        <f>+Tabell1[[#This Row],[Regnskap]]</f>
        <v>3176</v>
      </c>
      <c r="L987" t="str">
        <f>_xlfn.XLOOKUP(Tabell1[[#This Row],[Ansvar]],Fleksi[Ansvar],Fleksi[Virksomhet])</f>
        <v>Riska barnehagene</v>
      </c>
      <c r="M987" t="str">
        <f>_xlfn.XLOOKUP(Tabell1[[#This Row],[Ansvar]],Fleksi[Ansvar],Fleksi[1B])</f>
        <v>Barnehager inkludert fellesutgifter</v>
      </c>
      <c r="N987" t="str">
        <f>_xlfn.XLOOKUP(Tabell1[[#This Row],[Ansvar]],Fleksi[Ansvar],Fleksi[Tjenesteområde])</f>
        <v>Oppvekst barn og unge</v>
      </c>
      <c r="O987" s="1">
        <f>+ROUND(Tabell1[[#This Row],[Justert beløp]],-3)</f>
        <v>3000</v>
      </c>
      <c r="P987">
        <f t="shared" si="124"/>
        <v>1021</v>
      </c>
      <c r="Q987">
        <f t="shared" si="125"/>
        <v>246710</v>
      </c>
      <c r="R987">
        <f t="shared" si="126"/>
        <v>2321</v>
      </c>
      <c r="S987" t="str">
        <f t="shared" si="127"/>
        <v>2255</v>
      </c>
      <c r="T987" s="1">
        <f>+Tabell1[[#This Row],[Avrundet beløp]]</f>
        <v>3000</v>
      </c>
      <c r="U987" s="5">
        <f t="shared" si="123"/>
        <v>3000</v>
      </c>
    </row>
    <row r="988" spans="1:21" x14ac:dyDescent="0.25">
      <c r="A988">
        <v>246710</v>
      </c>
      <c r="B988" t="s">
        <v>410</v>
      </c>
      <c r="C988">
        <v>2321</v>
      </c>
      <c r="D988" t="s">
        <v>219</v>
      </c>
      <c r="E988">
        <v>1090</v>
      </c>
      <c r="F988" t="s">
        <v>22</v>
      </c>
      <c r="G988" t="s">
        <v>17</v>
      </c>
      <c r="H988" t="s">
        <v>18</v>
      </c>
      <c r="I988" s="1">
        <v>257</v>
      </c>
      <c r="J988" s="1">
        <f>+Tabell1[[#This Row],[Regnskap]]</f>
        <v>257</v>
      </c>
      <c r="L988" t="str">
        <f>_xlfn.XLOOKUP(Tabell1[[#This Row],[Ansvar]],Fleksi[Ansvar],Fleksi[Virksomhet])</f>
        <v>Riska barnehagene</v>
      </c>
      <c r="M988" t="str">
        <f>_xlfn.XLOOKUP(Tabell1[[#This Row],[Ansvar]],Fleksi[Ansvar],Fleksi[1B])</f>
        <v>Barnehager inkludert fellesutgifter</v>
      </c>
      <c r="N988" t="str">
        <f>_xlfn.XLOOKUP(Tabell1[[#This Row],[Ansvar]],Fleksi[Ansvar],Fleksi[Tjenesteområde])</f>
        <v>Oppvekst barn og unge</v>
      </c>
      <c r="O988" s="1">
        <f>+ROUND(Tabell1[[#This Row],[Justert beløp]],-3)</f>
        <v>0</v>
      </c>
      <c r="P988">
        <f t="shared" si="124"/>
        <v>1090</v>
      </c>
      <c r="Q988">
        <f t="shared" si="125"/>
        <v>246710</v>
      </c>
      <c r="R988">
        <f t="shared" si="126"/>
        <v>2321</v>
      </c>
      <c r="S988" t="str">
        <f t="shared" si="127"/>
        <v>2255</v>
      </c>
      <c r="T988" s="1">
        <f>+Tabell1[[#This Row],[Avrundet beløp]]</f>
        <v>0</v>
      </c>
      <c r="U988" s="5">
        <f t="shared" si="123"/>
        <v>0</v>
      </c>
    </row>
    <row r="989" spans="1:21" x14ac:dyDescent="0.25">
      <c r="A989">
        <v>246710</v>
      </c>
      <c r="B989" t="s">
        <v>410</v>
      </c>
      <c r="C989">
        <v>2321</v>
      </c>
      <c r="D989" t="s">
        <v>219</v>
      </c>
      <c r="E989">
        <v>1099</v>
      </c>
      <c r="F989" t="s">
        <v>16</v>
      </c>
      <c r="G989" t="s">
        <v>17</v>
      </c>
      <c r="H989" t="s">
        <v>18</v>
      </c>
      <c r="I989" s="1">
        <v>484</v>
      </c>
      <c r="J989" s="1">
        <f>+Tabell1[[#This Row],[Regnskap]]</f>
        <v>484</v>
      </c>
      <c r="L989" t="str">
        <f>_xlfn.XLOOKUP(Tabell1[[#This Row],[Ansvar]],Fleksi[Ansvar],Fleksi[Virksomhet])</f>
        <v>Riska barnehagene</v>
      </c>
      <c r="M989" t="str">
        <f>_xlfn.XLOOKUP(Tabell1[[#This Row],[Ansvar]],Fleksi[Ansvar],Fleksi[1B])</f>
        <v>Barnehager inkludert fellesutgifter</v>
      </c>
      <c r="N989" t="str">
        <f>_xlfn.XLOOKUP(Tabell1[[#This Row],[Ansvar]],Fleksi[Ansvar],Fleksi[Tjenesteområde])</f>
        <v>Oppvekst barn og unge</v>
      </c>
      <c r="O989" s="1">
        <f>+ROUND(Tabell1[[#This Row],[Justert beløp]],-3)</f>
        <v>0</v>
      </c>
      <c r="P989">
        <f t="shared" si="124"/>
        <v>1099</v>
      </c>
      <c r="Q989">
        <f t="shared" si="125"/>
        <v>246710</v>
      </c>
      <c r="R989">
        <f t="shared" si="126"/>
        <v>2321</v>
      </c>
      <c r="S989" t="str">
        <f t="shared" si="127"/>
        <v>2255</v>
      </c>
      <c r="T989" s="1">
        <f>+Tabell1[[#This Row],[Avrundet beløp]]</f>
        <v>0</v>
      </c>
      <c r="U989" s="5">
        <f t="shared" si="123"/>
        <v>0</v>
      </c>
    </row>
    <row r="990" spans="1:21" x14ac:dyDescent="0.25">
      <c r="A990">
        <v>246720</v>
      </c>
      <c r="B990" t="s">
        <v>411</v>
      </c>
      <c r="C990">
        <v>2010</v>
      </c>
      <c r="D990" t="s">
        <v>226</v>
      </c>
      <c r="E990">
        <v>1100</v>
      </c>
      <c r="F990" t="s">
        <v>48</v>
      </c>
      <c r="G990" t="s">
        <v>17</v>
      </c>
      <c r="H990" t="s">
        <v>18</v>
      </c>
      <c r="I990" s="1">
        <v>143</v>
      </c>
      <c r="J990" s="1">
        <f>+Tabell1[[#This Row],[Regnskap]]</f>
        <v>143</v>
      </c>
      <c r="L990" t="str">
        <f>_xlfn.XLOOKUP(Tabell1[[#This Row],[Ansvar]],Fleksi[Ansvar],Fleksi[Virksomhet])</f>
        <v>Riska barnehagene</v>
      </c>
      <c r="M990" t="str">
        <f>_xlfn.XLOOKUP(Tabell1[[#This Row],[Ansvar]],Fleksi[Ansvar],Fleksi[1B])</f>
        <v>Barnehager inkludert fellesutgifter</v>
      </c>
      <c r="N990" t="str">
        <f>_xlfn.XLOOKUP(Tabell1[[#This Row],[Ansvar]],Fleksi[Ansvar],Fleksi[Tjenesteområde])</f>
        <v>Oppvekst barn og unge</v>
      </c>
      <c r="O990" s="1">
        <f>+ROUND(Tabell1[[#This Row],[Justert beløp]],-3)</f>
        <v>0</v>
      </c>
      <c r="P990">
        <f t="shared" si="124"/>
        <v>1100</v>
      </c>
      <c r="Q990">
        <f t="shared" si="125"/>
        <v>246720</v>
      </c>
      <c r="R990">
        <f t="shared" si="126"/>
        <v>2010</v>
      </c>
      <c r="S990" t="str">
        <f t="shared" si="127"/>
        <v>2255</v>
      </c>
      <c r="T990" s="1">
        <f>+Tabell1[[#This Row],[Avrundet beløp]]</f>
        <v>0</v>
      </c>
      <c r="U990" s="5">
        <f t="shared" si="123"/>
        <v>0</v>
      </c>
    </row>
    <row r="991" spans="1:21" x14ac:dyDescent="0.25">
      <c r="A991">
        <v>246720</v>
      </c>
      <c r="B991" t="s">
        <v>411</v>
      </c>
      <c r="C991">
        <v>2010</v>
      </c>
      <c r="D991" t="s">
        <v>226</v>
      </c>
      <c r="E991">
        <v>1170</v>
      </c>
      <c r="F991" t="s">
        <v>41</v>
      </c>
      <c r="G991" t="s">
        <v>17</v>
      </c>
      <c r="H991" t="s">
        <v>18</v>
      </c>
      <c r="I991" s="1">
        <v>-179</v>
      </c>
      <c r="J991" s="1">
        <f>+Tabell1[[#This Row],[Regnskap]]</f>
        <v>-179</v>
      </c>
      <c r="L991" t="str">
        <f>_xlfn.XLOOKUP(Tabell1[[#This Row],[Ansvar]],Fleksi[Ansvar],Fleksi[Virksomhet])</f>
        <v>Riska barnehagene</v>
      </c>
      <c r="M991" t="str">
        <f>_xlfn.XLOOKUP(Tabell1[[#This Row],[Ansvar]],Fleksi[Ansvar],Fleksi[1B])</f>
        <v>Barnehager inkludert fellesutgifter</v>
      </c>
      <c r="N991" t="str">
        <f>_xlfn.XLOOKUP(Tabell1[[#This Row],[Ansvar]],Fleksi[Ansvar],Fleksi[Tjenesteområde])</f>
        <v>Oppvekst barn og unge</v>
      </c>
      <c r="O991" s="1">
        <f>+ROUND(Tabell1[[#This Row],[Justert beløp]],-3)</f>
        <v>0</v>
      </c>
      <c r="P991">
        <f t="shared" si="124"/>
        <v>1170</v>
      </c>
      <c r="Q991">
        <f t="shared" si="125"/>
        <v>246720</v>
      </c>
      <c r="R991">
        <f t="shared" si="126"/>
        <v>2010</v>
      </c>
      <c r="S991" t="str">
        <f t="shared" si="127"/>
        <v>2255</v>
      </c>
      <c r="T991" s="1">
        <f>+Tabell1[[#This Row],[Avrundet beløp]]</f>
        <v>0</v>
      </c>
      <c r="U991" s="5">
        <f t="shared" si="123"/>
        <v>0</v>
      </c>
    </row>
    <row r="992" spans="1:21" x14ac:dyDescent="0.25">
      <c r="A992">
        <v>246720</v>
      </c>
      <c r="B992" t="s">
        <v>411</v>
      </c>
      <c r="C992">
        <v>2010</v>
      </c>
      <c r="D992" t="s">
        <v>226</v>
      </c>
      <c r="E992">
        <v>1200</v>
      </c>
      <c r="F992" t="s">
        <v>233</v>
      </c>
      <c r="G992" t="s">
        <v>17</v>
      </c>
      <c r="H992" t="s">
        <v>18</v>
      </c>
      <c r="I992" s="1">
        <v>143</v>
      </c>
      <c r="J992" s="1">
        <f>+Tabell1[[#This Row],[Regnskap]]</f>
        <v>143</v>
      </c>
      <c r="L992" t="str">
        <f>_xlfn.XLOOKUP(Tabell1[[#This Row],[Ansvar]],Fleksi[Ansvar],Fleksi[Virksomhet])</f>
        <v>Riska barnehagene</v>
      </c>
      <c r="M992" t="str">
        <f>_xlfn.XLOOKUP(Tabell1[[#This Row],[Ansvar]],Fleksi[Ansvar],Fleksi[1B])</f>
        <v>Barnehager inkludert fellesutgifter</v>
      </c>
      <c r="N992" t="str">
        <f>_xlfn.XLOOKUP(Tabell1[[#This Row],[Ansvar]],Fleksi[Ansvar],Fleksi[Tjenesteområde])</f>
        <v>Oppvekst barn og unge</v>
      </c>
      <c r="O992" s="1">
        <f>+ROUND(Tabell1[[#This Row],[Justert beløp]],-3)</f>
        <v>0</v>
      </c>
      <c r="P992">
        <f t="shared" si="124"/>
        <v>1200</v>
      </c>
      <c r="Q992">
        <f t="shared" si="125"/>
        <v>246720</v>
      </c>
      <c r="R992">
        <f t="shared" si="126"/>
        <v>2010</v>
      </c>
      <c r="S992" t="str">
        <f t="shared" si="127"/>
        <v>2255</v>
      </c>
      <c r="T992" s="1">
        <f>+Tabell1[[#This Row],[Avrundet beløp]]</f>
        <v>0</v>
      </c>
      <c r="U992" s="5">
        <f t="shared" si="123"/>
        <v>0</v>
      </c>
    </row>
    <row r="993" spans="1:21" x14ac:dyDescent="0.25">
      <c r="A993">
        <v>246810</v>
      </c>
      <c r="B993" t="s">
        <v>412</v>
      </c>
      <c r="C993">
        <v>2010</v>
      </c>
      <c r="D993" t="s">
        <v>226</v>
      </c>
      <c r="E993">
        <v>1020</v>
      </c>
      <c r="F993" t="s">
        <v>260</v>
      </c>
      <c r="G993" t="s">
        <v>17</v>
      </c>
      <c r="H993" t="s">
        <v>18</v>
      </c>
      <c r="I993" s="1">
        <v>197316</v>
      </c>
      <c r="J993" s="1">
        <f>+Tabell1[[#This Row],[Regnskap]]</f>
        <v>197316</v>
      </c>
      <c r="L993" t="str">
        <f>_xlfn.XLOOKUP(Tabell1[[#This Row],[Ansvar]],Fleksi[Ansvar],Fleksi[Virksomhet])</f>
        <v>Ganddal barnehagene</v>
      </c>
      <c r="M993" t="str">
        <f>_xlfn.XLOOKUP(Tabell1[[#This Row],[Ansvar]],Fleksi[Ansvar],Fleksi[1B])</f>
        <v>Barnehager inkludert fellesutgifter</v>
      </c>
      <c r="N993" t="str">
        <f>_xlfn.XLOOKUP(Tabell1[[#This Row],[Ansvar]],Fleksi[Ansvar],Fleksi[Tjenesteområde])</f>
        <v>Oppvekst barn og unge</v>
      </c>
      <c r="O993" s="1">
        <f>+ROUND(Tabell1[[#This Row],[Justert beløp]],-3)</f>
        <v>197000</v>
      </c>
      <c r="P993">
        <f t="shared" si="124"/>
        <v>1020</v>
      </c>
      <c r="Q993">
        <f t="shared" si="125"/>
        <v>246810</v>
      </c>
      <c r="R993">
        <f t="shared" si="126"/>
        <v>2010</v>
      </c>
      <c r="S993" t="str">
        <f t="shared" si="127"/>
        <v>2255</v>
      </c>
      <c r="T993" s="1">
        <f>+Tabell1[[#This Row],[Avrundet beløp]]</f>
        <v>197000</v>
      </c>
      <c r="U993" s="5">
        <f t="shared" si="123"/>
        <v>197000</v>
      </c>
    </row>
    <row r="994" spans="1:21" x14ac:dyDescent="0.25">
      <c r="A994">
        <v>246810</v>
      </c>
      <c r="B994" t="s">
        <v>412</v>
      </c>
      <c r="C994">
        <v>2010</v>
      </c>
      <c r="D994" t="s">
        <v>226</v>
      </c>
      <c r="E994">
        <v>1030</v>
      </c>
      <c r="F994" t="s">
        <v>248</v>
      </c>
      <c r="G994" t="s">
        <v>17</v>
      </c>
      <c r="H994" t="s">
        <v>18</v>
      </c>
      <c r="I994" s="1">
        <v>61175</v>
      </c>
      <c r="J994" s="1">
        <f>+Tabell1[[#This Row],[Regnskap]]</f>
        <v>61175</v>
      </c>
      <c r="L994" t="str">
        <f>_xlfn.XLOOKUP(Tabell1[[#This Row],[Ansvar]],Fleksi[Ansvar],Fleksi[Virksomhet])</f>
        <v>Ganddal barnehagene</v>
      </c>
      <c r="M994" t="str">
        <f>_xlfn.XLOOKUP(Tabell1[[#This Row],[Ansvar]],Fleksi[Ansvar],Fleksi[1B])</f>
        <v>Barnehager inkludert fellesutgifter</v>
      </c>
      <c r="N994" t="str">
        <f>_xlfn.XLOOKUP(Tabell1[[#This Row],[Ansvar]],Fleksi[Ansvar],Fleksi[Tjenesteområde])</f>
        <v>Oppvekst barn og unge</v>
      </c>
      <c r="O994" s="1">
        <f>+ROUND(Tabell1[[#This Row],[Justert beløp]],-3)</f>
        <v>61000</v>
      </c>
      <c r="P994">
        <f t="shared" si="124"/>
        <v>1030</v>
      </c>
      <c r="Q994">
        <f t="shared" si="125"/>
        <v>246810</v>
      </c>
      <c r="R994">
        <f t="shared" si="126"/>
        <v>2010</v>
      </c>
      <c r="S994" t="str">
        <f t="shared" si="127"/>
        <v>2255</v>
      </c>
      <c r="T994" s="1">
        <f>+Tabell1[[#This Row],[Avrundet beløp]]</f>
        <v>61000</v>
      </c>
      <c r="U994" s="5">
        <f t="shared" si="123"/>
        <v>61000</v>
      </c>
    </row>
    <row r="995" spans="1:21" x14ac:dyDescent="0.25">
      <c r="A995">
        <v>246810</v>
      </c>
      <c r="B995" t="s">
        <v>412</v>
      </c>
      <c r="C995">
        <v>2010</v>
      </c>
      <c r="D995" t="s">
        <v>226</v>
      </c>
      <c r="E995">
        <v>1040</v>
      </c>
      <c r="F995" t="s">
        <v>27</v>
      </c>
      <c r="G995" t="s">
        <v>17</v>
      </c>
      <c r="H995" t="s">
        <v>18</v>
      </c>
      <c r="I995" s="1">
        <v>815</v>
      </c>
      <c r="J995" s="1">
        <f>+Tabell1[[#This Row],[Regnskap]]</f>
        <v>815</v>
      </c>
      <c r="L995" t="str">
        <f>_xlfn.XLOOKUP(Tabell1[[#This Row],[Ansvar]],Fleksi[Ansvar],Fleksi[Virksomhet])</f>
        <v>Ganddal barnehagene</v>
      </c>
      <c r="M995" t="str">
        <f>_xlfn.XLOOKUP(Tabell1[[#This Row],[Ansvar]],Fleksi[Ansvar],Fleksi[1B])</f>
        <v>Barnehager inkludert fellesutgifter</v>
      </c>
      <c r="N995" t="str">
        <f>_xlfn.XLOOKUP(Tabell1[[#This Row],[Ansvar]],Fleksi[Ansvar],Fleksi[Tjenesteområde])</f>
        <v>Oppvekst barn og unge</v>
      </c>
      <c r="O995" s="1">
        <f>+ROUND(Tabell1[[#This Row],[Justert beløp]],-3)</f>
        <v>1000</v>
      </c>
      <c r="P995">
        <f t="shared" si="124"/>
        <v>1040</v>
      </c>
      <c r="Q995">
        <f t="shared" si="125"/>
        <v>246810</v>
      </c>
      <c r="R995">
        <f t="shared" si="126"/>
        <v>2010</v>
      </c>
      <c r="S995" t="str">
        <f t="shared" si="127"/>
        <v>2255</v>
      </c>
      <c r="T995" s="1">
        <f>+Tabell1[[#This Row],[Avrundet beløp]]</f>
        <v>1000</v>
      </c>
      <c r="U995" s="5">
        <f t="shared" si="123"/>
        <v>1000</v>
      </c>
    </row>
    <row r="996" spans="1:21" x14ac:dyDescent="0.25">
      <c r="A996">
        <v>246810</v>
      </c>
      <c r="B996" t="s">
        <v>412</v>
      </c>
      <c r="C996">
        <v>2010</v>
      </c>
      <c r="D996" t="s">
        <v>226</v>
      </c>
      <c r="E996">
        <v>1090</v>
      </c>
      <c r="F996" t="s">
        <v>22</v>
      </c>
      <c r="G996" t="s">
        <v>17</v>
      </c>
      <c r="H996" t="s">
        <v>18</v>
      </c>
      <c r="I996" s="1">
        <v>18976</v>
      </c>
      <c r="J996" s="1">
        <f>+Tabell1[[#This Row],[Regnskap]]</f>
        <v>18976</v>
      </c>
      <c r="L996" t="str">
        <f>_xlfn.XLOOKUP(Tabell1[[#This Row],[Ansvar]],Fleksi[Ansvar],Fleksi[Virksomhet])</f>
        <v>Ganddal barnehagene</v>
      </c>
      <c r="M996" t="str">
        <f>_xlfn.XLOOKUP(Tabell1[[#This Row],[Ansvar]],Fleksi[Ansvar],Fleksi[1B])</f>
        <v>Barnehager inkludert fellesutgifter</v>
      </c>
      <c r="N996" t="str">
        <f>_xlfn.XLOOKUP(Tabell1[[#This Row],[Ansvar]],Fleksi[Ansvar],Fleksi[Tjenesteområde])</f>
        <v>Oppvekst barn og unge</v>
      </c>
      <c r="O996" s="1">
        <f>+ROUND(Tabell1[[#This Row],[Justert beløp]],-3)</f>
        <v>19000</v>
      </c>
      <c r="P996">
        <f t="shared" si="124"/>
        <v>1090</v>
      </c>
      <c r="Q996">
        <f t="shared" si="125"/>
        <v>246810</v>
      </c>
      <c r="R996">
        <f t="shared" si="126"/>
        <v>2010</v>
      </c>
      <c r="S996" t="str">
        <f t="shared" si="127"/>
        <v>2255</v>
      </c>
      <c r="T996" s="1">
        <f>+Tabell1[[#This Row],[Avrundet beløp]]</f>
        <v>19000</v>
      </c>
      <c r="U996" s="5">
        <f t="shared" si="123"/>
        <v>19000</v>
      </c>
    </row>
    <row r="997" spans="1:21" x14ac:dyDescent="0.25">
      <c r="A997">
        <v>246810</v>
      </c>
      <c r="B997" t="s">
        <v>412</v>
      </c>
      <c r="C997">
        <v>2010</v>
      </c>
      <c r="D997" t="s">
        <v>226</v>
      </c>
      <c r="E997">
        <v>1099</v>
      </c>
      <c r="F997" t="s">
        <v>16</v>
      </c>
      <c r="G997" t="s">
        <v>17</v>
      </c>
      <c r="H997" t="s">
        <v>18</v>
      </c>
      <c r="I997" s="1">
        <v>39237</v>
      </c>
      <c r="J997" s="1">
        <f>+Tabell1[[#This Row],[Regnskap]]</f>
        <v>39237</v>
      </c>
      <c r="L997" t="str">
        <f>_xlfn.XLOOKUP(Tabell1[[#This Row],[Ansvar]],Fleksi[Ansvar],Fleksi[Virksomhet])</f>
        <v>Ganddal barnehagene</v>
      </c>
      <c r="M997" t="str">
        <f>_xlfn.XLOOKUP(Tabell1[[#This Row],[Ansvar]],Fleksi[Ansvar],Fleksi[1B])</f>
        <v>Barnehager inkludert fellesutgifter</v>
      </c>
      <c r="N997" t="str">
        <f>_xlfn.XLOOKUP(Tabell1[[#This Row],[Ansvar]],Fleksi[Ansvar],Fleksi[Tjenesteområde])</f>
        <v>Oppvekst barn og unge</v>
      </c>
      <c r="O997" s="1">
        <f>+ROUND(Tabell1[[#This Row],[Justert beløp]],-3)</f>
        <v>39000</v>
      </c>
      <c r="P997">
        <f t="shared" si="124"/>
        <v>1099</v>
      </c>
      <c r="Q997">
        <f t="shared" si="125"/>
        <v>246810</v>
      </c>
      <c r="R997">
        <f t="shared" si="126"/>
        <v>2010</v>
      </c>
      <c r="S997" t="str">
        <f t="shared" si="127"/>
        <v>2255</v>
      </c>
      <c r="T997" s="1">
        <f>+Tabell1[[#This Row],[Avrundet beløp]]</f>
        <v>39000</v>
      </c>
      <c r="U997" s="5">
        <f t="shared" si="123"/>
        <v>39000</v>
      </c>
    </row>
    <row r="998" spans="1:21" x14ac:dyDescent="0.25">
      <c r="A998">
        <v>246810</v>
      </c>
      <c r="B998" t="s">
        <v>412</v>
      </c>
      <c r="C998">
        <v>2010</v>
      </c>
      <c r="D998" t="s">
        <v>226</v>
      </c>
      <c r="E998">
        <v>1110</v>
      </c>
      <c r="F998" t="s">
        <v>221</v>
      </c>
      <c r="G998" t="s">
        <v>17</v>
      </c>
      <c r="H998" t="s">
        <v>18</v>
      </c>
      <c r="I998" s="1">
        <v>2978</v>
      </c>
      <c r="J998" s="1">
        <f>+Tabell1[[#This Row],[Regnskap]]</f>
        <v>2978</v>
      </c>
      <c r="L998" t="str">
        <f>_xlfn.XLOOKUP(Tabell1[[#This Row],[Ansvar]],Fleksi[Ansvar],Fleksi[Virksomhet])</f>
        <v>Ganddal barnehagene</v>
      </c>
      <c r="M998" t="str">
        <f>_xlfn.XLOOKUP(Tabell1[[#This Row],[Ansvar]],Fleksi[Ansvar],Fleksi[1B])</f>
        <v>Barnehager inkludert fellesutgifter</v>
      </c>
      <c r="N998" t="str">
        <f>_xlfn.XLOOKUP(Tabell1[[#This Row],[Ansvar]],Fleksi[Ansvar],Fleksi[Tjenesteområde])</f>
        <v>Oppvekst barn og unge</v>
      </c>
      <c r="O998" s="1">
        <f>+ROUND(Tabell1[[#This Row],[Justert beløp]],-3)</f>
        <v>3000</v>
      </c>
      <c r="P998">
        <f t="shared" si="124"/>
        <v>1110</v>
      </c>
      <c r="Q998">
        <f t="shared" si="125"/>
        <v>246810</v>
      </c>
      <c r="R998">
        <f t="shared" si="126"/>
        <v>2010</v>
      </c>
      <c r="S998" t="str">
        <f t="shared" si="127"/>
        <v>2255</v>
      </c>
      <c r="T998" s="1">
        <f>+Tabell1[[#This Row],[Avrundet beløp]]</f>
        <v>3000</v>
      </c>
      <c r="U998" s="5">
        <f t="shared" si="123"/>
        <v>3000</v>
      </c>
    </row>
    <row r="999" spans="1:21" x14ac:dyDescent="0.25">
      <c r="A999">
        <v>246810</v>
      </c>
      <c r="B999" t="s">
        <v>412</v>
      </c>
      <c r="C999">
        <v>2010</v>
      </c>
      <c r="D999" t="s">
        <v>226</v>
      </c>
      <c r="E999">
        <v>1120</v>
      </c>
      <c r="F999" t="s">
        <v>26</v>
      </c>
      <c r="G999" t="s">
        <v>17</v>
      </c>
      <c r="H999" t="s">
        <v>18</v>
      </c>
      <c r="I999" s="1">
        <v>1989</v>
      </c>
      <c r="J999" s="1">
        <f>+Tabell1[[#This Row],[Regnskap]]</f>
        <v>1989</v>
      </c>
      <c r="L999" t="str">
        <f>_xlfn.XLOOKUP(Tabell1[[#This Row],[Ansvar]],Fleksi[Ansvar],Fleksi[Virksomhet])</f>
        <v>Ganddal barnehagene</v>
      </c>
      <c r="M999" t="str">
        <f>_xlfn.XLOOKUP(Tabell1[[#This Row],[Ansvar]],Fleksi[Ansvar],Fleksi[1B])</f>
        <v>Barnehager inkludert fellesutgifter</v>
      </c>
      <c r="N999" t="str">
        <f>_xlfn.XLOOKUP(Tabell1[[#This Row],[Ansvar]],Fleksi[Ansvar],Fleksi[Tjenesteområde])</f>
        <v>Oppvekst barn og unge</v>
      </c>
      <c r="O999" s="1">
        <f>+ROUND(Tabell1[[#This Row],[Justert beløp]],-3)</f>
        <v>2000</v>
      </c>
      <c r="P999">
        <f t="shared" si="124"/>
        <v>1120</v>
      </c>
      <c r="Q999">
        <f t="shared" si="125"/>
        <v>246810</v>
      </c>
      <c r="R999">
        <f t="shared" si="126"/>
        <v>2010</v>
      </c>
      <c r="S999" t="str">
        <f t="shared" si="127"/>
        <v>2255</v>
      </c>
      <c r="T999" s="1">
        <f>+Tabell1[[#This Row],[Avrundet beløp]]</f>
        <v>2000</v>
      </c>
      <c r="U999" s="5">
        <f t="shared" si="123"/>
        <v>2000</v>
      </c>
    </row>
    <row r="1000" spans="1:21" x14ac:dyDescent="0.25">
      <c r="A1000">
        <v>246810</v>
      </c>
      <c r="B1000" t="s">
        <v>412</v>
      </c>
      <c r="C1000">
        <v>2010</v>
      </c>
      <c r="D1000" t="s">
        <v>226</v>
      </c>
      <c r="E1000">
        <v>1121</v>
      </c>
      <c r="F1000" t="s">
        <v>66</v>
      </c>
      <c r="G1000" t="s">
        <v>17</v>
      </c>
      <c r="H1000" t="s">
        <v>18</v>
      </c>
      <c r="I1000" s="1">
        <v>6256</v>
      </c>
      <c r="J1000" s="1">
        <f>+Tabell1[[#This Row],[Regnskap]]</f>
        <v>6256</v>
      </c>
      <c r="L1000" t="str">
        <f>_xlfn.XLOOKUP(Tabell1[[#This Row],[Ansvar]],Fleksi[Ansvar],Fleksi[Virksomhet])</f>
        <v>Ganddal barnehagene</v>
      </c>
      <c r="M1000" t="str">
        <f>_xlfn.XLOOKUP(Tabell1[[#This Row],[Ansvar]],Fleksi[Ansvar],Fleksi[1B])</f>
        <v>Barnehager inkludert fellesutgifter</v>
      </c>
      <c r="N1000" t="str">
        <f>_xlfn.XLOOKUP(Tabell1[[#This Row],[Ansvar]],Fleksi[Ansvar],Fleksi[Tjenesteområde])</f>
        <v>Oppvekst barn og unge</v>
      </c>
      <c r="O1000" s="1">
        <f>+ROUND(Tabell1[[#This Row],[Justert beløp]],-3)</f>
        <v>6000</v>
      </c>
      <c r="P1000">
        <f t="shared" si="124"/>
        <v>1121</v>
      </c>
      <c r="Q1000">
        <f t="shared" si="125"/>
        <v>246810</v>
      </c>
      <c r="R1000">
        <f t="shared" si="126"/>
        <v>2010</v>
      </c>
      <c r="S1000" t="str">
        <f t="shared" si="127"/>
        <v>2255</v>
      </c>
      <c r="T1000" s="1">
        <f>+Tabell1[[#This Row],[Avrundet beløp]]</f>
        <v>6000</v>
      </c>
      <c r="U1000" s="5">
        <f t="shared" si="123"/>
        <v>6000</v>
      </c>
    </row>
    <row r="1001" spans="1:21" x14ac:dyDescent="0.25">
      <c r="A1001">
        <v>246820</v>
      </c>
      <c r="B1001" t="s">
        <v>413</v>
      </c>
      <c r="C1001">
        <v>2010</v>
      </c>
      <c r="D1001" t="s">
        <v>226</v>
      </c>
      <c r="E1001">
        <v>1014</v>
      </c>
      <c r="F1001" t="s">
        <v>282</v>
      </c>
      <c r="G1001" t="s">
        <v>17</v>
      </c>
      <c r="H1001" t="s">
        <v>18</v>
      </c>
      <c r="I1001" s="1">
        <v>625</v>
      </c>
      <c r="J1001" s="1">
        <f>+Tabell1[[#This Row],[Regnskap]]</f>
        <v>625</v>
      </c>
      <c r="L1001" t="str">
        <f>_xlfn.XLOOKUP(Tabell1[[#This Row],[Ansvar]],Fleksi[Ansvar],Fleksi[Virksomhet])</f>
        <v>Ganddal barnehagene</v>
      </c>
      <c r="M1001" t="str">
        <f>_xlfn.XLOOKUP(Tabell1[[#This Row],[Ansvar]],Fleksi[Ansvar],Fleksi[1B])</f>
        <v>Barnehager inkludert fellesutgifter</v>
      </c>
      <c r="N1001" t="str">
        <f>_xlfn.XLOOKUP(Tabell1[[#This Row],[Ansvar]],Fleksi[Ansvar],Fleksi[Tjenesteområde])</f>
        <v>Oppvekst barn og unge</v>
      </c>
      <c r="O1001" s="1">
        <f>+ROUND(Tabell1[[#This Row],[Justert beløp]],-3)</f>
        <v>1000</v>
      </c>
      <c r="P1001">
        <f t="shared" si="124"/>
        <v>1014</v>
      </c>
      <c r="Q1001">
        <f t="shared" si="125"/>
        <v>246820</v>
      </c>
      <c r="R1001">
        <f t="shared" si="126"/>
        <v>2010</v>
      </c>
      <c r="S1001" t="str">
        <f t="shared" si="127"/>
        <v>2255</v>
      </c>
      <c r="T1001" s="1">
        <f>+Tabell1[[#This Row],[Avrundet beløp]]</f>
        <v>1000</v>
      </c>
      <c r="U1001" s="5">
        <f t="shared" si="123"/>
        <v>1000</v>
      </c>
    </row>
    <row r="1002" spans="1:21" x14ac:dyDescent="0.25">
      <c r="A1002">
        <v>246820</v>
      </c>
      <c r="B1002" t="s">
        <v>413</v>
      </c>
      <c r="C1002">
        <v>2010</v>
      </c>
      <c r="D1002" t="s">
        <v>226</v>
      </c>
      <c r="E1002">
        <v>1020</v>
      </c>
      <c r="F1002" t="s">
        <v>260</v>
      </c>
      <c r="G1002" t="s">
        <v>17</v>
      </c>
      <c r="H1002" t="s">
        <v>18</v>
      </c>
      <c r="I1002" s="1">
        <v>191890</v>
      </c>
      <c r="J1002" s="1">
        <f>+Tabell1[[#This Row],[Regnskap]]</f>
        <v>191890</v>
      </c>
      <c r="L1002" t="str">
        <f>_xlfn.XLOOKUP(Tabell1[[#This Row],[Ansvar]],Fleksi[Ansvar],Fleksi[Virksomhet])</f>
        <v>Ganddal barnehagene</v>
      </c>
      <c r="M1002" t="str">
        <f>_xlfn.XLOOKUP(Tabell1[[#This Row],[Ansvar]],Fleksi[Ansvar],Fleksi[1B])</f>
        <v>Barnehager inkludert fellesutgifter</v>
      </c>
      <c r="N1002" t="str">
        <f>_xlfn.XLOOKUP(Tabell1[[#This Row],[Ansvar]],Fleksi[Ansvar],Fleksi[Tjenesteområde])</f>
        <v>Oppvekst barn og unge</v>
      </c>
      <c r="O1002" s="1">
        <f>+ROUND(Tabell1[[#This Row],[Justert beløp]],-3)</f>
        <v>192000</v>
      </c>
      <c r="P1002">
        <f t="shared" si="124"/>
        <v>1020</v>
      </c>
      <c r="Q1002">
        <f t="shared" si="125"/>
        <v>246820</v>
      </c>
      <c r="R1002">
        <f t="shared" si="126"/>
        <v>2010</v>
      </c>
      <c r="S1002" t="str">
        <f t="shared" si="127"/>
        <v>2255</v>
      </c>
      <c r="T1002" s="1">
        <f>+Tabell1[[#This Row],[Avrundet beløp]]</f>
        <v>192000</v>
      </c>
      <c r="U1002" s="5">
        <f t="shared" si="123"/>
        <v>192000</v>
      </c>
    </row>
    <row r="1003" spans="1:21" x14ac:dyDescent="0.25">
      <c r="A1003">
        <v>246820</v>
      </c>
      <c r="B1003" t="s">
        <v>413</v>
      </c>
      <c r="C1003">
        <v>2010</v>
      </c>
      <c r="D1003" t="s">
        <v>226</v>
      </c>
      <c r="E1003">
        <v>1030</v>
      </c>
      <c r="F1003" t="s">
        <v>248</v>
      </c>
      <c r="G1003" t="s">
        <v>17</v>
      </c>
      <c r="H1003" t="s">
        <v>18</v>
      </c>
      <c r="I1003" s="1">
        <v>1751</v>
      </c>
      <c r="J1003" s="1">
        <f>+Tabell1[[#This Row],[Regnskap]]</f>
        <v>1751</v>
      </c>
      <c r="L1003" t="str">
        <f>_xlfn.XLOOKUP(Tabell1[[#This Row],[Ansvar]],Fleksi[Ansvar],Fleksi[Virksomhet])</f>
        <v>Ganddal barnehagene</v>
      </c>
      <c r="M1003" t="str">
        <f>_xlfn.XLOOKUP(Tabell1[[#This Row],[Ansvar]],Fleksi[Ansvar],Fleksi[1B])</f>
        <v>Barnehager inkludert fellesutgifter</v>
      </c>
      <c r="N1003" t="str">
        <f>_xlfn.XLOOKUP(Tabell1[[#This Row],[Ansvar]],Fleksi[Ansvar],Fleksi[Tjenesteområde])</f>
        <v>Oppvekst barn og unge</v>
      </c>
      <c r="O1003" s="1">
        <f>+ROUND(Tabell1[[#This Row],[Justert beløp]],-3)</f>
        <v>2000</v>
      </c>
      <c r="P1003">
        <f t="shared" si="124"/>
        <v>1030</v>
      </c>
      <c r="Q1003">
        <f t="shared" si="125"/>
        <v>246820</v>
      </c>
      <c r="R1003">
        <f t="shared" si="126"/>
        <v>2010</v>
      </c>
      <c r="S1003" t="str">
        <f t="shared" si="127"/>
        <v>2255</v>
      </c>
      <c r="T1003" s="1">
        <f>+Tabell1[[#This Row],[Avrundet beløp]]</f>
        <v>2000</v>
      </c>
      <c r="U1003" s="5">
        <f t="shared" si="123"/>
        <v>2000</v>
      </c>
    </row>
    <row r="1004" spans="1:21" x14ac:dyDescent="0.25">
      <c r="A1004">
        <v>246820</v>
      </c>
      <c r="B1004" t="s">
        <v>413</v>
      </c>
      <c r="C1004">
        <v>2010</v>
      </c>
      <c r="D1004" t="s">
        <v>226</v>
      </c>
      <c r="E1004">
        <v>1090</v>
      </c>
      <c r="F1004" t="s">
        <v>22</v>
      </c>
      <c r="G1004" t="s">
        <v>17</v>
      </c>
      <c r="H1004" t="s">
        <v>18</v>
      </c>
      <c r="I1004" s="1">
        <v>16363</v>
      </c>
      <c r="J1004" s="1">
        <f>+Tabell1[[#This Row],[Regnskap]]</f>
        <v>16363</v>
      </c>
      <c r="L1004" t="str">
        <f>_xlfn.XLOOKUP(Tabell1[[#This Row],[Ansvar]],Fleksi[Ansvar],Fleksi[Virksomhet])</f>
        <v>Ganddal barnehagene</v>
      </c>
      <c r="M1004" t="str">
        <f>_xlfn.XLOOKUP(Tabell1[[#This Row],[Ansvar]],Fleksi[Ansvar],Fleksi[1B])</f>
        <v>Barnehager inkludert fellesutgifter</v>
      </c>
      <c r="N1004" t="str">
        <f>_xlfn.XLOOKUP(Tabell1[[#This Row],[Ansvar]],Fleksi[Ansvar],Fleksi[Tjenesteområde])</f>
        <v>Oppvekst barn og unge</v>
      </c>
      <c r="O1004" s="1">
        <f>+ROUND(Tabell1[[#This Row],[Justert beløp]],-3)</f>
        <v>16000</v>
      </c>
      <c r="P1004">
        <f t="shared" si="124"/>
        <v>1090</v>
      </c>
      <c r="Q1004">
        <f t="shared" si="125"/>
        <v>246820</v>
      </c>
      <c r="R1004">
        <f t="shared" si="126"/>
        <v>2010</v>
      </c>
      <c r="S1004" t="str">
        <f t="shared" si="127"/>
        <v>2255</v>
      </c>
      <c r="T1004" s="1">
        <f>+Tabell1[[#This Row],[Avrundet beløp]]</f>
        <v>16000</v>
      </c>
      <c r="U1004" s="5">
        <f t="shared" si="123"/>
        <v>16000</v>
      </c>
    </row>
    <row r="1005" spans="1:21" x14ac:dyDescent="0.25">
      <c r="A1005">
        <v>246820</v>
      </c>
      <c r="B1005" t="s">
        <v>413</v>
      </c>
      <c r="C1005">
        <v>2010</v>
      </c>
      <c r="D1005" t="s">
        <v>226</v>
      </c>
      <c r="E1005">
        <v>1099</v>
      </c>
      <c r="F1005" t="s">
        <v>16</v>
      </c>
      <c r="G1005" t="s">
        <v>17</v>
      </c>
      <c r="H1005" t="s">
        <v>18</v>
      </c>
      <c r="I1005" s="1">
        <v>29730</v>
      </c>
      <c r="J1005" s="1">
        <f>+Tabell1[[#This Row],[Regnskap]]</f>
        <v>29730</v>
      </c>
      <c r="L1005" t="str">
        <f>_xlfn.XLOOKUP(Tabell1[[#This Row],[Ansvar]],Fleksi[Ansvar],Fleksi[Virksomhet])</f>
        <v>Ganddal barnehagene</v>
      </c>
      <c r="M1005" t="str">
        <f>_xlfn.XLOOKUP(Tabell1[[#This Row],[Ansvar]],Fleksi[Ansvar],Fleksi[1B])</f>
        <v>Barnehager inkludert fellesutgifter</v>
      </c>
      <c r="N1005" t="str">
        <f>_xlfn.XLOOKUP(Tabell1[[#This Row],[Ansvar]],Fleksi[Ansvar],Fleksi[Tjenesteområde])</f>
        <v>Oppvekst barn og unge</v>
      </c>
      <c r="O1005" s="1">
        <f>+ROUND(Tabell1[[#This Row],[Justert beløp]],-3)</f>
        <v>30000</v>
      </c>
      <c r="P1005">
        <f t="shared" si="124"/>
        <v>1099</v>
      </c>
      <c r="Q1005">
        <f t="shared" si="125"/>
        <v>246820</v>
      </c>
      <c r="R1005">
        <f t="shared" si="126"/>
        <v>2010</v>
      </c>
      <c r="S1005" t="str">
        <f t="shared" si="127"/>
        <v>2255</v>
      </c>
      <c r="T1005" s="1">
        <f>+Tabell1[[#This Row],[Avrundet beløp]]</f>
        <v>30000</v>
      </c>
      <c r="U1005" s="5">
        <f t="shared" si="123"/>
        <v>30000</v>
      </c>
    </row>
    <row r="1006" spans="1:21" x14ac:dyDescent="0.25">
      <c r="A1006">
        <v>246820</v>
      </c>
      <c r="B1006" t="s">
        <v>413</v>
      </c>
      <c r="C1006">
        <v>2010</v>
      </c>
      <c r="D1006" t="s">
        <v>226</v>
      </c>
      <c r="E1006">
        <v>1110</v>
      </c>
      <c r="F1006" t="s">
        <v>221</v>
      </c>
      <c r="G1006" t="s">
        <v>17</v>
      </c>
      <c r="H1006" t="s">
        <v>18</v>
      </c>
      <c r="I1006" s="1">
        <v>697</v>
      </c>
      <c r="J1006" s="1">
        <f>+Tabell1[[#This Row],[Regnskap]]</f>
        <v>697</v>
      </c>
      <c r="L1006" t="str">
        <f>_xlfn.XLOOKUP(Tabell1[[#This Row],[Ansvar]],Fleksi[Ansvar],Fleksi[Virksomhet])</f>
        <v>Ganddal barnehagene</v>
      </c>
      <c r="M1006" t="str">
        <f>_xlfn.XLOOKUP(Tabell1[[#This Row],[Ansvar]],Fleksi[Ansvar],Fleksi[1B])</f>
        <v>Barnehager inkludert fellesutgifter</v>
      </c>
      <c r="N1006" t="str">
        <f>_xlfn.XLOOKUP(Tabell1[[#This Row],[Ansvar]],Fleksi[Ansvar],Fleksi[Tjenesteområde])</f>
        <v>Oppvekst barn og unge</v>
      </c>
      <c r="O1006" s="1">
        <f>+ROUND(Tabell1[[#This Row],[Justert beløp]],-3)</f>
        <v>1000</v>
      </c>
      <c r="P1006">
        <f t="shared" si="124"/>
        <v>1110</v>
      </c>
      <c r="Q1006">
        <f t="shared" si="125"/>
        <v>246820</v>
      </c>
      <c r="R1006">
        <f t="shared" si="126"/>
        <v>2010</v>
      </c>
      <c r="S1006" t="str">
        <f t="shared" si="127"/>
        <v>2255</v>
      </c>
      <c r="T1006" s="1">
        <f>+Tabell1[[#This Row],[Avrundet beløp]]</f>
        <v>1000</v>
      </c>
      <c r="U1006" s="5">
        <f t="shared" si="123"/>
        <v>1000</v>
      </c>
    </row>
    <row r="1007" spans="1:21" x14ac:dyDescent="0.25">
      <c r="A1007">
        <v>246820</v>
      </c>
      <c r="B1007" t="s">
        <v>413</v>
      </c>
      <c r="C1007">
        <v>2010</v>
      </c>
      <c r="D1007" t="s">
        <v>226</v>
      </c>
      <c r="E1007">
        <v>1121</v>
      </c>
      <c r="F1007" t="s">
        <v>66</v>
      </c>
      <c r="G1007" t="s">
        <v>17</v>
      </c>
      <c r="H1007" t="s">
        <v>18</v>
      </c>
      <c r="I1007" s="1">
        <v>1881</v>
      </c>
      <c r="J1007" s="1">
        <f>+Tabell1[[#This Row],[Regnskap]]</f>
        <v>1881</v>
      </c>
      <c r="L1007" t="str">
        <f>_xlfn.XLOOKUP(Tabell1[[#This Row],[Ansvar]],Fleksi[Ansvar],Fleksi[Virksomhet])</f>
        <v>Ganddal barnehagene</v>
      </c>
      <c r="M1007" t="str">
        <f>_xlfn.XLOOKUP(Tabell1[[#This Row],[Ansvar]],Fleksi[Ansvar],Fleksi[1B])</f>
        <v>Barnehager inkludert fellesutgifter</v>
      </c>
      <c r="N1007" t="str">
        <f>_xlfn.XLOOKUP(Tabell1[[#This Row],[Ansvar]],Fleksi[Ansvar],Fleksi[Tjenesteområde])</f>
        <v>Oppvekst barn og unge</v>
      </c>
      <c r="O1007" s="1">
        <f>+ROUND(Tabell1[[#This Row],[Justert beløp]],-3)</f>
        <v>2000</v>
      </c>
      <c r="P1007">
        <f t="shared" ref="P1007:P1046" si="128">+E1007</f>
        <v>1121</v>
      </c>
      <c r="Q1007">
        <f t="shared" ref="Q1007:Q1046" si="129">+A1007</f>
        <v>246820</v>
      </c>
      <c r="R1007">
        <f t="shared" ref="R1007:R1046" si="130">+C1007</f>
        <v>2010</v>
      </c>
      <c r="S1007" t="str">
        <f t="shared" ref="S1007:S1046" si="131">+G1007</f>
        <v>2255</v>
      </c>
      <c r="T1007" s="1">
        <f>+Tabell1[[#This Row],[Avrundet beløp]]</f>
        <v>2000</v>
      </c>
      <c r="U1007" s="5">
        <f t="shared" si="123"/>
        <v>2000</v>
      </c>
    </row>
    <row r="1008" spans="1:21" x14ac:dyDescent="0.25">
      <c r="A1008">
        <v>246830</v>
      </c>
      <c r="B1008" t="s">
        <v>414</v>
      </c>
      <c r="C1008">
        <v>2010</v>
      </c>
      <c r="D1008" t="s">
        <v>226</v>
      </c>
      <c r="E1008">
        <v>1020</v>
      </c>
      <c r="F1008" t="s">
        <v>260</v>
      </c>
      <c r="G1008" t="s">
        <v>17</v>
      </c>
      <c r="H1008" t="s">
        <v>18</v>
      </c>
      <c r="I1008" s="1">
        <v>3590</v>
      </c>
      <c r="J1008" s="1">
        <f>+Tabell1[[#This Row],[Regnskap]]</f>
        <v>3590</v>
      </c>
      <c r="L1008" t="str">
        <f>_xlfn.XLOOKUP(Tabell1[[#This Row],[Ansvar]],Fleksi[Ansvar],Fleksi[Virksomhet])</f>
        <v>Ganddal barnehagene</v>
      </c>
      <c r="M1008" t="str">
        <f>_xlfn.XLOOKUP(Tabell1[[#This Row],[Ansvar]],Fleksi[Ansvar],Fleksi[1B])</f>
        <v>Barnehager inkludert fellesutgifter</v>
      </c>
      <c r="N1008" t="str">
        <f>_xlfn.XLOOKUP(Tabell1[[#This Row],[Ansvar]],Fleksi[Ansvar],Fleksi[Tjenesteområde])</f>
        <v>Oppvekst barn og unge</v>
      </c>
      <c r="O1008" s="1">
        <f>+ROUND(Tabell1[[#This Row],[Justert beløp]],-3)</f>
        <v>4000</v>
      </c>
      <c r="P1008">
        <f t="shared" si="128"/>
        <v>1020</v>
      </c>
      <c r="Q1008">
        <f t="shared" si="129"/>
        <v>246830</v>
      </c>
      <c r="R1008">
        <f t="shared" si="130"/>
        <v>2010</v>
      </c>
      <c r="S1008" t="str">
        <f t="shared" si="131"/>
        <v>2255</v>
      </c>
      <c r="T1008" s="1">
        <f>+Tabell1[[#This Row],[Avrundet beløp]]</f>
        <v>4000</v>
      </c>
      <c r="U1008" s="5">
        <f t="shared" si="123"/>
        <v>4000</v>
      </c>
    </row>
    <row r="1009" spans="1:21" x14ac:dyDescent="0.25">
      <c r="A1009">
        <v>246830</v>
      </c>
      <c r="B1009" t="s">
        <v>414</v>
      </c>
      <c r="C1009">
        <v>2010</v>
      </c>
      <c r="D1009" t="s">
        <v>226</v>
      </c>
      <c r="E1009">
        <v>1040</v>
      </c>
      <c r="F1009" t="s">
        <v>27</v>
      </c>
      <c r="G1009" t="s">
        <v>17</v>
      </c>
      <c r="H1009" t="s">
        <v>18</v>
      </c>
      <c r="I1009" s="1">
        <v>530</v>
      </c>
      <c r="J1009" s="1">
        <f>+Tabell1[[#This Row],[Regnskap]]</f>
        <v>530</v>
      </c>
      <c r="L1009" t="str">
        <f>_xlfn.XLOOKUP(Tabell1[[#This Row],[Ansvar]],Fleksi[Ansvar],Fleksi[Virksomhet])</f>
        <v>Ganddal barnehagene</v>
      </c>
      <c r="M1009" t="str">
        <f>_xlfn.XLOOKUP(Tabell1[[#This Row],[Ansvar]],Fleksi[Ansvar],Fleksi[1B])</f>
        <v>Barnehager inkludert fellesutgifter</v>
      </c>
      <c r="N1009" t="str">
        <f>_xlfn.XLOOKUP(Tabell1[[#This Row],[Ansvar]],Fleksi[Ansvar],Fleksi[Tjenesteområde])</f>
        <v>Oppvekst barn og unge</v>
      </c>
      <c r="O1009" s="1">
        <f>+ROUND(Tabell1[[#This Row],[Justert beløp]],-3)</f>
        <v>1000</v>
      </c>
      <c r="P1009">
        <f t="shared" si="128"/>
        <v>1040</v>
      </c>
      <c r="Q1009">
        <f t="shared" si="129"/>
        <v>246830</v>
      </c>
      <c r="R1009">
        <f t="shared" si="130"/>
        <v>2010</v>
      </c>
      <c r="S1009" t="str">
        <f t="shared" si="131"/>
        <v>2255</v>
      </c>
      <c r="T1009" s="1">
        <f>+Tabell1[[#This Row],[Avrundet beløp]]</f>
        <v>1000</v>
      </c>
      <c r="U1009" s="5">
        <f t="shared" si="123"/>
        <v>1000</v>
      </c>
    </row>
    <row r="1010" spans="1:21" x14ac:dyDescent="0.25">
      <c r="A1010">
        <v>246830</v>
      </c>
      <c r="B1010" t="s">
        <v>414</v>
      </c>
      <c r="C1010">
        <v>2010</v>
      </c>
      <c r="D1010" t="s">
        <v>226</v>
      </c>
      <c r="E1010">
        <v>1090</v>
      </c>
      <c r="F1010" t="s">
        <v>22</v>
      </c>
      <c r="G1010" t="s">
        <v>17</v>
      </c>
      <c r="H1010" t="s">
        <v>18</v>
      </c>
      <c r="I1010" s="1">
        <v>296</v>
      </c>
      <c r="J1010" s="1">
        <f>+Tabell1[[#This Row],[Regnskap]]</f>
        <v>296</v>
      </c>
      <c r="L1010" t="str">
        <f>_xlfn.XLOOKUP(Tabell1[[#This Row],[Ansvar]],Fleksi[Ansvar],Fleksi[Virksomhet])</f>
        <v>Ganddal barnehagene</v>
      </c>
      <c r="M1010" t="str">
        <f>_xlfn.XLOOKUP(Tabell1[[#This Row],[Ansvar]],Fleksi[Ansvar],Fleksi[1B])</f>
        <v>Barnehager inkludert fellesutgifter</v>
      </c>
      <c r="N1010" t="str">
        <f>_xlfn.XLOOKUP(Tabell1[[#This Row],[Ansvar]],Fleksi[Ansvar],Fleksi[Tjenesteområde])</f>
        <v>Oppvekst barn og unge</v>
      </c>
      <c r="O1010" s="1">
        <f>+ROUND(Tabell1[[#This Row],[Justert beløp]],-3)</f>
        <v>0</v>
      </c>
      <c r="P1010">
        <f t="shared" si="128"/>
        <v>1090</v>
      </c>
      <c r="Q1010">
        <f t="shared" si="129"/>
        <v>246830</v>
      </c>
      <c r="R1010">
        <f t="shared" si="130"/>
        <v>2010</v>
      </c>
      <c r="S1010" t="str">
        <f t="shared" si="131"/>
        <v>2255</v>
      </c>
      <c r="T1010" s="1">
        <f>+Tabell1[[#This Row],[Avrundet beløp]]</f>
        <v>0</v>
      </c>
      <c r="U1010" s="5">
        <f t="shared" si="123"/>
        <v>0</v>
      </c>
    </row>
    <row r="1011" spans="1:21" x14ac:dyDescent="0.25">
      <c r="A1011">
        <v>246830</v>
      </c>
      <c r="B1011" t="s">
        <v>414</v>
      </c>
      <c r="C1011">
        <v>2010</v>
      </c>
      <c r="D1011" t="s">
        <v>226</v>
      </c>
      <c r="E1011">
        <v>1099</v>
      </c>
      <c r="F1011" t="s">
        <v>16</v>
      </c>
      <c r="G1011" t="s">
        <v>17</v>
      </c>
      <c r="H1011" t="s">
        <v>18</v>
      </c>
      <c r="I1011" s="1">
        <v>623</v>
      </c>
      <c r="J1011" s="1">
        <f>+Tabell1[[#This Row],[Regnskap]]</f>
        <v>623</v>
      </c>
      <c r="L1011" t="str">
        <f>_xlfn.XLOOKUP(Tabell1[[#This Row],[Ansvar]],Fleksi[Ansvar],Fleksi[Virksomhet])</f>
        <v>Ganddal barnehagene</v>
      </c>
      <c r="M1011" t="str">
        <f>_xlfn.XLOOKUP(Tabell1[[#This Row],[Ansvar]],Fleksi[Ansvar],Fleksi[1B])</f>
        <v>Barnehager inkludert fellesutgifter</v>
      </c>
      <c r="N1011" t="str">
        <f>_xlfn.XLOOKUP(Tabell1[[#This Row],[Ansvar]],Fleksi[Ansvar],Fleksi[Tjenesteområde])</f>
        <v>Oppvekst barn og unge</v>
      </c>
      <c r="O1011" s="1">
        <f>+ROUND(Tabell1[[#This Row],[Justert beløp]],-3)</f>
        <v>1000</v>
      </c>
      <c r="P1011">
        <f t="shared" si="128"/>
        <v>1099</v>
      </c>
      <c r="Q1011">
        <f t="shared" si="129"/>
        <v>246830</v>
      </c>
      <c r="R1011">
        <f t="shared" si="130"/>
        <v>2010</v>
      </c>
      <c r="S1011" t="str">
        <f t="shared" si="131"/>
        <v>2255</v>
      </c>
      <c r="T1011" s="1">
        <f>+Tabell1[[#This Row],[Avrundet beløp]]</f>
        <v>1000</v>
      </c>
      <c r="U1011" s="5">
        <f t="shared" si="123"/>
        <v>1000</v>
      </c>
    </row>
    <row r="1012" spans="1:21" x14ac:dyDescent="0.25">
      <c r="A1012">
        <v>246830</v>
      </c>
      <c r="B1012" t="s">
        <v>414</v>
      </c>
      <c r="C1012">
        <v>2010</v>
      </c>
      <c r="D1012" t="s">
        <v>226</v>
      </c>
      <c r="E1012">
        <v>1100</v>
      </c>
      <c r="F1012" t="s">
        <v>48</v>
      </c>
      <c r="G1012" t="s">
        <v>17</v>
      </c>
      <c r="H1012" t="s">
        <v>18</v>
      </c>
      <c r="I1012" s="1">
        <v>138</v>
      </c>
      <c r="J1012" s="1">
        <f>+Tabell1[[#This Row],[Regnskap]]</f>
        <v>138</v>
      </c>
      <c r="L1012" t="str">
        <f>_xlfn.XLOOKUP(Tabell1[[#This Row],[Ansvar]],Fleksi[Ansvar],Fleksi[Virksomhet])</f>
        <v>Ganddal barnehagene</v>
      </c>
      <c r="M1012" t="str">
        <f>_xlfn.XLOOKUP(Tabell1[[#This Row],[Ansvar]],Fleksi[Ansvar],Fleksi[1B])</f>
        <v>Barnehager inkludert fellesutgifter</v>
      </c>
      <c r="N1012" t="str">
        <f>_xlfn.XLOOKUP(Tabell1[[#This Row],[Ansvar]],Fleksi[Ansvar],Fleksi[Tjenesteområde])</f>
        <v>Oppvekst barn og unge</v>
      </c>
      <c r="O1012" s="1">
        <f>+ROUND(Tabell1[[#This Row],[Justert beløp]],-3)</f>
        <v>0</v>
      </c>
      <c r="P1012">
        <f t="shared" si="128"/>
        <v>1100</v>
      </c>
      <c r="Q1012">
        <f t="shared" si="129"/>
        <v>246830</v>
      </c>
      <c r="R1012">
        <f t="shared" si="130"/>
        <v>2010</v>
      </c>
      <c r="S1012" t="str">
        <f t="shared" si="131"/>
        <v>2255</v>
      </c>
      <c r="T1012" s="1">
        <f>+Tabell1[[#This Row],[Avrundet beløp]]</f>
        <v>0</v>
      </c>
      <c r="U1012" s="5">
        <f t="shared" si="123"/>
        <v>0</v>
      </c>
    </row>
    <row r="1013" spans="1:21" x14ac:dyDescent="0.25">
      <c r="A1013">
        <v>246830</v>
      </c>
      <c r="B1013" t="s">
        <v>414</v>
      </c>
      <c r="C1013">
        <v>2010</v>
      </c>
      <c r="D1013" t="s">
        <v>226</v>
      </c>
      <c r="E1013">
        <v>1110</v>
      </c>
      <c r="F1013" t="s">
        <v>221</v>
      </c>
      <c r="G1013" t="s">
        <v>17</v>
      </c>
      <c r="H1013" t="s">
        <v>18</v>
      </c>
      <c r="I1013" s="1">
        <v>1875</v>
      </c>
      <c r="J1013" s="1">
        <f>+Tabell1[[#This Row],[Regnskap]]</f>
        <v>1875</v>
      </c>
      <c r="L1013" t="str">
        <f>_xlfn.XLOOKUP(Tabell1[[#This Row],[Ansvar]],Fleksi[Ansvar],Fleksi[Virksomhet])</f>
        <v>Ganddal barnehagene</v>
      </c>
      <c r="M1013" t="str">
        <f>_xlfn.XLOOKUP(Tabell1[[#This Row],[Ansvar]],Fleksi[Ansvar],Fleksi[1B])</f>
        <v>Barnehager inkludert fellesutgifter</v>
      </c>
      <c r="N1013" t="str">
        <f>_xlfn.XLOOKUP(Tabell1[[#This Row],[Ansvar]],Fleksi[Ansvar],Fleksi[Tjenesteområde])</f>
        <v>Oppvekst barn og unge</v>
      </c>
      <c r="O1013" s="1">
        <f>+ROUND(Tabell1[[#This Row],[Justert beløp]],-3)</f>
        <v>2000</v>
      </c>
      <c r="P1013">
        <f t="shared" si="128"/>
        <v>1110</v>
      </c>
      <c r="Q1013">
        <f t="shared" si="129"/>
        <v>246830</v>
      </c>
      <c r="R1013">
        <f t="shared" si="130"/>
        <v>2010</v>
      </c>
      <c r="S1013" t="str">
        <f t="shared" si="131"/>
        <v>2255</v>
      </c>
      <c r="T1013" s="1">
        <f>+Tabell1[[#This Row],[Avrundet beløp]]</f>
        <v>2000</v>
      </c>
      <c r="U1013" s="5">
        <f t="shared" si="123"/>
        <v>2000</v>
      </c>
    </row>
    <row r="1014" spans="1:21" x14ac:dyDescent="0.25">
      <c r="A1014">
        <v>246830</v>
      </c>
      <c r="B1014" t="s">
        <v>414</v>
      </c>
      <c r="C1014">
        <v>2010</v>
      </c>
      <c r="D1014" t="s">
        <v>226</v>
      </c>
      <c r="E1014">
        <v>1120</v>
      </c>
      <c r="F1014" t="s">
        <v>26</v>
      </c>
      <c r="G1014" t="s">
        <v>17</v>
      </c>
      <c r="H1014" t="s">
        <v>18</v>
      </c>
      <c r="I1014" s="1">
        <v>231</v>
      </c>
      <c r="J1014" s="1">
        <f>+Tabell1[[#This Row],[Regnskap]]</f>
        <v>231</v>
      </c>
      <c r="L1014" t="str">
        <f>_xlfn.XLOOKUP(Tabell1[[#This Row],[Ansvar]],Fleksi[Ansvar],Fleksi[Virksomhet])</f>
        <v>Ganddal barnehagene</v>
      </c>
      <c r="M1014" t="str">
        <f>_xlfn.XLOOKUP(Tabell1[[#This Row],[Ansvar]],Fleksi[Ansvar],Fleksi[1B])</f>
        <v>Barnehager inkludert fellesutgifter</v>
      </c>
      <c r="N1014" t="str">
        <f>_xlfn.XLOOKUP(Tabell1[[#This Row],[Ansvar]],Fleksi[Ansvar],Fleksi[Tjenesteområde])</f>
        <v>Oppvekst barn og unge</v>
      </c>
      <c r="O1014" s="1">
        <f>+ROUND(Tabell1[[#This Row],[Justert beløp]],-3)</f>
        <v>0</v>
      </c>
      <c r="P1014">
        <f t="shared" si="128"/>
        <v>1120</v>
      </c>
      <c r="Q1014">
        <f t="shared" si="129"/>
        <v>246830</v>
      </c>
      <c r="R1014">
        <f t="shared" si="130"/>
        <v>2010</v>
      </c>
      <c r="S1014" t="str">
        <f t="shared" si="131"/>
        <v>2255</v>
      </c>
      <c r="T1014" s="1">
        <f>+Tabell1[[#This Row],[Avrundet beløp]]</f>
        <v>0</v>
      </c>
      <c r="U1014" s="5">
        <f t="shared" si="123"/>
        <v>0</v>
      </c>
    </row>
    <row r="1015" spans="1:21" x14ac:dyDescent="0.25">
      <c r="A1015">
        <v>246830</v>
      </c>
      <c r="B1015" t="s">
        <v>414</v>
      </c>
      <c r="C1015">
        <v>2010</v>
      </c>
      <c r="D1015" t="s">
        <v>226</v>
      </c>
      <c r="E1015">
        <v>1121</v>
      </c>
      <c r="F1015" t="s">
        <v>66</v>
      </c>
      <c r="G1015" t="s">
        <v>17</v>
      </c>
      <c r="H1015" t="s">
        <v>18</v>
      </c>
      <c r="I1015" s="1">
        <v>5193</v>
      </c>
      <c r="J1015" s="1">
        <f>+Tabell1[[#This Row],[Regnskap]]</f>
        <v>5193</v>
      </c>
      <c r="L1015" t="str">
        <f>_xlfn.XLOOKUP(Tabell1[[#This Row],[Ansvar]],Fleksi[Ansvar],Fleksi[Virksomhet])</f>
        <v>Ganddal barnehagene</v>
      </c>
      <c r="M1015" t="str">
        <f>_xlfn.XLOOKUP(Tabell1[[#This Row],[Ansvar]],Fleksi[Ansvar],Fleksi[1B])</f>
        <v>Barnehager inkludert fellesutgifter</v>
      </c>
      <c r="N1015" t="str">
        <f>_xlfn.XLOOKUP(Tabell1[[#This Row],[Ansvar]],Fleksi[Ansvar],Fleksi[Tjenesteområde])</f>
        <v>Oppvekst barn og unge</v>
      </c>
      <c r="O1015" s="1">
        <f>+ROUND(Tabell1[[#This Row],[Justert beløp]],-3)</f>
        <v>5000</v>
      </c>
      <c r="P1015">
        <f t="shared" si="128"/>
        <v>1121</v>
      </c>
      <c r="Q1015">
        <f t="shared" si="129"/>
        <v>246830</v>
      </c>
      <c r="R1015">
        <f t="shared" si="130"/>
        <v>2010</v>
      </c>
      <c r="S1015" t="str">
        <f t="shared" si="131"/>
        <v>2255</v>
      </c>
      <c r="T1015" s="1">
        <f>+Tabell1[[#This Row],[Avrundet beløp]]</f>
        <v>5000</v>
      </c>
      <c r="U1015" s="5">
        <f t="shared" si="123"/>
        <v>5000</v>
      </c>
    </row>
    <row r="1016" spans="1:21" x14ac:dyDescent="0.25">
      <c r="A1016">
        <v>246830</v>
      </c>
      <c r="B1016" t="s">
        <v>414</v>
      </c>
      <c r="C1016">
        <v>2010</v>
      </c>
      <c r="D1016" t="s">
        <v>226</v>
      </c>
      <c r="E1016">
        <v>1150</v>
      </c>
      <c r="F1016" t="s">
        <v>328</v>
      </c>
      <c r="G1016" t="s">
        <v>17</v>
      </c>
      <c r="H1016" t="s">
        <v>18</v>
      </c>
      <c r="I1016" s="1">
        <v>375</v>
      </c>
      <c r="J1016" s="1">
        <f>+Tabell1[[#This Row],[Regnskap]]</f>
        <v>375</v>
      </c>
      <c r="L1016" t="str">
        <f>_xlfn.XLOOKUP(Tabell1[[#This Row],[Ansvar]],Fleksi[Ansvar],Fleksi[Virksomhet])</f>
        <v>Ganddal barnehagene</v>
      </c>
      <c r="M1016" t="str">
        <f>_xlfn.XLOOKUP(Tabell1[[#This Row],[Ansvar]],Fleksi[Ansvar],Fleksi[1B])</f>
        <v>Barnehager inkludert fellesutgifter</v>
      </c>
      <c r="N1016" t="str">
        <f>_xlfn.XLOOKUP(Tabell1[[#This Row],[Ansvar]],Fleksi[Ansvar],Fleksi[Tjenesteområde])</f>
        <v>Oppvekst barn og unge</v>
      </c>
      <c r="O1016" s="1">
        <f>+ROUND(Tabell1[[#This Row],[Justert beløp]],-3)</f>
        <v>0</v>
      </c>
      <c r="P1016">
        <f t="shared" si="128"/>
        <v>1150</v>
      </c>
      <c r="Q1016">
        <f t="shared" si="129"/>
        <v>246830</v>
      </c>
      <c r="R1016">
        <f t="shared" si="130"/>
        <v>2010</v>
      </c>
      <c r="S1016" t="str">
        <f t="shared" si="131"/>
        <v>2255</v>
      </c>
      <c r="T1016" s="1">
        <f>+Tabell1[[#This Row],[Avrundet beløp]]</f>
        <v>0</v>
      </c>
      <c r="U1016" s="5">
        <f t="shared" si="123"/>
        <v>0</v>
      </c>
    </row>
    <row r="1017" spans="1:21" x14ac:dyDescent="0.25">
      <c r="A1017">
        <v>246910</v>
      </c>
      <c r="B1017" t="s">
        <v>415</v>
      </c>
      <c r="C1017">
        <v>2010</v>
      </c>
      <c r="D1017" t="s">
        <v>226</v>
      </c>
      <c r="E1017">
        <v>1020</v>
      </c>
      <c r="F1017" t="s">
        <v>260</v>
      </c>
      <c r="G1017" t="s">
        <v>17</v>
      </c>
      <c r="H1017" t="s">
        <v>18</v>
      </c>
      <c r="I1017" s="1">
        <v>177799</v>
      </c>
      <c r="J1017" s="1">
        <f>+Tabell1[[#This Row],[Regnskap]]</f>
        <v>177799</v>
      </c>
      <c r="L1017" t="str">
        <f>_xlfn.XLOOKUP(Tabell1[[#This Row],[Ansvar]],Fleksi[Ansvar],Fleksi[Virksomhet])</f>
        <v>Brueland barnehager</v>
      </c>
      <c r="M1017" t="str">
        <f>_xlfn.XLOOKUP(Tabell1[[#This Row],[Ansvar]],Fleksi[Ansvar],Fleksi[1B])</f>
        <v>Barnehager inkludert fellesutgifter</v>
      </c>
      <c r="N1017" t="str">
        <f>_xlfn.XLOOKUP(Tabell1[[#This Row],[Ansvar]],Fleksi[Ansvar],Fleksi[Tjenesteområde])</f>
        <v>Oppvekst barn og unge</v>
      </c>
      <c r="O1017" s="1">
        <f>+ROUND(Tabell1[[#This Row],[Justert beløp]],-3)</f>
        <v>178000</v>
      </c>
      <c r="P1017">
        <f t="shared" si="128"/>
        <v>1020</v>
      </c>
      <c r="Q1017">
        <f t="shared" si="129"/>
        <v>246910</v>
      </c>
      <c r="R1017">
        <f t="shared" si="130"/>
        <v>2010</v>
      </c>
      <c r="S1017" t="str">
        <f t="shared" si="131"/>
        <v>2255</v>
      </c>
      <c r="T1017" s="1">
        <f>+Tabell1[[#This Row],[Avrundet beløp]]</f>
        <v>178000</v>
      </c>
      <c r="U1017" s="5">
        <f t="shared" si="123"/>
        <v>178000</v>
      </c>
    </row>
    <row r="1018" spans="1:21" x14ac:dyDescent="0.25">
      <c r="A1018">
        <v>246910</v>
      </c>
      <c r="B1018" t="s">
        <v>415</v>
      </c>
      <c r="C1018">
        <v>2010</v>
      </c>
      <c r="D1018" t="s">
        <v>226</v>
      </c>
      <c r="E1018">
        <v>1030</v>
      </c>
      <c r="F1018" t="s">
        <v>248</v>
      </c>
      <c r="G1018" t="s">
        <v>17</v>
      </c>
      <c r="H1018" t="s">
        <v>18</v>
      </c>
      <c r="I1018" s="1">
        <v>1595</v>
      </c>
      <c r="J1018" s="1">
        <f>+Tabell1[[#This Row],[Regnskap]]</f>
        <v>1595</v>
      </c>
      <c r="L1018" t="str">
        <f>_xlfn.XLOOKUP(Tabell1[[#This Row],[Ansvar]],Fleksi[Ansvar],Fleksi[Virksomhet])</f>
        <v>Brueland barnehager</v>
      </c>
      <c r="M1018" t="str">
        <f>_xlfn.XLOOKUP(Tabell1[[#This Row],[Ansvar]],Fleksi[Ansvar],Fleksi[1B])</f>
        <v>Barnehager inkludert fellesutgifter</v>
      </c>
      <c r="N1018" t="str">
        <f>_xlfn.XLOOKUP(Tabell1[[#This Row],[Ansvar]],Fleksi[Ansvar],Fleksi[Tjenesteområde])</f>
        <v>Oppvekst barn og unge</v>
      </c>
      <c r="O1018" s="1">
        <f>+ROUND(Tabell1[[#This Row],[Justert beløp]],-3)</f>
        <v>2000</v>
      </c>
      <c r="P1018">
        <f t="shared" si="128"/>
        <v>1030</v>
      </c>
      <c r="Q1018">
        <f t="shared" si="129"/>
        <v>246910</v>
      </c>
      <c r="R1018">
        <f t="shared" si="130"/>
        <v>2010</v>
      </c>
      <c r="S1018" t="str">
        <f t="shared" si="131"/>
        <v>2255</v>
      </c>
      <c r="T1018" s="1">
        <f>+Tabell1[[#This Row],[Avrundet beløp]]</f>
        <v>2000</v>
      </c>
      <c r="U1018" s="5">
        <f t="shared" si="123"/>
        <v>2000</v>
      </c>
    </row>
    <row r="1019" spans="1:21" x14ac:dyDescent="0.25">
      <c r="A1019">
        <v>246910</v>
      </c>
      <c r="B1019" t="s">
        <v>415</v>
      </c>
      <c r="C1019">
        <v>2010</v>
      </c>
      <c r="D1019" t="s">
        <v>226</v>
      </c>
      <c r="E1019">
        <v>1040</v>
      </c>
      <c r="F1019" t="s">
        <v>27</v>
      </c>
      <c r="G1019" t="s">
        <v>17</v>
      </c>
      <c r="H1019" t="s">
        <v>18</v>
      </c>
      <c r="I1019" s="1">
        <v>34983</v>
      </c>
      <c r="J1019" s="1">
        <f>+Tabell1[[#This Row],[Regnskap]]</f>
        <v>34983</v>
      </c>
      <c r="L1019" t="str">
        <f>_xlfn.XLOOKUP(Tabell1[[#This Row],[Ansvar]],Fleksi[Ansvar],Fleksi[Virksomhet])</f>
        <v>Brueland barnehager</v>
      </c>
      <c r="M1019" t="str">
        <f>_xlfn.XLOOKUP(Tabell1[[#This Row],[Ansvar]],Fleksi[Ansvar],Fleksi[1B])</f>
        <v>Barnehager inkludert fellesutgifter</v>
      </c>
      <c r="N1019" t="str">
        <f>_xlfn.XLOOKUP(Tabell1[[#This Row],[Ansvar]],Fleksi[Ansvar],Fleksi[Tjenesteområde])</f>
        <v>Oppvekst barn og unge</v>
      </c>
      <c r="O1019" s="1">
        <f>+ROUND(Tabell1[[#This Row],[Justert beløp]],-3)</f>
        <v>35000</v>
      </c>
      <c r="P1019">
        <f t="shared" si="128"/>
        <v>1040</v>
      </c>
      <c r="Q1019">
        <f t="shared" si="129"/>
        <v>246910</v>
      </c>
      <c r="R1019">
        <f t="shared" si="130"/>
        <v>2010</v>
      </c>
      <c r="S1019" t="str">
        <f t="shared" si="131"/>
        <v>2255</v>
      </c>
      <c r="T1019" s="1">
        <f>+Tabell1[[#This Row],[Avrundet beløp]]</f>
        <v>35000</v>
      </c>
      <c r="U1019" s="5">
        <f t="shared" si="123"/>
        <v>35000</v>
      </c>
    </row>
    <row r="1020" spans="1:21" x14ac:dyDescent="0.25">
      <c r="A1020">
        <v>246910</v>
      </c>
      <c r="B1020" t="s">
        <v>415</v>
      </c>
      <c r="C1020">
        <v>2010</v>
      </c>
      <c r="D1020" t="s">
        <v>226</v>
      </c>
      <c r="E1020">
        <v>1090</v>
      </c>
      <c r="F1020" t="s">
        <v>22</v>
      </c>
      <c r="G1020" t="s">
        <v>17</v>
      </c>
      <c r="H1020" t="s">
        <v>18</v>
      </c>
      <c r="I1020" s="1">
        <v>14831</v>
      </c>
      <c r="J1020" s="1">
        <f>+Tabell1[[#This Row],[Regnskap]]</f>
        <v>14831</v>
      </c>
      <c r="L1020" t="str">
        <f>_xlfn.XLOOKUP(Tabell1[[#This Row],[Ansvar]],Fleksi[Ansvar],Fleksi[Virksomhet])</f>
        <v>Brueland barnehager</v>
      </c>
      <c r="M1020" t="str">
        <f>_xlfn.XLOOKUP(Tabell1[[#This Row],[Ansvar]],Fleksi[Ansvar],Fleksi[1B])</f>
        <v>Barnehager inkludert fellesutgifter</v>
      </c>
      <c r="N1020" t="str">
        <f>_xlfn.XLOOKUP(Tabell1[[#This Row],[Ansvar]],Fleksi[Ansvar],Fleksi[Tjenesteområde])</f>
        <v>Oppvekst barn og unge</v>
      </c>
      <c r="O1020" s="1">
        <f>+ROUND(Tabell1[[#This Row],[Justert beløp]],-3)</f>
        <v>15000</v>
      </c>
      <c r="P1020">
        <f t="shared" si="128"/>
        <v>1090</v>
      </c>
      <c r="Q1020">
        <f t="shared" si="129"/>
        <v>246910</v>
      </c>
      <c r="R1020">
        <f t="shared" si="130"/>
        <v>2010</v>
      </c>
      <c r="S1020" t="str">
        <f t="shared" si="131"/>
        <v>2255</v>
      </c>
      <c r="T1020" s="1">
        <f>+Tabell1[[#This Row],[Avrundet beløp]]</f>
        <v>15000</v>
      </c>
      <c r="U1020" s="5">
        <f t="shared" si="123"/>
        <v>15000</v>
      </c>
    </row>
    <row r="1021" spans="1:21" x14ac:dyDescent="0.25">
      <c r="A1021">
        <v>246910</v>
      </c>
      <c r="B1021" t="s">
        <v>415</v>
      </c>
      <c r="C1021">
        <v>2010</v>
      </c>
      <c r="D1021" t="s">
        <v>226</v>
      </c>
      <c r="E1021">
        <v>1099</v>
      </c>
      <c r="F1021" t="s">
        <v>16</v>
      </c>
      <c r="G1021" t="s">
        <v>17</v>
      </c>
      <c r="H1021" t="s">
        <v>18</v>
      </c>
      <c r="I1021" s="1">
        <v>32319</v>
      </c>
      <c r="J1021" s="1">
        <f>+Tabell1[[#This Row],[Regnskap]]</f>
        <v>32319</v>
      </c>
      <c r="L1021" t="str">
        <f>_xlfn.XLOOKUP(Tabell1[[#This Row],[Ansvar]],Fleksi[Ansvar],Fleksi[Virksomhet])</f>
        <v>Brueland barnehager</v>
      </c>
      <c r="M1021" t="str">
        <f>_xlfn.XLOOKUP(Tabell1[[#This Row],[Ansvar]],Fleksi[Ansvar],Fleksi[1B])</f>
        <v>Barnehager inkludert fellesutgifter</v>
      </c>
      <c r="N1021" t="str">
        <f>_xlfn.XLOOKUP(Tabell1[[#This Row],[Ansvar]],Fleksi[Ansvar],Fleksi[Tjenesteområde])</f>
        <v>Oppvekst barn og unge</v>
      </c>
      <c r="O1021" s="1">
        <f>+ROUND(Tabell1[[#This Row],[Justert beløp]],-3)</f>
        <v>32000</v>
      </c>
      <c r="P1021">
        <f t="shared" si="128"/>
        <v>1099</v>
      </c>
      <c r="Q1021">
        <f t="shared" si="129"/>
        <v>246910</v>
      </c>
      <c r="R1021">
        <f t="shared" si="130"/>
        <v>2010</v>
      </c>
      <c r="S1021" t="str">
        <f t="shared" si="131"/>
        <v>2255</v>
      </c>
      <c r="T1021" s="1">
        <f>+Tabell1[[#This Row],[Avrundet beløp]]</f>
        <v>32000</v>
      </c>
      <c r="U1021" s="5">
        <f t="shared" si="123"/>
        <v>32000</v>
      </c>
    </row>
    <row r="1022" spans="1:21" x14ac:dyDescent="0.25">
      <c r="A1022">
        <v>246910</v>
      </c>
      <c r="B1022" t="s">
        <v>415</v>
      </c>
      <c r="C1022">
        <v>2010</v>
      </c>
      <c r="D1022" t="s">
        <v>226</v>
      </c>
      <c r="E1022">
        <v>1100</v>
      </c>
      <c r="F1022" t="s">
        <v>48</v>
      </c>
      <c r="G1022" t="s">
        <v>17</v>
      </c>
      <c r="H1022" t="s">
        <v>18</v>
      </c>
      <c r="I1022" s="1">
        <v>93</v>
      </c>
      <c r="J1022" s="1">
        <f>+Tabell1[[#This Row],[Regnskap]]</f>
        <v>93</v>
      </c>
      <c r="L1022" t="str">
        <f>_xlfn.XLOOKUP(Tabell1[[#This Row],[Ansvar]],Fleksi[Ansvar],Fleksi[Virksomhet])</f>
        <v>Brueland barnehager</v>
      </c>
      <c r="M1022" t="str">
        <f>_xlfn.XLOOKUP(Tabell1[[#This Row],[Ansvar]],Fleksi[Ansvar],Fleksi[1B])</f>
        <v>Barnehager inkludert fellesutgifter</v>
      </c>
      <c r="N1022" t="str">
        <f>_xlfn.XLOOKUP(Tabell1[[#This Row],[Ansvar]],Fleksi[Ansvar],Fleksi[Tjenesteområde])</f>
        <v>Oppvekst barn og unge</v>
      </c>
      <c r="O1022" s="1">
        <f>+ROUND(Tabell1[[#This Row],[Justert beløp]],-3)</f>
        <v>0</v>
      </c>
      <c r="P1022">
        <f t="shared" si="128"/>
        <v>1100</v>
      </c>
      <c r="Q1022">
        <f t="shared" si="129"/>
        <v>246910</v>
      </c>
      <c r="R1022">
        <f t="shared" si="130"/>
        <v>2010</v>
      </c>
      <c r="S1022" t="str">
        <f t="shared" si="131"/>
        <v>2255</v>
      </c>
      <c r="T1022" s="1">
        <f>+Tabell1[[#This Row],[Avrundet beløp]]</f>
        <v>0</v>
      </c>
      <c r="U1022" s="5">
        <f t="shared" si="123"/>
        <v>0</v>
      </c>
    </row>
    <row r="1023" spans="1:21" x14ac:dyDescent="0.25">
      <c r="A1023">
        <v>246910</v>
      </c>
      <c r="B1023" t="s">
        <v>415</v>
      </c>
      <c r="C1023">
        <v>2010</v>
      </c>
      <c r="D1023" t="s">
        <v>226</v>
      </c>
      <c r="E1023">
        <v>1110</v>
      </c>
      <c r="F1023" t="s">
        <v>221</v>
      </c>
      <c r="G1023" t="s">
        <v>17</v>
      </c>
      <c r="H1023" t="s">
        <v>18</v>
      </c>
      <c r="I1023" s="1">
        <v>1100</v>
      </c>
      <c r="J1023" s="1">
        <f>+Tabell1[[#This Row],[Regnskap]]</f>
        <v>1100</v>
      </c>
      <c r="L1023" t="str">
        <f>_xlfn.XLOOKUP(Tabell1[[#This Row],[Ansvar]],Fleksi[Ansvar],Fleksi[Virksomhet])</f>
        <v>Brueland barnehager</v>
      </c>
      <c r="M1023" t="str">
        <f>_xlfn.XLOOKUP(Tabell1[[#This Row],[Ansvar]],Fleksi[Ansvar],Fleksi[1B])</f>
        <v>Barnehager inkludert fellesutgifter</v>
      </c>
      <c r="N1023" t="str">
        <f>_xlfn.XLOOKUP(Tabell1[[#This Row],[Ansvar]],Fleksi[Ansvar],Fleksi[Tjenesteområde])</f>
        <v>Oppvekst barn og unge</v>
      </c>
      <c r="O1023" s="1">
        <f>+ROUND(Tabell1[[#This Row],[Justert beløp]],-3)</f>
        <v>1000</v>
      </c>
      <c r="P1023">
        <f t="shared" si="128"/>
        <v>1110</v>
      </c>
      <c r="Q1023">
        <f t="shared" si="129"/>
        <v>246910</v>
      </c>
      <c r="R1023">
        <f t="shared" si="130"/>
        <v>2010</v>
      </c>
      <c r="S1023" t="str">
        <f t="shared" si="131"/>
        <v>2255</v>
      </c>
      <c r="T1023" s="1">
        <f>+Tabell1[[#This Row],[Avrundet beløp]]</f>
        <v>1000</v>
      </c>
      <c r="U1023" s="5">
        <f t="shared" si="123"/>
        <v>1000</v>
      </c>
    </row>
    <row r="1024" spans="1:21" x14ac:dyDescent="0.25">
      <c r="A1024">
        <v>246910</v>
      </c>
      <c r="B1024" t="s">
        <v>415</v>
      </c>
      <c r="C1024">
        <v>2010</v>
      </c>
      <c r="D1024" t="s">
        <v>226</v>
      </c>
      <c r="E1024">
        <v>1120</v>
      </c>
      <c r="F1024" t="s">
        <v>26</v>
      </c>
      <c r="G1024" t="s">
        <v>17</v>
      </c>
      <c r="H1024" t="s">
        <v>18</v>
      </c>
      <c r="I1024" s="1">
        <v>1236</v>
      </c>
      <c r="J1024" s="1">
        <f>+Tabell1[[#This Row],[Regnskap]]</f>
        <v>1236</v>
      </c>
      <c r="L1024" t="str">
        <f>_xlfn.XLOOKUP(Tabell1[[#This Row],[Ansvar]],Fleksi[Ansvar],Fleksi[Virksomhet])</f>
        <v>Brueland barnehager</v>
      </c>
      <c r="M1024" t="str">
        <f>_xlfn.XLOOKUP(Tabell1[[#This Row],[Ansvar]],Fleksi[Ansvar],Fleksi[1B])</f>
        <v>Barnehager inkludert fellesutgifter</v>
      </c>
      <c r="N1024" t="str">
        <f>_xlfn.XLOOKUP(Tabell1[[#This Row],[Ansvar]],Fleksi[Ansvar],Fleksi[Tjenesteområde])</f>
        <v>Oppvekst barn og unge</v>
      </c>
      <c r="O1024" s="1">
        <f>+ROUND(Tabell1[[#This Row],[Justert beløp]],-3)</f>
        <v>1000</v>
      </c>
      <c r="P1024">
        <f t="shared" si="128"/>
        <v>1120</v>
      </c>
      <c r="Q1024">
        <f t="shared" si="129"/>
        <v>246910</v>
      </c>
      <c r="R1024">
        <f t="shared" si="130"/>
        <v>2010</v>
      </c>
      <c r="S1024" t="str">
        <f t="shared" si="131"/>
        <v>2255</v>
      </c>
      <c r="T1024" s="1">
        <f>+Tabell1[[#This Row],[Avrundet beløp]]</f>
        <v>1000</v>
      </c>
      <c r="U1024" s="5">
        <f t="shared" si="123"/>
        <v>1000</v>
      </c>
    </row>
    <row r="1025" spans="1:21" x14ac:dyDescent="0.25">
      <c r="A1025">
        <v>246910</v>
      </c>
      <c r="B1025" t="s">
        <v>415</v>
      </c>
      <c r="C1025">
        <v>2010</v>
      </c>
      <c r="D1025" t="s">
        <v>226</v>
      </c>
      <c r="E1025">
        <v>1121</v>
      </c>
      <c r="F1025" t="s">
        <v>66</v>
      </c>
      <c r="G1025" t="s">
        <v>17</v>
      </c>
      <c r="H1025" t="s">
        <v>18</v>
      </c>
      <c r="I1025" s="1">
        <v>4880</v>
      </c>
      <c r="J1025" s="1">
        <f>+Tabell1[[#This Row],[Regnskap]]</f>
        <v>4880</v>
      </c>
      <c r="L1025" t="str">
        <f>_xlfn.XLOOKUP(Tabell1[[#This Row],[Ansvar]],Fleksi[Ansvar],Fleksi[Virksomhet])</f>
        <v>Brueland barnehager</v>
      </c>
      <c r="M1025" t="str">
        <f>_xlfn.XLOOKUP(Tabell1[[#This Row],[Ansvar]],Fleksi[Ansvar],Fleksi[1B])</f>
        <v>Barnehager inkludert fellesutgifter</v>
      </c>
      <c r="N1025" t="str">
        <f>_xlfn.XLOOKUP(Tabell1[[#This Row],[Ansvar]],Fleksi[Ansvar],Fleksi[Tjenesteområde])</f>
        <v>Oppvekst barn og unge</v>
      </c>
      <c r="O1025" s="1">
        <f>+ROUND(Tabell1[[#This Row],[Justert beløp]],-3)</f>
        <v>5000</v>
      </c>
      <c r="P1025">
        <f t="shared" si="128"/>
        <v>1121</v>
      </c>
      <c r="Q1025">
        <f t="shared" si="129"/>
        <v>246910</v>
      </c>
      <c r="R1025">
        <f t="shared" si="130"/>
        <v>2010</v>
      </c>
      <c r="S1025" t="str">
        <f t="shared" si="131"/>
        <v>2255</v>
      </c>
      <c r="T1025" s="1">
        <f>+Tabell1[[#This Row],[Avrundet beløp]]</f>
        <v>5000</v>
      </c>
      <c r="U1025" s="5">
        <f t="shared" si="123"/>
        <v>5000</v>
      </c>
    </row>
    <row r="1026" spans="1:21" x14ac:dyDescent="0.25">
      <c r="A1026">
        <v>246910</v>
      </c>
      <c r="B1026" t="s">
        <v>415</v>
      </c>
      <c r="C1026">
        <v>2010</v>
      </c>
      <c r="D1026" t="s">
        <v>226</v>
      </c>
      <c r="E1026">
        <v>1200</v>
      </c>
      <c r="F1026" t="s">
        <v>233</v>
      </c>
      <c r="G1026" t="s">
        <v>17</v>
      </c>
      <c r="H1026" t="s">
        <v>18</v>
      </c>
      <c r="I1026" s="1">
        <v>319</v>
      </c>
      <c r="J1026" s="1">
        <f>+Tabell1[[#This Row],[Regnskap]]</f>
        <v>319</v>
      </c>
      <c r="L1026" t="str">
        <f>_xlfn.XLOOKUP(Tabell1[[#This Row],[Ansvar]],Fleksi[Ansvar],Fleksi[Virksomhet])</f>
        <v>Brueland barnehager</v>
      </c>
      <c r="M1026" t="str">
        <f>_xlfn.XLOOKUP(Tabell1[[#This Row],[Ansvar]],Fleksi[Ansvar],Fleksi[1B])</f>
        <v>Barnehager inkludert fellesutgifter</v>
      </c>
      <c r="N1026" t="str">
        <f>_xlfn.XLOOKUP(Tabell1[[#This Row],[Ansvar]],Fleksi[Ansvar],Fleksi[Tjenesteområde])</f>
        <v>Oppvekst barn og unge</v>
      </c>
      <c r="O1026" s="1">
        <f>+ROUND(Tabell1[[#This Row],[Justert beløp]],-3)</f>
        <v>0</v>
      </c>
      <c r="P1026">
        <f t="shared" si="128"/>
        <v>1200</v>
      </c>
      <c r="Q1026">
        <f t="shared" si="129"/>
        <v>246910</v>
      </c>
      <c r="R1026">
        <f t="shared" si="130"/>
        <v>2010</v>
      </c>
      <c r="S1026" t="str">
        <f t="shared" si="131"/>
        <v>2255</v>
      </c>
      <c r="T1026" s="1">
        <f>+Tabell1[[#This Row],[Avrundet beløp]]</f>
        <v>0</v>
      </c>
      <c r="U1026" s="5">
        <f t="shared" si="123"/>
        <v>0</v>
      </c>
    </row>
    <row r="1027" spans="1:21" x14ac:dyDescent="0.25">
      <c r="A1027">
        <v>246910</v>
      </c>
      <c r="B1027" t="s">
        <v>415</v>
      </c>
      <c r="C1027">
        <v>2010</v>
      </c>
      <c r="D1027" t="s">
        <v>226</v>
      </c>
      <c r="E1027">
        <v>1201</v>
      </c>
      <c r="F1027" t="s">
        <v>56</v>
      </c>
      <c r="G1027" t="s">
        <v>17</v>
      </c>
      <c r="H1027" t="s">
        <v>18</v>
      </c>
      <c r="I1027" s="1">
        <v>1920</v>
      </c>
      <c r="J1027" s="1">
        <f>+Tabell1[[#This Row],[Regnskap]]</f>
        <v>1920</v>
      </c>
      <c r="L1027" t="str">
        <f>_xlfn.XLOOKUP(Tabell1[[#This Row],[Ansvar]],Fleksi[Ansvar],Fleksi[Virksomhet])</f>
        <v>Brueland barnehager</v>
      </c>
      <c r="M1027" t="str">
        <f>_xlfn.XLOOKUP(Tabell1[[#This Row],[Ansvar]],Fleksi[Ansvar],Fleksi[1B])</f>
        <v>Barnehager inkludert fellesutgifter</v>
      </c>
      <c r="N1027" t="str">
        <f>_xlfn.XLOOKUP(Tabell1[[#This Row],[Ansvar]],Fleksi[Ansvar],Fleksi[Tjenesteområde])</f>
        <v>Oppvekst barn og unge</v>
      </c>
      <c r="O1027" s="1">
        <f>+ROUND(Tabell1[[#This Row],[Justert beløp]],-3)</f>
        <v>2000</v>
      </c>
      <c r="P1027">
        <f t="shared" si="128"/>
        <v>1201</v>
      </c>
      <c r="Q1027">
        <f t="shared" si="129"/>
        <v>246910</v>
      </c>
      <c r="R1027">
        <f t="shared" si="130"/>
        <v>2010</v>
      </c>
      <c r="S1027" t="str">
        <f t="shared" si="131"/>
        <v>2255</v>
      </c>
      <c r="T1027" s="1">
        <f>+Tabell1[[#This Row],[Avrundet beløp]]</f>
        <v>2000</v>
      </c>
      <c r="U1027" s="5">
        <f t="shared" si="123"/>
        <v>2000</v>
      </c>
    </row>
    <row r="1028" spans="1:21" x14ac:dyDescent="0.25">
      <c r="A1028">
        <v>246920</v>
      </c>
      <c r="B1028" t="s">
        <v>416</v>
      </c>
      <c r="C1028">
        <v>2010</v>
      </c>
      <c r="D1028" t="s">
        <v>226</v>
      </c>
      <c r="E1028">
        <v>1012</v>
      </c>
      <c r="F1028" t="s">
        <v>23</v>
      </c>
      <c r="G1028" t="s">
        <v>17</v>
      </c>
      <c r="H1028" t="s">
        <v>18</v>
      </c>
      <c r="I1028" s="1">
        <v>55</v>
      </c>
      <c r="J1028" s="1">
        <f>+Tabell1[[#This Row],[Regnskap]]</f>
        <v>55</v>
      </c>
      <c r="L1028" t="str">
        <f>_xlfn.XLOOKUP(Tabell1[[#This Row],[Ansvar]],Fleksi[Ansvar],Fleksi[Virksomhet])</f>
        <v>Brueland barnehager</v>
      </c>
      <c r="M1028" t="str">
        <f>_xlfn.XLOOKUP(Tabell1[[#This Row],[Ansvar]],Fleksi[Ansvar],Fleksi[1B])</f>
        <v>Barnehager inkludert fellesutgifter</v>
      </c>
      <c r="N1028" t="str">
        <f>_xlfn.XLOOKUP(Tabell1[[#This Row],[Ansvar]],Fleksi[Ansvar],Fleksi[Tjenesteområde])</f>
        <v>Oppvekst barn og unge</v>
      </c>
      <c r="O1028" s="1">
        <f>+ROUND(Tabell1[[#This Row],[Justert beløp]],-3)</f>
        <v>0</v>
      </c>
      <c r="P1028">
        <f t="shared" si="128"/>
        <v>1012</v>
      </c>
      <c r="Q1028">
        <f t="shared" si="129"/>
        <v>246920</v>
      </c>
      <c r="R1028">
        <f t="shared" si="130"/>
        <v>2010</v>
      </c>
      <c r="S1028" t="str">
        <f t="shared" si="131"/>
        <v>2255</v>
      </c>
      <c r="T1028" s="1">
        <f>+Tabell1[[#This Row],[Avrundet beløp]]</f>
        <v>0</v>
      </c>
      <c r="U1028" s="5">
        <f t="shared" si="123"/>
        <v>0</v>
      </c>
    </row>
    <row r="1029" spans="1:21" x14ac:dyDescent="0.25">
      <c r="A1029">
        <v>246920</v>
      </c>
      <c r="B1029" t="s">
        <v>416</v>
      </c>
      <c r="C1029">
        <v>2010</v>
      </c>
      <c r="D1029" t="s">
        <v>226</v>
      </c>
      <c r="E1029">
        <v>1020</v>
      </c>
      <c r="F1029" t="s">
        <v>260</v>
      </c>
      <c r="G1029" t="s">
        <v>17</v>
      </c>
      <c r="H1029" t="s">
        <v>18</v>
      </c>
      <c r="I1029" s="1">
        <v>114306</v>
      </c>
      <c r="J1029" s="1">
        <f>+Tabell1[[#This Row],[Regnskap]]</f>
        <v>114306</v>
      </c>
      <c r="L1029" t="str">
        <f>_xlfn.XLOOKUP(Tabell1[[#This Row],[Ansvar]],Fleksi[Ansvar],Fleksi[Virksomhet])</f>
        <v>Brueland barnehager</v>
      </c>
      <c r="M1029" t="str">
        <f>_xlfn.XLOOKUP(Tabell1[[#This Row],[Ansvar]],Fleksi[Ansvar],Fleksi[1B])</f>
        <v>Barnehager inkludert fellesutgifter</v>
      </c>
      <c r="N1029" t="str">
        <f>_xlfn.XLOOKUP(Tabell1[[#This Row],[Ansvar]],Fleksi[Ansvar],Fleksi[Tjenesteområde])</f>
        <v>Oppvekst barn og unge</v>
      </c>
      <c r="O1029" s="1">
        <f>+ROUND(Tabell1[[#This Row],[Justert beløp]],-3)</f>
        <v>114000</v>
      </c>
      <c r="P1029">
        <f t="shared" si="128"/>
        <v>1020</v>
      </c>
      <c r="Q1029">
        <f t="shared" si="129"/>
        <v>246920</v>
      </c>
      <c r="R1029">
        <f t="shared" si="130"/>
        <v>2010</v>
      </c>
      <c r="S1029" t="str">
        <f t="shared" si="131"/>
        <v>2255</v>
      </c>
      <c r="T1029" s="1">
        <f>+Tabell1[[#This Row],[Avrundet beløp]]</f>
        <v>114000</v>
      </c>
      <c r="U1029" s="5">
        <f t="shared" ref="U1029:U1092" si="132">ROUND(T1029,-3)</f>
        <v>114000</v>
      </c>
    </row>
    <row r="1030" spans="1:21" x14ac:dyDescent="0.25">
      <c r="A1030">
        <v>246920</v>
      </c>
      <c r="B1030" t="s">
        <v>416</v>
      </c>
      <c r="C1030">
        <v>2010</v>
      </c>
      <c r="D1030" t="s">
        <v>226</v>
      </c>
      <c r="E1030">
        <v>1030</v>
      </c>
      <c r="F1030" t="s">
        <v>248</v>
      </c>
      <c r="G1030" t="s">
        <v>17</v>
      </c>
      <c r="H1030" t="s">
        <v>18</v>
      </c>
      <c r="I1030" s="1">
        <v>758</v>
      </c>
      <c r="J1030" s="1">
        <f>+Tabell1[[#This Row],[Regnskap]]</f>
        <v>758</v>
      </c>
      <c r="L1030" t="str">
        <f>_xlfn.XLOOKUP(Tabell1[[#This Row],[Ansvar]],Fleksi[Ansvar],Fleksi[Virksomhet])</f>
        <v>Brueland barnehager</v>
      </c>
      <c r="M1030" t="str">
        <f>_xlfn.XLOOKUP(Tabell1[[#This Row],[Ansvar]],Fleksi[Ansvar],Fleksi[1B])</f>
        <v>Barnehager inkludert fellesutgifter</v>
      </c>
      <c r="N1030" t="str">
        <f>_xlfn.XLOOKUP(Tabell1[[#This Row],[Ansvar]],Fleksi[Ansvar],Fleksi[Tjenesteområde])</f>
        <v>Oppvekst barn og unge</v>
      </c>
      <c r="O1030" s="1">
        <f>+ROUND(Tabell1[[#This Row],[Justert beløp]],-3)</f>
        <v>1000</v>
      </c>
      <c r="P1030">
        <f t="shared" si="128"/>
        <v>1030</v>
      </c>
      <c r="Q1030">
        <f t="shared" si="129"/>
        <v>246920</v>
      </c>
      <c r="R1030">
        <f t="shared" si="130"/>
        <v>2010</v>
      </c>
      <c r="S1030" t="str">
        <f t="shared" si="131"/>
        <v>2255</v>
      </c>
      <c r="T1030" s="1">
        <f>+Tabell1[[#This Row],[Avrundet beløp]]</f>
        <v>1000</v>
      </c>
      <c r="U1030" s="5">
        <f t="shared" si="132"/>
        <v>1000</v>
      </c>
    </row>
    <row r="1031" spans="1:21" x14ac:dyDescent="0.25">
      <c r="A1031">
        <v>246920</v>
      </c>
      <c r="B1031" t="s">
        <v>416</v>
      </c>
      <c r="C1031">
        <v>2010</v>
      </c>
      <c r="D1031" t="s">
        <v>226</v>
      </c>
      <c r="E1031">
        <v>1040</v>
      </c>
      <c r="F1031" t="s">
        <v>27</v>
      </c>
      <c r="G1031" t="s">
        <v>17</v>
      </c>
      <c r="H1031" t="s">
        <v>18</v>
      </c>
      <c r="I1031" s="1">
        <v>25720</v>
      </c>
      <c r="J1031" s="1">
        <f>+Tabell1[[#This Row],[Regnskap]]</f>
        <v>25720</v>
      </c>
      <c r="L1031" t="str">
        <f>_xlfn.XLOOKUP(Tabell1[[#This Row],[Ansvar]],Fleksi[Ansvar],Fleksi[Virksomhet])</f>
        <v>Brueland barnehager</v>
      </c>
      <c r="M1031" t="str">
        <f>_xlfn.XLOOKUP(Tabell1[[#This Row],[Ansvar]],Fleksi[Ansvar],Fleksi[1B])</f>
        <v>Barnehager inkludert fellesutgifter</v>
      </c>
      <c r="N1031" t="str">
        <f>_xlfn.XLOOKUP(Tabell1[[#This Row],[Ansvar]],Fleksi[Ansvar],Fleksi[Tjenesteområde])</f>
        <v>Oppvekst barn og unge</v>
      </c>
      <c r="O1031" s="1">
        <f>+ROUND(Tabell1[[#This Row],[Justert beløp]],-3)</f>
        <v>26000</v>
      </c>
      <c r="P1031">
        <f t="shared" si="128"/>
        <v>1040</v>
      </c>
      <c r="Q1031">
        <f t="shared" si="129"/>
        <v>246920</v>
      </c>
      <c r="R1031">
        <f t="shared" si="130"/>
        <v>2010</v>
      </c>
      <c r="S1031" t="str">
        <f t="shared" si="131"/>
        <v>2255</v>
      </c>
      <c r="T1031" s="1">
        <f>+Tabell1[[#This Row],[Avrundet beløp]]</f>
        <v>26000</v>
      </c>
      <c r="U1031" s="5">
        <f t="shared" si="132"/>
        <v>26000</v>
      </c>
    </row>
    <row r="1032" spans="1:21" x14ac:dyDescent="0.25">
      <c r="A1032">
        <v>246920</v>
      </c>
      <c r="B1032" t="s">
        <v>416</v>
      </c>
      <c r="C1032">
        <v>2010</v>
      </c>
      <c r="D1032" t="s">
        <v>226</v>
      </c>
      <c r="E1032">
        <v>1090</v>
      </c>
      <c r="F1032" t="s">
        <v>22</v>
      </c>
      <c r="G1032" t="s">
        <v>17</v>
      </c>
      <c r="H1032" t="s">
        <v>18</v>
      </c>
      <c r="I1032" s="1">
        <v>9449</v>
      </c>
      <c r="J1032" s="1">
        <f>+Tabell1[[#This Row],[Regnskap]]</f>
        <v>9449</v>
      </c>
      <c r="L1032" t="str">
        <f>_xlfn.XLOOKUP(Tabell1[[#This Row],[Ansvar]],Fleksi[Ansvar],Fleksi[Virksomhet])</f>
        <v>Brueland barnehager</v>
      </c>
      <c r="M1032" t="str">
        <f>_xlfn.XLOOKUP(Tabell1[[#This Row],[Ansvar]],Fleksi[Ansvar],Fleksi[1B])</f>
        <v>Barnehager inkludert fellesutgifter</v>
      </c>
      <c r="N1032" t="str">
        <f>_xlfn.XLOOKUP(Tabell1[[#This Row],[Ansvar]],Fleksi[Ansvar],Fleksi[Tjenesteområde])</f>
        <v>Oppvekst barn og unge</v>
      </c>
      <c r="O1032" s="1">
        <f>+ROUND(Tabell1[[#This Row],[Justert beløp]],-3)</f>
        <v>9000</v>
      </c>
      <c r="P1032">
        <f t="shared" si="128"/>
        <v>1090</v>
      </c>
      <c r="Q1032">
        <f t="shared" si="129"/>
        <v>246920</v>
      </c>
      <c r="R1032">
        <f t="shared" si="130"/>
        <v>2010</v>
      </c>
      <c r="S1032" t="str">
        <f t="shared" si="131"/>
        <v>2255</v>
      </c>
      <c r="T1032" s="1">
        <f>+Tabell1[[#This Row],[Avrundet beløp]]</f>
        <v>9000</v>
      </c>
      <c r="U1032" s="5">
        <f t="shared" si="132"/>
        <v>9000</v>
      </c>
    </row>
    <row r="1033" spans="1:21" x14ac:dyDescent="0.25">
      <c r="A1033">
        <v>246920</v>
      </c>
      <c r="B1033" t="s">
        <v>416</v>
      </c>
      <c r="C1033">
        <v>2010</v>
      </c>
      <c r="D1033" t="s">
        <v>226</v>
      </c>
      <c r="E1033">
        <v>1099</v>
      </c>
      <c r="F1033" t="s">
        <v>16</v>
      </c>
      <c r="G1033" t="s">
        <v>17</v>
      </c>
      <c r="H1033" t="s">
        <v>18</v>
      </c>
      <c r="I1033" s="1">
        <v>21191</v>
      </c>
      <c r="J1033" s="1">
        <f>+Tabell1[[#This Row],[Regnskap]]</f>
        <v>21191</v>
      </c>
      <c r="L1033" t="str">
        <f>_xlfn.XLOOKUP(Tabell1[[#This Row],[Ansvar]],Fleksi[Ansvar],Fleksi[Virksomhet])</f>
        <v>Brueland barnehager</v>
      </c>
      <c r="M1033" t="str">
        <f>_xlfn.XLOOKUP(Tabell1[[#This Row],[Ansvar]],Fleksi[Ansvar],Fleksi[1B])</f>
        <v>Barnehager inkludert fellesutgifter</v>
      </c>
      <c r="N1033" t="str">
        <f>_xlfn.XLOOKUP(Tabell1[[#This Row],[Ansvar]],Fleksi[Ansvar],Fleksi[Tjenesteområde])</f>
        <v>Oppvekst barn og unge</v>
      </c>
      <c r="O1033" s="1">
        <f>+ROUND(Tabell1[[#This Row],[Justert beløp]],-3)</f>
        <v>21000</v>
      </c>
      <c r="P1033">
        <f t="shared" si="128"/>
        <v>1099</v>
      </c>
      <c r="Q1033">
        <f t="shared" si="129"/>
        <v>246920</v>
      </c>
      <c r="R1033">
        <f t="shared" si="130"/>
        <v>2010</v>
      </c>
      <c r="S1033" t="str">
        <f t="shared" si="131"/>
        <v>2255</v>
      </c>
      <c r="T1033" s="1">
        <f>+Tabell1[[#This Row],[Avrundet beløp]]</f>
        <v>21000</v>
      </c>
      <c r="U1033" s="5">
        <f t="shared" si="132"/>
        <v>21000</v>
      </c>
    </row>
    <row r="1034" spans="1:21" x14ac:dyDescent="0.25">
      <c r="A1034">
        <v>246920</v>
      </c>
      <c r="B1034" t="s">
        <v>416</v>
      </c>
      <c r="C1034">
        <v>2010</v>
      </c>
      <c r="D1034" t="s">
        <v>226</v>
      </c>
      <c r="E1034">
        <v>1100</v>
      </c>
      <c r="F1034" t="s">
        <v>48</v>
      </c>
      <c r="G1034" t="s">
        <v>17</v>
      </c>
      <c r="H1034" t="s">
        <v>18</v>
      </c>
      <c r="I1034" s="1">
        <v>83</v>
      </c>
      <c r="J1034" s="1">
        <f>+Tabell1[[#This Row],[Regnskap]]</f>
        <v>83</v>
      </c>
      <c r="L1034" t="str">
        <f>_xlfn.XLOOKUP(Tabell1[[#This Row],[Ansvar]],Fleksi[Ansvar],Fleksi[Virksomhet])</f>
        <v>Brueland barnehager</v>
      </c>
      <c r="M1034" t="str">
        <f>_xlfn.XLOOKUP(Tabell1[[#This Row],[Ansvar]],Fleksi[Ansvar],Fleksi[1B])</f>
        <v>Barnehager inkludert fellesutgifter</v>
      </c>
      <c r="N1034" t="str">
        <f>_xlfn.XLOOKUP(Tabell1[[#This Row],[Ansvar]],Fleksi[Ansvar],Fleksi[Tjenesteområde])</f>
        <v>Oppvekst barn og unge</v>
      </c>
      <c r="O1034" s="1">
        <f>+ROUND(Tabell1[[#This Row],[Justert beløp]],-3)</f>
        <v>0</v>
      </c>
      <c r="P1034">
        <f t="shared" si="128"/>
        <v>1100</v>
      </c>
      <c r="Q1034">
        <f t="shared" si="129"/>
        <v>246920</v>
      </c>
      <c r="R1034">
        <f t="shared" si="130"/>
        <v>2010</v>
      </c>
      <c r="S1034" t="str">
        <f t="shared" si="131"/>
        <v>2255</v>
      </c>
      <c r="T1034" s="1">
        <f>+Tabell1[[#This Row],[Avrundet beløp]]</f>
        <v>0</v>
      </c>
      <c r="U1034" s="5">
        <f t="shared" si="132"/>
        <v>0</v>
      </c>
    </row>
    <row r="1035" spans="1:21" x14ac:dyDescent="0.25">
      <c r="A1035">
        <v>246920</v>
      </c>
      <c r="B1035" t="s">
        <v>416</v>
      </c>
      <c r="C1035">
        <v>2010</v>
      </c>
      <c r="D1035" t="s">
        <v>226</v>
      </c>
      <c r="E1035">
        <v>1110</v>
      </c>
      <c r="F1035" t="s">
        <v>221</v>
      </c>
      <c r="G1035" t="s">
        <v>17</v>
      </c>
      <c r="H1035" t="s">
        <v>18</v>
      </c>
      <c r="I1035" s="1">
        <v>629</v>
      </c>
      <c r="J1035" s="1">
        <f>+Tabell1[[#This Row],[Regnskap]]</f>
        <v>629</v>
      </c>
      <c r="L1035" t="str">
        <f>_xlfn.XLOOKUP(Tabell1[[#This Row],[Ansvar]],Fleksi[Ansvar],Fleksi[Virksomhet])</f>
        <v>Brueland barnehager</v>
      </c>
      <c r="M1035" t="str">
        <f>_xlfn.XLOOKUP(Tabell1[[#This Row],[Ansvar]],Fleksi[Ansvar],Fleksi[1B])</f>
        <v>Barnehager inkludert fellesutgifter</v>
      </c>
      <c r="N1035" t="str">
        <f>_xlfn.XLOOKUP(Tabell1[[#This Row],[Ansvar]],Fleksi[Ansvar],Fleksi[Tjenesteområde])</f>
        <v>Oppvekst barn og unge</v>
      </c>
      <c r="O1035" s="1">
        <f>+ROUND(Tabell1[[#This Row],[Justert beløp]],-3)</f>
        <v>1000</v>
      </c>
      <c r="P1035">
        <f t="shared" si="128"/>
        <v>1110</v>
      </c>
      <c r="Q1035">
        <f t="shared" si="129"/>
        <v>246920</v>
      </c>
      <c r="R1035">
        <f t="shared" si="130"/>
        <v>2010</v>
      </c>
      <c r="S1035" t="str">
        <f t="shared" si="131"/>
        <v>2255</v>
      </c>
      <c r="T1035" s="1">
        <f>+Tabell1[[#This Row],[Avrundet beløp]]</f>
        <v>1000</v>
      </c>
      <c r="U1035" s="5">
        <f t="shared" si="132"/>
        <v>1000</v>
      </c>
    </row>
    <row r="1036" spans="1:21" x14ac:dyDescent="0.25">
      <c r="A1036">
        <v>246920</v>
      </c>
      <c r="B1036" t="s">
        <v>416</v>
      </c>
      <c r="C1036">
        <v>2010</v>
      </c>
      <c r="D1036" t="s">
        <v>226</v>
      </c>
      <c r="E1036">
        <v>1120</v>
      </c>
      <c r="F1036" t="s">
        <v>26</v>
      </c>
      <c r="G1036" t="s">
        <v>17</v>
      </c>
      <c r="H1036" t="s">
        <v>18</v>
      </c>
      <c r="I1036" s="1">
        <v>558</v>
      </c>
      <c r="J1036" s="1">
        <f>+Tabell1[[#This Row],[Regnskap]]</f>
        <v>558</v>
      </c>
      <c r="L1036" t="str">
        <f>_xlfn.XLOOKUP(Tabell1[[#This Row],[Ansvar]],Fleksi[Ansvar],Fleksi[Virksomhet])</f>
        <v>Brueland barnehager</v>
      </c>
      <c r="M1036" t="str">
        <f>_xlfn.XLOOKUP(Tabell1[[#This Row],[Ansvar]],Fleksi[Ansvar],Fleksi[1B])</f>
        <v>Barnehager inkludert fellesutgifter</v>
      </c>
      <c r="N1036" t="str">
        <f>_xlfn.XLOOKUP(Tabell1[[#This Row],[Ansvar]],Fleksi[Ansvar],Fleksi[Tjenesteområde])</f>
        <v>Oppvekst barn og unge</v>
      </c>
      <c r="O1036" s="1">
        <f>+ROUND(Tabell1[[#This Row],[Justert beløp]],-3)</f>
        <v>1000</v>
      </c>
      <c r="P1036">
        <f t="shared" si="128"/>
        <v>1120</v>
      </c>
      <c r="Q1036">
        <f t="shared" si="129"/>
        <v>246920</v>
      </c>
      <c r="R1036">
        <f t="shared" si="130"/>
        <v>2010</v>
      </c>
      <c r="S1036" t="str">
        <f t="shared" si="131"/>
        <v>2255</v>
      </c>
      <c r="T1036" s="1">
        <f>+Tabell1[[#This Row],[Avrundet beløp]]</f>
        <v>1000</v>
      </c>
      <c r="U1036" s="5">
        <f t="shared" si="132"/>
        <v>1000</v>
      </c>
    </row>
    <row r="1037" spans="1:21" x14ac:dyDescent="0.25">
      <c r="A1037">
        <v>246920</v>
      </c>
      <c r="B1037" t="s">
        <v>416</v>
      </c>
      <c r="C1037">
        <v>2010</v>
      </c>
      <c r="D1037" t="s">
        <v>226</v>
      </c>
      <c r="E1037">
        <v>1121</v>
      </c>
      <c r="F1037" t="s">
        <v>66</v>
      </c>
      <c r="G1037" t="s">
        <v>17</v>
      </c>
      <c r="H1037" t="s">
        <v>18</v>
      </c>
      <c r="I1037" s="1">
        <v>1595</v>
      </c>
      <c r="J1037" s="1">
        <f>+Tabell1[[#This Row],[Regnskap]]</f>
        <v>1595</v>
      </c>
      <c r="L1037" t="str">
        <f>_xlfn.XLOOKUP(Tabell1[[#This Row],[Ansvar]],Fleksi[Ansvar],Fleksi[Virksomhet])</f>
        <v>Brueland barnehager</v>
      </c>
      <c r="M1037" t="str">
        <f>_xlfn.XLOOKUP(Tabell1[[#This Row],[Ansvar]],Fleksi[Ansvar],Fleksi[1B])</f>
        <v>Barnehager inkludert fellesutgifter</v>
      </c>
      <c r="N1037" t="str">
        <f>_xlfn.XLOOKUP(Tabell1[[#This Row],[Ansvar]],Fleksi[Ansvar],Fleksi[Tjenesteområde])</f>
        <v>Oppvekst barn og unge</v>
      </c>
      <c r="O1037" s="1">
        <f>+ROUND(Tabell1[[#This Row],[Justert beløp]],-3)</f>
        <v>2000</v>
      </c>
      <c r="P1037">
        <f t="shared" si="128"/>
        <v>1121</v>
      </c>
      <c r="Q1037">
        <f t="shared" si="129"/>
        <v>246920</v>
      </c>
      <c r="R1037">
        <f t="shared" si="130"/>
        <v>2010</v>
      </c>
      <c r="S1037" t="str">
        <f t="shared" si="131"/>
        <v>2255</v>
      </c>
      <c r="T1037" s="1">
        <f>+Tabell1[[#This Row],[Avrundet beløp]]</f>
        <v>2000</v>
      </c>
      <c r="U1037" s="5">
        <f t="shared" si="132"/>
        <v>2000</v>
      </c>
    </row>
    <row r="1038" spans="1:21" x14ac:dyDescent="0.25">
      <c r="A1038">
        <v>246920</v>
      </c>
      <c r="B1038" t="s">
        <v>416</v>
      </c>
      <c r="C1038">
        <v>2010</v>
      </c>
      <c r="D1038" t="s">
        <v>226</v>
      </c>
      <c r="E1038">
        <v>1201</v>
      </c>
      <c r="F1038" t="s">
        <v>56</v>
      </c>
      <c r="G1038" t="s">
        <v>17</v>
      </c>
      <c r="H1038" t="s">
        <v>18</v>
      </c>
      <c r="I1038" s="1">
        <v>1038</v>
      </c>
      <c r="J1038" s="1">
        <f>+Tabell1[[#This Row],[Regnskap]]</f>
        <v>1038</v>
      </c>
      <c r="L1038" t="str">
        <f>_xlfn.XLOOKUP(Tabell1[[#This Row],[Ansvar]],Fleksi[Ansvar],Fleksi[Virksomhet])</f>
        <v>Brueland barnehager</v>
      </c>
      <c r="M1038" t="str">
        <f>_xlfn.XLOOKUP(Tabell1[[#This Row],[Ansvar]],Fleksi[Ansvar],Fleksi[1B])</f>
        <v>Barnehager inkludert fellesutgifter</v>
      </c>
      <c r="N1038" t="str">
        <f>_xlfn.XLOOKUP(Tabell1[[#This Row],[Ansvar]],Fleksi[Ansvar],Fleksi[Tjenesteområde])</f>
        <v>Oppvekst barn og unge</v>
      </c>
      <c r="O1038" s="1">
        <f>+ROUND(Tabell1[[#This Row],[Justert beløp]],-3)</f>
        <v>1000</v>
      </c>
      <c r="P1038">
        <f t="shared" si="128"/>
        <v>1201</v>
      </c>
      <c r="Q1038">
        <f t="shared" si="129"/>
        <v>246920</v>
      </c>
      <c r="R1038">
        <f t="shared" si="130"/>
        <v>2010</v>
      </c>
      <c r="S1038" t="str">
        <f t="shared" si="131"/>
        <v>2255</v>
      </c>
      <c r="T1038" s="1">
        <f>+Tabell1[[#This Row],[Avrundet beløp]]</f>
        <v>1000</v>
      </c>
      <c r="U1038" s="5">
        <f t="shared" si="132"/>
        <v>1000</v>
      </c>
    </row>
    <row r="1039" spans="1:21" x14ac:dyDescent="0.25">
      <c r="A1039">
        <v>247010</v>
      </c>
      <c r="B1039" t="s">
        <v>417</v>
      </c>
      <c r="C1039">
        <v>2010</v>
      </c>
      <c r="D1039" t="s">
        <v>226</v>
      </c>
      <c r="E1039">
        <v>1020</v>
      </c>
      <c r="F1039" t="s">
        <v>260</v>
      </c>
      <c r="G1039" t="s">
        <v>17</v>
      </c>
      <c r="H1039" t="s">
        <v>18</v>
      </c>
      <c r="I1039" s="1">
        <v>31884</v>
      </c>
      <c r="J1039" s="1">
        <f>+Tabell1[[#This Row],[Regnskap]]</f>
        <v>31884</v>
      </c>
      <c r="L1039" t="str">
        <f>_xlfn.XLOOKUP(Tabell1[[#This Row],[Ansvar]],Fleksi[Ansvar],Fleksi[Virksomhet])</f>
        <v xml:space="preserve">Høle barnehage </v>
      </c>
      <c r="M1039" t="str">
        <f>_xlfn.XLOOKUP(Tabell1[[#This Row],[Ansvar]],Fleksi[Ansvar],Fleksi[1B])</f>
        <v>Barnehager inkludert fellesutgifter</v>
      </c>
      <c r="N1039" t="str">
        <f>_xlfn.XLOOKUP(Tabell1[[#This Row],[Ansvar]],Fleksi[Ansvar],Fleksi[Tjenesteområde])</f>
        <v>Oppvekst barn og unge</v>
      </c>
      <c r="O1039" s="1">
        <f>+ROUND(Tabell1[[#This Row],[Justert beløp]],-3)</f>
        <v>32000</v>
      </c>
      <c r="P1039">
        <f t="shared" si="128"/>
        <v>1020</v>
      </c>
      <c r="Q1039">
        <f t="shared" si="129"/>
        <v>247010</v>
      </c>
      <c r="R1039">
        <f t="shared" si="130"/>
        <v>2010</v>
      </c>
      <c r="S1039" t="str">
        <f t="shared" si="131"/>
        <v>2255</v>
      </c>
      <c r="T1039" s="1">
        <f>+Tabell1[[#This Row],[Avrundet beløp]]</f>
        <v>32000</v>
      </c>
      <c r="U1039" s="5">
        <f t="shared" si="132"/>
        <v>32000</v>
      </c>
    </row>
    <row r="1040" spans="1:21" x14ac:dyDescent="0.25">
      <c r="A1040">
        <v>247010</v>
      </c>
      <c r="B1040" t="s">
        <v>417</v>
      </c>
      <c r="C1040">
        <v>2010</v>
      </c>
      <c r="D1040" t="s">
        <v>226</v>
      </c>
      <c r="E1040">
        <v>1040</v>
      </c>
      <c r="F1040" t="s">
        <v>27</v>
      </c>
      <c r="G1040" t="s">
        <v>17</v>
      </c>
      <c r="H1040" t="s">
        <v>18</v>
      </c>
      <c r="I1040" s="1">
        <v>201</v>
      </c>
      <c r="J1040" s="1">
        <f>+Tabell1[[#This Row],[Regnskap]]</f>
        <v>201</v>
      </c>
      <c r="L1040" t="str">
        <f>_xlfn.XLOOKUP(Tabell1[[#This Row],[Ansvar]],Fleksi[Ansvar],Fleksi[Virksomhet])</f>
        <v xml:space="preserve">Høle barnehage </v>
      </c>
      <c r="M1040" t="str">
        <f>_xlfn.XLOOKUP(Tabell1[[#This Row],[Ansvar]],Fleksi[Ansvar],Fleksi[1B])</f>
        <v>Barnehager inkludert fellesutgifter</v>
      </c>
      <c r="N1040" t="str">
        <f>_xlfn.XLOOKUP(Tabell1[[#This Row],[Ansvar]],Fleksi[Ansvar],Fleksi[Tjenesteområde])</f>
        <v>Oppvekst barn og unge</v>
      </c>
      <c r="O1040" s="1">
        <f>+ROUND(Tabell1[[#This Row],[Justert beløp]],-3)</f>
        <v>0</v>
      </c>
      <c r="P1040">
        <f t="shared" si="128"/>
        <v>1040</v>
      </c>
      <c r="Q1040">
        <f t="shared" si="129"/>
        <v>247010</v>
      </c>
      <c r="R1040">
        <f t="shared" si="130"/>
        <v>2010</v>
      </c>
      <c r="S1040" t="str">
        <f t="shared" si="131"/>
        <v>2255</v>
      </c>
      <c r="T1040" s="1">
        <f>+Tabell1[[#This Row],[Avrundet beløp]]</f>
        <v>0</v>
      </c>
      <c r="U1040" s="5">
        <f t="shared" si="132"/>
        <v>0</v>
      </c>
    </row>
    <row r="1041" spans="1:21" x14ac:dyDescent="0.25">
      <c r="A1041">
        <v>247010</v>
      </c>
      <c r="B1041" t="s">
        <v>417</v>
      </c>
      <c r="C1041">
        <v>2010</v>
      </c>
      <c r="D1041" t="s">
        <v>226</v>
      </c>
      <c r="E1041">
        <v>1050</v>
      </c>
      <c r="F1041" t="s">
        <v>223</v>
      </c>
      <c r="G1041" t="s">
        <v>17</v>
      </c>
      <c r="H1041" t="s">
        <v>18</v>
      </c>
      <c r="I1041" s="1">
        <v>63</v>
      </c>
      <c r="J1041" s="1">
        <f>+Tabell1[[#This Row],[Regnskap]]</f>
        <v>63</v>
      </c>
      <c r="L1041" t="str">
        <f>_xlfn.XLOOKUP(Tabell1[[#This Row],[Ansvar]],Fleksi[Ansvar],Fleksi[Virksomhet])</f>
        <v xml:space="preserve">Høle barnehage </v>
      </c>
      <c r="M1041" t="str">
        <f>_xlfn.XLOOKUP(Tabell1[[#This Row],[Ansvar]],Fleksi[Ansvar],Fleksi[1B])</f>
        <v>Barnehager inkludert fellesutgifter</v>
      </c>
      <c r="N1041" t="str">
        <f>_xlfn.XLOOKUP(Tabell1[[#This Row],[Ansvar]],Fleksi[Ansvar],Fleksi[Tjenesteområde])</f>
        <v>Oppvekst barn og unge</v>
      </c>
      <c r="O1041" s="1">
        <f>+ROUND(Tabell1[[#This Row],[Justert beløp]],-3)</f>
        <v>0</v>
      </c>
      <c r="P1041">
        <f t="shared" si="128"/>
        <v>1050</v>
      </c>
      <c r="Q1041">
        <f t="shared" si="129"/>
        <v>247010</v>
      </c>
      <c r="R1041">
        <f t="shared" si="130"/>
        <v>2010</v>
      </c>
      <c r="S1041" t="str">
        <f t="shared" si="131"/>
        <v>2255</v>
      </c>
      <c r="T1041" s="1">
        <f>+Tabell1[[#This Row],[Avrundet beløp]]</f>
        <v>0</v>
      </c>
      <c r="U1041" s="5">
        <f t="shared" si="132"/>
        <v>0</v>
      </c>
    </row>
    <row r="1042" spans="1:21" x14ac:dyDescent="0.25">
      <c r="A1042">
        <v>247010</v>
      </c>
      <c r="B1042" t="s">
        <v>417</v>
      </c>
      <c r="C1042">
        <v>2010</v>
      </c>
      <c r="D1042" t="s">
        <v>226</v>
      </c>
      <c r="E1042">
        <v>1090</v>
      </c>
      <c r="F1042" t="s">
        <v>22</v>
      </c>
      <c r="G1042" t="s">
        <v>17</v>
      </c>
      <c r="H1042" t="s">
        <v>18</v>
      </c>
      <c r="I1042" s="1">
        <v>2632</v>
      </c>
      <c r="J1042" s="1">
        <f>+Tabell1[[#This Row],[Regnskap]]</f>
        <v>2632</v>
      </c>
      <c r="L1042" t="str">
        <f>_xlfn.XLOOKUP(Tabell1[[#This Row],[Ansvar]],Fleksi[Ansvar],Fleksi[Virksomhet])</f>
        <v xml:space="preserve">Høle barnehage </v>
      </c>
      <c r="M1042" t="str">
        <f>_xlfn.XLOOKUP(Tabell1[[#This Row],[Ansvar]],Fleksi[Ansvar],Fleksi[1B])</f>
        <v>Barnehager inkludert fellesutgifter</v>
      </c>
      <c r="N1042" t="str">
        <f>_xlfn.XLOOKUP(Tabell1[[#This Row],[Ansvar]],Fleksi[Ansvar],Fleksi[Tjenesteområde])</f>
        <v>Oppvekst barn og unge</v>
      </c>
      <c r="O1042" s="1">
        <f>+ROUND(Tabell1[[#This Row],[Justert beløp]],-3)</f>
        <v>3000</v>
      </c>
      <c r="P1042">
        <f t="shared" si="128"/>
        <v>1090</v>
      </c>
      <c r="Q1042">
        <f t="shared" si="129"/>
        <v>247010</v>
      </c>
      <c r="R1042">
        <f t="shared" si="130"/>
        <v>2010</v>
      </c>
      <c r="S1042" t="str">
        <f t="shared" si="131"/>
        <v>2255</v>
      </c>
      <c r="T1042" s="1">
        <f>+Tabell1[[#This Row],[Avrundet beløp]]</f>
        <v>3000</v>
      </c>
      <c r="U1042" s="5">
        <f t="shared" si="132"/>
        <v>3000</v>
      </c>
    </row>
    <row r="1043" spans="1:21" x14ac:dyDescent="0.25">
      <c r="A1043">
        <v>247010</v>
      </c>
      <c r="B1043" t="s">
        <v>417</v>
      </c>
      <c r="C1043">
        <v>2010</v>
      </c>
      <c r="D1043" t="s">
        <v>226</v>
      </c>
      <c r="E1043">
        <v>1099</v>
      </c>
      <c r="F1043" t="s">
        <v>16</v>
      </c>
      <c r="G1043" t="s">
        <v>17</v>
      </c>
      <c r="H1043" t="s">
        <v>18</v>
      </c>
      <c r="I1043" s="1">
        <v>4904</v>
      </c>
      <c r="J1043" s="1">
        <f>+Tabell1[[#This Row],[Regnskap]]</f>
        <v>4904</v>
      </c>
      <c r="L1043" t="str">
        <f>_xlfn.XLOOKUP(Tabell1[[#This Row],[Ansvar]],Fleksi[Ansvar],Fleksi[Virksomhet])</f>
        <v xml:space="preserve">Høle barnehage </v>
      </c>
      <c r="M1043" t="str">
        <f>_xlfn.XLOOKUP(Tabell1[[#This Row],[Ansvar]],Fleksi[Ansvar],Fleksi[1B])</f>
        <v>Barnehager inkludert fellesutgifter</v>
      </c>
      <c r="N1043" t="str">
        <f>_xlfn.XLOOKUP(Tabell1[[#This Row],[Ansvar]],Fleksi[Ansvar],Fleksi[Tjenesteområde])</f>
        <v>Oppvekst barn og unge</v>
      </c>
      <c r="O1043" s="1">
        <f>+ROUND(Tabell1[[#This Row],[Justert beløp]],-3)</f>
        <v>5000</v>
      </c>
      <c r="P1043">
        <f t="shared" si="128"/>
        <v>1099</v>
      </c>
      <c r="Q1043">
        <f t="shared" si="129"/>
        <v>247010</v>
      </c>
      <c r="R1043">
        <f t="shared" si="130"/>
        <v>2010</v>
      </c>
      <c r="S1043" t="str">
        <f t="shared" si="131"/>
        <v>2255</v>
      </c>
      <c r="T1043" s="1">
        <f>+Tabell1[[#This Row],[Avrundet beløp]]</f>
        <v>5000</v>
      </c>
      <c r="U1043" s="5">
        <f t="shared" si="132"/>
        <v>5000</v>
      </c>
    </row>
    <row r="1044" spans="1:21" x14ac:dyDescent="0.25">
      <c r="A1044">
        <v>247110</v>
      </c>
      <c r="B1044" t="s">
        <v>418</v>
      </c>
      <c r="C1044">
        <v>2010</v>
      </c>
      <c r="D1044" t="s">
        <v>226</v>
      </c>
      <c r="E1044">
        <v>1020</v>
      </c>
      <c r="F1044" t="s">
        <v>260</v>
      </c>
      <c r="G1044" t="s">
        <v>17</v>
      </c>
      <c r="H1044" t="s">
        <v>18</v>
      </c>
      <c r="I1044" s="1">
        <v>208900</v>
      </c>
      <c r="J1044" s="1">
        <f>+Tabell1[[#This Row],[Regnskap]]</f>
        <v>208900</v>
      </c>
      <c r="L1044" t="str">
        <f>_xlfn.XLOOKUP(Tabell1[[#This Row],[Ansvar]],Fleksi[Ansvar],Fleksi[Virksomhet])</f>
        <v>Sandvedhaugen barnehager</v>
      </c>
      <c r="M1044" t="str">
        <f>_xlfn.XLOOKUP(Tabell1[[#This Row],[Ansvar]],Fleksi[Ansvar],Fleksi[1B])</f>
        <v>Barnehager inkludert fellesutgifter</v>
      </c>
      <c r="N1044" t="str">
        <f>_xlfn.XLOOKUP(Tabell1[[#This Row],[Ansvar]],Fleksi[Ansvar],Fleksi[Tjenesteområde])</f>
        <v>Oppvekst barn og unge</v>
      </c>
      <c r="O1044" s="1">
        <f>+ROUND(Tabell1[[#This Row],[Justert beløp]],-3)</f>
        <v>209000</v>
      </c>
      <c r="P1044">
        <f t="shared" si="128"/>
        <v>1020</v>
      </c>
      <c r="Q1044">
        <f t="shared" si="129"/>
        <v>247110</v>
      </c>
      <c r="R1044">
        <f t="shared" si="130"/>
        <v>2010</v>
      </c>
      <c r="S1044" t="str">
        <f t="shared" si="131"/>
        <v>2255</v>
      </c>
      <c r="T1044" s="1">
        <f>+Tabell1[[#This Row],[Avrundet beløp]]</f>
        <v>209000</v>
      </c>
      <c r="U1044" s="5">
        <f t="shared" si="132"/>
        <v>209000</v>
      </c>
    </row>
    <row r="1045" spans="1:21" x14ac:dyDescent="0.25">
      <c r="A1045">
        <v>247110</v>
      </c>
      <c r="B1045" t="s">
        <v>418</v>
      </c>
      <c r="C1045">
        <v>2010</v>
      </c>
      <c r="D1045" t="s">
        <v>226</v>
      </c>
      <c r="E1045">
        <v>1040</v>
      </c>
      <c r="F1045" t="s">
        <v>27</v>
      </c>
      <c r="G1045" t="s">
        <v>17</v>
      </c>
      <c r="H1045" t="s">
        <v>18</v>
      </c>
      <c r="I1045" s="1">
        <v>3166</v>
      </c>
      <c r="J1045" s="1">
        <f>+Tabell1[[#This Row],[Regnskap]]</f>
        <v>3166</v>
      </c>
      <c r="L1045" t="str">
        <f>_xlfn.XLOOKUP(Tabell1[[#This Row],[Ansvar]],Fleksi[Ansvar],Fleksi[Virksomhet])</f>
        <v>Sandvedhaugen barnehager</v>
      </c>
      <c r="M1045" t="str">
        <f>_xlfn.XLOOKUP(Tabell1[[#This Row],[Ansvar]],Fleksi[Ansvar],Fleksi[1B])</f>
        <v>Barnehager inkludert fellesutgifter</v>
      </c>
      <c r="N1045" t="str">
        <f>_xlfn.XLOOKUP(Tabell1[[#This Row],[Ansvar]],Fleksi[Ansvar],Fleksi[Tjenesteområde])</f>
        <v>Oppvekst barn og unge</v>
      </c>
      <c r="O1045" s="1">
        <f>+ROUND(Tabell1[[#This Row],[Justert beløp]],-3)</f>
        <v>3000</v>
      </c>
      <c r="P1045">
        <f t="shared" si="128"/>
        <v>1040</v>
      </c>
      <c r="Q1045">
        <f t="shared" si="129"/>
        <v>247110</v>
      </c>
      <c r="R1045">
        <f t="shared" si="130"/>
        <v>2010</v>
      </c>
      <c r="S1045" t="str">
        <f t="shared" si="131"/>
        <v>2255</v>
      </c>
      <c r="T1045" s="1">
        <f>+Tabell1[[#This Row],[Avrundet beløp]]</f>
        <v>3000</v>
      </c>
      <c r="U1045" s="5">
        <f t="shared" si="132"/>
        <v>3000</v>
      </c>
    </row>
    <row r="1046" spans="1:21" x14ac:dyDescent="0.25">
      <c r="A1046">
        <v>247110</v>
      </c>
      <c r="B1046" t="s">
        <v>418</v>
      </c>
      <c r="C1046">
        <v>2010</v>
      </c>
      <c r="D1046" t="s">
        <v>226</v>
      </c>
      <c r="E1046">
        <v>1090</v>
      </c>
      <c r="F1046" t="s">
        <v>22</v>
      </c>
      <c r="G1046" t="s">
        <v>17</v>
      </c>
      <c r="H1046" t="s">
        <v>18</v>
      </c>
      <c r="I1046" s="1">
        <v>17102</v>
      </c>
      <c r="J1046" s="1">
        <f>+Tabell1[[#This Row],[Regnskap]]</f>
        <v>17102</v>
      </c>
      <c r="L1046" t="str">
        <f>_xlfn.XLOOKUP(Tabell1[[#This Row],[Ansvar]],Fleksi[Ansvar],Fleksi[Virksomhet])</f>
        <v>Sandvedhaugen barnehager</v>
      </c>
      <c r="M1046" t="str">
        <f>_xlfn.XLOOKUP(Tabell1[[#This Row],[Ansvar]],Fleksi[Ansvar],Fleksi[1B])</f>
        <v>Barnehager inkludert fellesutgifter</v>
      </c>
      <c r="N1046" t="str">
        <f>_xlfn.XLOOKUP(Tabell1[[#This Row],[Ansvar]],Fleksi[Ansvar],Fleksi[Tjenesteområde])</f>
        <v>Oppvekst barn og unge</v>
      </c>
      <c r="O1046" s="1">
        <f>+ROUND(Tabell1[[#This Row],[Justert beløp]],-3)</f>
        <v>17000</v>
      </c>
      <c r="P1046">
        <f t="shared" si="128"/>
        <v>1090</v>
      </c>
      <c r="Q1046">
        <f t="shared" si="129"/>
        <v>247110</v>
      </c>
      <c r="R1046">
        <f t="shared" si="130"/>
        <v>2010</v>
      </c>
      <c r="S1046" t="str">
        <f t="shared" si="131"/>
        <v>2255</v>
      </c>
      <c r="T1046" s="1">
        <f>+Tabell1[[#This Row],[Avrundet beløp]]</f>
        <v>17000</v>
      </c>
      <c r="U1046" s="5">
        <f t="shared" si="132"/>
        <v>17000</v>
      </c>
    </row>
    <row r="1047" spans="1:21" x14ac:dyDescent="0.25">
      <c r="A1047">
        <v>247110</v>
      </c>
      <c r="B1047" t="s">
        <v>418</v>
      </c>
      <c r="C1047">
        <v>2010</v>
      </c>
      <c r="D1047" t="s">
        <v>226</v>
      </c>
      <c r="E1047">
        <v>1099</v>
      </c>
      <c r="F1047" t="s">
        <v>16</v>
      </c>
      <c r="G1047" t="s">
        <v>17</v>
      </c>
      <c r="H1047" t="s">
        <v>18</v>
      </c>
      <c r="I1047" s="1">
        <v>32313</v>
      </c>
      <c r="J1047" s="1">
        <f>+Tabell1[[#This Row],[Regnskap]]</f>
        <v>32313</v>
      </c>
      <c r="L1047" t="str">
        <f>_xlfn.XLOOKUP(Tabell1[[#This Row],[Ansvar]],Fleksi[Ansvar],Fleksi[Virksomhet])</f>
        <v>Sandvedhaugen barnehager</v>
      </c>
      <c r="M1047" t="str">
        <f>_xlfn.XLOOKUP(Tabell1[[#This Row],[Ansvar]],Fleksi[Ansvar],Fleksi[1B])</f>
        <v>Barnehager inkludert fellesutgifter</v>
      </c>
      <c r="N1047" t="str">
        <f>_xlfn.XLOOKUP(Tabell1[[#This Row],[Ansvar]],Fleksi[Ansvar],Fleksi[Tjenesteområde])</f>
        <v>Oppvekst barn og unge</v>
      </c>
      <c r="O1047" s="1">
        <f>+ROUND(Tabell1[[#This Row],[Justert beløp]],-3)</f>
        <v>32000</v>
      </c>
      <c r="P1047">
        <f t="shared" ref="P1047:P1090" si="133">+E1047</f>
        <v>1099</v>
      </c>
      <c r="Q1047">
        <f t="shared" ref="Q1047:Q1090" si="134">+A1047</f>
        <v>247110</v>
      </c>
      <c r="R1047">
        <f t="shared" ref="R1047:R1090" si="135">+C1047</f>
        <v>2010</v>
      </c>
      <c r="S1047" t="str">
        <f t="shared" ref="S1047:S1090" si="136">+G1047</f>
        <v>2255</v>
      </c>
      <c r="T1047" s="1">
        <f>+Tabell1[[#This Row],[Avrundet beløp]]</f>
        <v>32000</v>
      </c>
      <c r="U1047" s="5">
        <f t="shared" si="132"/>
        <v>32000</v>
      </c>
    </row>
    <row r="1048" spans="1:21" x14ac:dyDescent="0.25">
      <c r="A1048">
        <v>247120</v>
      </c>
      <c r="B1048" t="s">
        <v>419</v>
      </c>
      <c r="C1048">
        <v>2010</v>
      </c>
      <c r="D1048" t="s">
        <v>226</v>
      </c>
      <c r="E1048">
        <v>1020</v>
      </c>
      <c r="F1048" t="s">
        <v>260</v>
      </c>
      <c r="G1048" t="s">
        <v>17</v>
      </c>
      <c r="H1048" t="s">
        <v>18</v>
      </c>
      <c r="I1048" s="1">
        <v>24722</v>
      </c>
      <c r="J1048" s="1">
        <f>+Tabell1[[#This Row],[Regnskap]]</f>
        <v>24722</v>
      </c>
      <c r="L1048" t="str">
        <f>_xlfn.XLOOKUP(Tabell1[[#This Row],[Ansvar]],Fleksi[Ansvar],Fleksi[Virksomhet])</f>
        <v>Sandvedhaugen barnehager</v>
      </c>
      <c r="M1048" t="str">
        <f>_xlfn.XLOOKUP(Tabell1[[#This Row],[Ansvar]],Fleksi[Ansvar],Fleksi[1B])</f>
        <v>Barnehager inkludert fellesutgifter</v>
      </c>
      <c r="N1048" t="str">
        <f>_xlfn.XLOOKUP(Tabell1[[#This Row],[Ansvar]],Fleksi[Ansvar],Fleksi[Tjenesteområde])</f>
        <v>Oppvekst barn og unge</v>
      </c>
      <c r="O1048" s="1">
        <f>+ROUND(Tabell1[[#This Row],[Justert beløp]],-3)</f>
        <v>25000</v>
      </c>
      <c r="P1048">
        <f t="shared" si="133"/>
        <v>1020</v>
      </c>
      <c r="Q1048">
        <f t="shared" si="134"/>
        <v>247120</v>
      </c>
      <c r="R1048">
        <f t="shared" si="135"/>
        <v>2010</v>
      </c>
      <c r="S1048" t="str">
        <f t="shared" si="136"/>
        <v>2255</v>
      </c>
      <c r="T1048" s="1">
        <f>+Tabell1[[#This Row],[Avrundet beløp]]</f>
        <v>25000</v>
      </c>
      <c r="U1048" s="5">
        <f t="shared" si="132"/>
        <v>25000</v>
      </c>
    </row>
    <row r="1049" spans="1:21" x14ac:dyDescent="0.25">
      <c r="A1049">
        <v>247120</v>
      </c>
      <c r="B1049" t="s">
        <v>419</v>
      </c>
      <c r="C1049">
        <v>2010</v>
      </c>
      <c r="D1049" t="s">
        <v>226</v>
      </c>
      <c r="E1049">
        <v>1040</v>
      </c>
      <c r="F1049" t="s">
        <v>27</v>
      </c>
      <c r="G1049" t="s">
        <v>17</v>
      </c>
      <c r="H1049" t="s">
        <v>18</v>
      </c>
      <c r="I1049" s="1">
        <v>4729</v>
      </c>
      <c r="J1049" s="1">
        <f>+Tabell1[[#This Row],[Regnskap]]</f>
        <v>4729</v>
      </c>
      <c r="L1049" t="str">
        <f>_xlfn.XLOOKUP(Tabell1[[#This Row],[Ansvar]],Fleksi[Ansvar],Fleksi[Virksomhet])</f>
        <v>Sandvedhaugen barnehager</v>
      </c>
      <c r="M1049" t="str">
        <f>_xlfn.XLOOKUP(Tabell1[[#This Row],[Ansvar]],Fleksi[Ansvar],Fleksi[1B])</f>
        <v>Barnehager inkludert fellesutgifter</v>
      </c>
      <c r="N1049" t="str">
        <f>_xlfn.XLOOKUP(Tabell1[[#This Row],[Ansvar]],Fleksi[Ansvar],Fleksi[Tjenesteområde])</f>
        <v>Oppvekst barn og unge</v>
      </c>
      <c r="O1049" s="1">
        <f>+ROUND(Tabell1[[#This Row],[Justert beløp]],-3)</f>
        <v>5000</v>
      </c>
      <c r="P1049">
        <f t="shared" si="133"/>
        <v>1040</v>
      </c>
      <c r="Q1049">
        <f t="shared" si="134"/>
        <v>247120</v>
      </c>
      <c r="R1049">
        <f t="shared" si="135"/>
        <v>2010</v>
      </c>
      <c r="S1049" t="str">
        <f t="shared" si="136"/>
        <v>2255</v>
      </c>
      <c r="T1049" s="1">
        <f>+Tabell1[[#This Row],[Avrundet beløp]]</f>
        <v>5000</v>
      </c>
      <c r="U1049" s="5">
        <f t="shared" si="132"/>
        <v>5000</v>
      </c>
    </row>
    <row r="1050" spans="1:21" x14ac:dyDescent="0.25">
      <c r="A1050">
        <v>247120</v>
      </c>
      <c r="B1050" t="s">
        <v>419</v>
      </c>
      <c r="C1050">
        <v>2010</v>
      </c>
      <c r="D1050" t="s">
        <v>226</v>
      </c>
      <c r="E1050">
        <v>1090</v>
      </c>
      <c r="F1050" t="s">
        <v>22</v>
      </c>
      <c r="G1050" t="s">
        <v>17</v>
      </c>
      <c r="H1050" t="s">
        <v>18</v>
      </c>
      <c r="I1050" s="1">
        <v>2042</v>
      </c>
      <c r="J1050" s="1">
        <f>+Tabell1[[#This Row],[Regnskap]]</f>
        <v>2042</v>
      </c>
      <c r="L1050" t="str">
        <f>_xlfn.XLOOKUP(Tabell1[[#This Row],[Ansvar]],Fleksi[Ansvar],Fleksi[Virksomhet])</f>
        <v>Sandvedhaugen barnehager</v>
      </c>
      <c r="M1050" t="str">
        <f>_xlfn.XLOOKUP(Tabell1[[#This Row],[Ansvar]],Fleksi[Ansvar],Fleksi[1B])</f>
        <v>Barnehager inkludert fellesutgifter</v>
      </c>
      <c r="N1050" t="str">
        <f>_xlfn.XLOOKUP(Tabell1[[#This Row],[Ansvar]],Fleksi[Ansvar],Fleksi[Tjenesteområde])</f>
        <v>Oppvekst barn og unge</v>
      </c>
      <c r="O1050" s="1">
        <f>+ROUND(Tabell1[[#This Row],[Justert beløp]],-3)</f>
        <v>2000</v>
      </c>
      <c r="P1050">
        <f t="shared" si="133"/>
        <v>1090</v>
      </c>
      <c r="Q1050">
        <f t="shared" si="134"/>
        <v>247120</v>
      </c>
      <c r="R1050">
        <f t="shared" si="135"/>
        <v>2010</v>
      </c>
      <c r="S1050" t="str">
        <f t="shared" si="136"/>
        <v>2255</v>
      </c>
      <c r="T1050" s="1">
        <f>+Tabell1[[#This Row],[Avrundet beløp]]</f>
        <v>2000</v>
      </c>
      <c r="U1050" s="5">
        <f t="shared" si="132"/>
        <v>2000</v>
      </c>
    </row>
    <row r="1051" spans="1:21" x14ac:dyDescent="0.25">
      <c r="A1051">
        <v>247120</v>
      </c>
      <c r="B1051" t="s">
        <v>419</v>
      </c>
      <c r="C1051">
        <v>2010</v>
      </c>
      <c r="D1051" t="s">
        <v>226</v>
      </c>
      <c r="E1051">
        <v>1099</v>
      </c>
      <c r="F1051" t="s">
        <v>16</v>
      </c>
      <c r="G1051" t="s">
        <v>17</v>
      </c>
      <c r="H1051" t="s">
        <v>18</v>
      </c>
      <c r="I1051" s="1">
        <v>4440</v>
      </c>
      <c r="J1051" s="1">
        <f>+Tabell1[[#This Row],[Regnskap]]</f>
        <v>4440</v>
      </c>
      <c r="L1051" t="str">
        <f>_xlfn.XLOOKUP(Tabell1[[#This Row],[Ansvar]],Fleksi[Ansvar],Fleksi[Virksomhet])</f>
        <v>Sandvedhaugen barnehager</v>
      </c>
      <c r="M1051" t="str">
        <f>_xlfn.XLOOKUP(Tabell1[[#This Row],[Ansvar]],Fleksi[Ansvar],Fleksi[1B])</f>
        <v>Barnehager inkludert fellesutgifter</v>
      </c>
      <c r="N1051" t="str">
        <f>_xlfn.XLOOKUP(Tabell1[[#This Row],[Ansvar]],Fleksi[Ansvar],Fleksi[Tjenesteområde])</f>
        <v>Oppvekst barn og unge</v>
      </c>
      <c r="O1051" s="1">
        <f>+ROUND(Tabell1[[#This Row],[Justert beløp]],-3)</f>
        <v>4000</v>
      </c>
      <c r="P1051">
        <f t="shared" si="133"/>
        <v>1099</v>
      </c>
      <c r="Q1051">
        <f t="shared" si="134"/>
        <v>247120</v>
      </c>
      <c r="R1051">
        <f t="shared" si="135"/>
        <v>2010</v>
      </c>
      <c r="S1051" t="str">
        <f t="shared" si="136"/>
        <v>2255</v>
      </c>
      <c r="T1051" s="1">
        <f>+Tabell1[[#This Row],[Avrundet beløp]]</f>
        <v>4000</v>
      </c>
      <c r="U1051" s="5">
        <f t="shared" si="132"/>
        <v>4000</v>
      </c>
    </row>
    <row r="1052" spans="1:21" x14ac:dyDescent="0.25">
      <c r="A1052">
        <v>247120</v>
      </c>
      <c r="B1052" t="s">
        <v>419</v>
      </c>
      <c r="C1052">
        <v>2010</v>
      </c>
      <c r="D1052" t="s">
        <v>226</v>
      </c>
      <c r="E1052">
        <v>1120</v>
      </c>
      <c r="F1052" t="s">
        <v>26</v>
      </c>
      <c r="G1052" t="s">
        <v>17</v>
      </c>
      <c r="H1052" t="s">
        <v>18</v>
      </c>
      <c r="I1052" s="1">
        <v>31142</v>
      </c>
      <c r="J1052" s="1">
        <f>+Tabell1[[#This Row],[Regnskap]]</f>
        <v>31142</v>
      </c>
      <c r="L1052" t="str">
        <f>_xlfn.XLOOKUP(Tabell1[[#This Row],[Ansvar]],Fleksi[Ansvar],Fleksi[Virksomhet])</f>
        <v>Sandvedhaugen barnehager</v>
      </c>
      <c r="M1052" t="str">
        <f>_xlfn.XLOOKUP(Tabell1[[#This Row],[Ansvar]],Fleksi[Ansvar],Fleksi[1B])</f>
        <v>Barnehager inkludert fellesutgifter</v>
      </c>
      <c r="N1052" t="str">
        <f>_xlfn.XLOOKUP(Tabell1[[#This Row],[Ansvar]],Fleksi[Ansvar],Fleksi[Tjenesteområde])</f>
        <v>Oppvekst barn og unge</v>
      </c>
      <c r="O1052" s="1">
        <f>+ROUND(Tabell1[[#This Row],[Justert beløp]],-3)</f>
        <v>31000</v>
      </c>
      <c r="P1052">
        <f t="shared" si="133"/>
        <v>1120</v>
      </c>
      <c r="Q1052">
        <f t="shared" si="134"/>
        <v>247120</v>
      </c>
      <c r="R1052">
        <f t="shared" si="135"/>
        <v>2010</v>
      </c>
      <c r="S1052" t="str">
        <f t="shared" si="136"/>
        <v>2255</v>
      </c>
      <c r="T1052" s="1">
        <f>+Tabell1[[#This Row],[Avrundet beløp]]</f>
        <v>31000</v>
      </c>
      <c r="U1052" s="5">
        <f t="shared" si="132"/>
        <v>31000</v>
      </c>
    </row>
    <row r="1053" spans="1:21" x14ac:dyDescent="0.25">
      <c r="A1053">
        <v>247120</v>
      </c>
      <c r="B1053" t="s">
        <v>419</v>
      </c>
      <c r="C1053">
        <v>2010</v>
      </c>
      <c r="D1053" t="s">
        <v>226</v>
      </c>
      <c r="E1053">
        <v>1200</v>
      </c>
      <c r="F1053" t="s">
        <v>233</v>
      </c>
      <c r="G1053" t="s">
        <v>17</v>
      </c>
      <c r="H1053" t="s">
        <v>18</v>
      </c>
      <c r="I1053" s="1">
        <v>15118</v>
      </c>
      <c r="J1053" s="1">
        <f>+Tabell1[[#This Row],[Regnskap]]</f>
        <v>15118</v>
      </c>
      <c r="L1053" t="str">
        <f>_xlfn.XLOOKUP(Tabell1[[#This Row],[Ansvar]],Fleksi[Ansvar],Fleksi[Virksomhet])</f>
        <v>Sandvedhaugen barnehager</v>
      </c>
      <c r="M1053" t="str">
        <f>_xlfn.XLOOKUP(Tabell1[[#This Row],[Ansvar]],Fleksi[Ansvar],Fleksi[1B])</f>
        <v>Barnehager inkludert fellesutgifter</v>
      </c>
      <c r="N1053" t="str">
        <f>_xlfn.XLOOKUP(Tabell1[[#This Row],[Ansvar]],Fleksi[Ansvar],Fleksi[Tjenesteområde])</f>
        <v>Oppvekst barn og unge</v>
      </c>
      <c r="O1053" s="1">
        <f>+ROUND(Tabell1[[#This Row],[Justert beløp]],-3)</f>
        <v>15000</v>
      </c>
      <c r="P1053">
        <f t="shared" si="133"/>
        <v>1200</v>
      </c>
      <c r="Q1053">
        <f t="shared" si="134"/>
        <v>247120</v>
      </c>
      <c r="R1053">
        <f t="shared" si="135"/>
        <v>2010</v>
      </c>
      <c r="S1053" t="str">
        <f t="shared" si="136"/>
        <v>2255</v>
      </c>
      <c r="T1053" s="1">
        <f>+Tabell1[[#This Row],[Avrundet beløp]]</f>
        <v>15000</v>
      </c>
      <c r="U1053" s="5">
        <f t="shared" si="132"/>
        <v>15000</v>
      </c>
    </row>
    <row r="1054" spans="1:21" x14ac:dyDescent="0.25">
      <c r="A1054">
        <v>247210</v>
      </c>
      <c r="B1054" t="s">
        <v>420</v>
      </c>
      <c r="C1054">
        <v>2010</v>
      </c>
      <c r="D1054" t="s">
        <v>226</v>
      </c>
      <c r="E1054">
        <v>1011</v>
      </c>
      <c r="F1054" t="s">
        <v>60</v>
      </c>
      <c r="G1054" t="s">
        <v>17</v>
      </c>
      <c r="H1054" t="s">
        <v>18</v>
      </c>
      <c r="I1054" s="1">
        <v>4764</v>
      </c>
      <c r="J1054" s="1">
        <f>+Tabell1[[#This Row],[Regnskap]]</f>
        <v>4764</v>
      </c>
      <c r="L1054" t="str">
        <f>_xlfn.XLOOKUP(Tabell1[[#This Row],[Ansvar]],Fleksi[Ansvar],Fleksi[Virksomhet])</f>
        <v>Varatun barnehager</v>
      </c>
      <c r="M1054" t="str">
        <f>_xlfn.XLOOKUP(Tabell1[[#This Row],[Ansvar]],Fleksi[Ansvar],Fleksi[1B])</f>
        <v>Barnehager inkludert fellesutgifter</v>
      </c>
      <c r="N1054" t="str">
        <f>_xlfn.XLOOKUP(Tabell1[[#This Row],[Ansvar]],Fleksi[Ansvar],Fleksi[Tjenesteområde])</f>
        <v>Oppvekst barn og unge</v>
      </c>
      <c r="O1054" s="1">
        <f>+ROUND(Tabell1[[#This Row],[Justert beløp]],-3)</f>
        <v>5000</v>
      </c>
      <c r="P1054">
        <f t="shared" si="133"/>
        <v>1011</v>
      </c>
      <c r="Q1054">
        <f t="shared" si="134"/>
        <v>247210</v>
      </c>
      <c r="R1054">
        <f t="shared" si="135"/>
        <v>2010</v>
      </c>
      <c r="S1054" t="str">
        <f t="shared" si="136"/>
        <v>2255</v>
      </c>
      <c r="T1054" s="1">
        <f>+Tabell1[[#This Row],[Avrundet beløp]]</f>
        <v>5000</v>
      </c>
      <c r="U1054" s="5">
        <f t="shared" si="132"/>
        <v>5000</v>
      </c>
    </row>
    <row r="1055" spans="1:21" x14ac:dyDescent="0.25">
      <c r="A1055">
        <v>247210</v>
      </c>
      <c r="B1055" t="s">
        <v>420</v>
      </c>
      <c r="C1055">
        <v>2010</v>
      </c>
      <c r="D1055" t="s">
        <v>226</v>
      </c>
      <c r="E1055">
        <v>1012</v>
      </c>
      <c r="F1055" t="s">
        <v>23</v>
      </c>
      <c r="G1055" t="s">
        <v>17</v>
      </c>
      <c r="H1055" t="s">
        <v>18</v>
      </c>
      <c r="I1055" s="1">
        <v>677</v>
      </c>
      <c r="J1055" s="1">
        <f>+Tabell1[[#This Row],[Regnskap]]</f>
        <v>677</v>
      </c>
      <c r="L1055" t="str">
        <f>_xlfn.XLOOKUP(Tabell1[[#This Row],[Ansvar]],Fleksi[Ansvar],Fleksi[Virksomhet])</f>
        <v>Varatun barnehager</v>
      </c>
      <c r="M1055" t="str">
        <f>_xlfn.XLOOKUP(Tabell1[[#This Row],[Ansvar]],Fleksi[Ansvar],Fleksi[1B])</f>
        <v>Barnehager inkludert fellesutgifter</v>
      </c>
      <c r="N1055" t="str">
        <f>_xlfn.XLOOKUP(Tabell1[[#This Row],[Ansvar]],Fleksi[Ansvar],Fleksi[Tjenesteområde])</f>
        <v>Oppvekst barn og unge</v>
      </c>
      <c r="O1055" s="1">
        <f>+ROUND(Tabell1[[#This Row],[Justert beløp]],-3)</f>
        <v>1000</v>
      </c>
      <c r="P1055">
        <f t="shared" si="133"/>
        <v>1012</v>
      </c>
      <c r="Q1055">
        <f t="shared" si="134"/>
        <v>247210</v>
      </c>
      <c r="R1055">
        <f t="shared" si="135"/>
        <v>2010</v>
      </c>
      <c r="S1055" t="str">
        <f t="shared" si="136"/>
        <v>2255</v>
      </c>
      <c r="T1055" s="1">
        <f>+Tabell1[[#This Row],[Avrundet beløp]]</f>
        <v>1000</v>
      </c>
      <c r="U1055" s="5">
        <f t="shared" si="132"/>
        <v>1000</v>
      </c>
    </row>
    <row r="1056" spans="1:21" x14ac:dyDescent="0.25">
      <c r="A1056">
        <v>247210</v>
      </c>
      <c r="B1056" t="s">
        <v>420</v>
      </c>
      <c r="C1056">
        <v>2010</v>
      </c>
      <c r="D1056" t="s">
        <v>226</v>
      </c>
      <c r="E1056">
        <v>1020</v>
      </c>
      <c r="F1056" t="s">
        <v>260</v>
      </c>
      <c r="G1056" t="s">
        <v>17</v>
      </c>
      <c r="H1056" t="s">
        <v>18</v>
      </c>
      <c r="I1056" s="1">
        <v>255767</v>
      </c>
      <c r="J1056" s="1">
        <f>+Tabell1[[#This Row],[Regnskap]]</f>
        <v>255767</v>
      </c>
      <c r="L1056" t="str">
        <f>_xlfn.XLOOKUP(Tabell1[[#This Row],[Ansvar]],Fleksi[Ansvar],Fleksi[Virksomhet])</f>
        <v>Varatun barnehager</v>
      </c>
      <c r="M1056" t="str">
        <f>_xlfn.XLOOKUP(Tabell1[[#This Row],[Ansvar]],Fleksi[Ansvar],Fleksi[1B])</f>
        <v>Barnehager inkludert fellesutgifter</v>
      </c>
      <c r="N1056" t="str">
        <f>_xlfn.XLOOKUP(Tabell1[[#This Row],[Ansvar]],Fleksi[Ansvar],Fleksi[Tjenesteområde])</f>
        <v>Oppvekst barn og unge</v>
      </c>
      <c r="O1056" s="1">
        <f>+ROUND(Tabell1[[#This Row],[Justert beløp]],-3)</f>
        <v>256000</v>
      </c>
      <c r="P1056">
        <f t="shared" si="133"/>
        <v>1020</v>
      </c>
      <c r="Q1056">
        <f t="shared" si="134"/>
        <v>247210</v>
      </c>
      <c r="R1056">
        <f t="shared" si="135"/>
        <v>2010</v>
      </c>
      <c r="S1056" t="str">
        <f t="shared" si="136"/>
        <v>2255</v>
      </c>
      <c r="T1056" s="1">
        <f>+Tabell1[[#This Row],[Avrundet beløp]]</f>
        <v>256000</v>
      </c>
      <c r="U1056" s="5">
        <f t="shared" si="132"/>
        <v>256000</v>
      </c>
    </row>
    <row r="1057" spans="1:21" x14ac:dyDescent="0.25">
      <c r="A1057">
        <v>247210</v>
      </c>
      <c r="B1057" t="s">
        <v>420</v>
      </c>
      <c r="C1057">
        <v>2010</v>
      </c>
      <c r="D1057" t="s">
        <v>226</v>
      </c>
      <c r="E1057">
        <v>1021</v>
      </c>
      <c r="F1057" t="s">
        <v>30</v>
      </c>
      <c r="G1057" t="s">
        <v>17</v>
      </c>
      <c r="H1057" t="s">
        <v>18</v>
      </c>
      <c r="I1057" s="1">
        <v>19214</v>
      </c>
      <c r="J1057" s="1">
        <f>+Tabell1[[#This Row],[Regnskap]]</f>
        <v>19214</v>
      </c>
      <c r="L1057" t="str">
        <f>_xlfn.XLOOKUP(Tabell1[[#This Row],[Ansvar]],Fleksi[Ansvar],Fleksi[Virksomhet])</f>
        <v>Varatun barnehager</v>
      </c>
      <c r="M1057" t="str">
        <f>_xlfn.XLOOKUP(Tabell1[[#This Row],[Ansvar]],Fleksi[Ansvar],Fleksi[1B])</f>
        <v>Barnehager inkludert fellesutgifter</v>
      </c>
      <c r="N1057" t="str">
        <f>_xlfn.XLOOKUP(Tabell1[[#This Row],[Ansvar]],Fleksi[Ansvar],Fleksi[Tjenesteområde])</f>
        <v>Oppvekst barn og unge</v>
      </c>
      <c r="O1057" s="1">
        <f>+ROUND(Tabell1[[#This Row],[Justert beløp]],-3)</f>
        <v>19000</v>
      </c>
      <c r="P1057">
        <f t="shared" si="133"/>
        <v>1021</v>
      </c>
      <c r="Q1057">
        <f t="shared" si="134"/>
        <v>247210</v>
      </c>
      <c r="R1057">
        <f t="shared" si="135"/>
        <v>2010</v>
      </c>
      <c r="S1057" t="str">
        <f t="shared" si="136"/>
        <v>2255</v>
      </c>
      <c r="T1057" s="1">
        <f>+Tabell1[[#This Row],[Avrundet beløp]]</f>
        <v>19000</v>
      </c>
      <c r="U1057" s="5">
        <f t="shared" si="132"/>
        <v>19000</v>
      </c>
    </row>
    <row r="1058" spans="1:21" x14ac:dyDescent="0.25">
      <c r="A1058">
        <v>247210</v>
      </c>
      <c r="B1058" t="s">
        <v>420</v>
      </c>
      <c r="C1058">
        <v>2010</v>
      </c>
      <c r="D1058" t="s">
        <v>226</v>
      </c>
      <c r="E1058">
        <v>1022</v>
      </c>
      <c r="F1058" t="s">
        <v>278</v>
      </c>
      <c r="G1058" t="s">
        <v>17</v>
      </c>
      <c r="H1058" t="s">
        <v>18</v>
      </c>
      <c r="I1058" s="1">
        <v>1588</v>
      </c>
      <c r="J1058" s="1">
        <f>+Tabell1[[#This Row],[Regnskap]]</f>
        <v>1588</v>
      </c>
      <c r="L1058" t="str">
        <f>_xlfn.XLOOKUP(Tabell1[[#This Row],[Ansvar]],Fleksi[Ansvar],Fleksi[Virksomhet])</f>
        <v>Varatun barnehager</v>
      </c>
      <c r="M1058" t="str">
        <f>_xlfn.XLOOKUP(Tabell1[[#This Row],[Ansvar]],Fleksi[Ansvar],Fleksi[1B])</f>
        <v>Barnehager inkludert fellesutgifter</v>
      </c>
      <c r="N1058" t="str">
        <f>_xlfn.XLOOKUP(Tabell1[[#This Row],[Ansvar]],Fleksi[Ansvar],Fleksi[Tjenesteområde])</f>
        <v>Oppvekst barn og unge</v>
      </c>
      <c r="O1058" s="1">
        <f>+ROUND(Tabell1[[#This Row],[Justert beløp]],-3)</f>
        <v>2000</v>
      </c>
      <c r="P1058">
        <f t="shared" si="133"/>
        <v>1022</v>
      </c>
      <c r="Q1058">
        <f t="shared" si="134"/>
        <v>247210</v>
      </c>
      <c r="R1058">
        <f t="shared" si="135"/>
        <v>2010</v>
      </c>
      <c r="S1058" t="str">
        <f t="shared" si="136"/>
        <v>2255</v>
      </c>
      <c r="T1058" s="1">
        <f>+Tabell1[[#This Row],[Avrundet beløp]]</f>
        <v>2000</v>
      </c>
      <c r="U1058" s="5">
        <f t="shared" si="132"/>
        <v>2000</v>
      </c>
    </row>
    <row r="1059" spans="1:21" x14ac:dyDescent="0.25">
      <c r="A1059">
        <v>247210</v>
      </c>
      <c r="B1059" t="s">
        <v>420</v>
      </c>
      <c r="C1059">
        <v>2010</v>
      </c>
      <c r="D1059" t="s">
        <v>226</v>
      </c>
      <c r="E1059">
        <v>1030</v>
      </c>
      <c r="F1059" t="s">
        <v>248</v>
      </c>
      <c r="G1059" t="s">
        <v>17</v>
      </c>
      <c r="H1059" t="s">
        <v>18</v>
      </c>
      <c r="I1059" s="1">
        <v>8912</v>
      </c>
      <c r="J1059" s="1">
        <f>+Tabell1[[#This Row],[Regnskap]]</f>
        <v>8912</v>
      </c>
      <c r="L1059" t="str">
        <f>_xlfn.XLOOKUP(Tabell1[[#This Row],[Ansvar]],Fleksi[Ansvar],Fleksi[Virksomhet])</f>
        <v>Varatun barnehager</v>
      </c>
      <c r="M1059" t="str">
        <f>_xlfn.XLOOKUP(Tabell1[[#This Row],[Ansvar]],Fleksi[Ansvar],Fleksi[1B])</f>
        <v>Barnehager inkludert fellesutgifter</v>
      </c>
      <c r="N1059" t="str">
        <f>_xlfn.XLOOKUP(Tabell1[[#This Row],[Ansvar]],Fleksi[Ansvar],Fleksi[Tjenesteområde])</f>
        <v>Oppvekst barn og unge</v>
      </c>
      <c r="O1059" s="1">
        <f>+ROUND(Tabell1[[#This Row],[Justert beløp]],-3)</f>
        <v>9000</v>
      </c>
      <c r="P1059">
        <f t="shared" si="133"/>
        <v>1030</v>
      </c>
      <c r="Q1059">
        <f t="shared" si="134"/>
        <v>247210</v>
      </c>
      <c r="R1059">
        <f t="shared" si="135"/>
        <v>2010</v>
      </c>
      <c r="S1059" t="str">
        <f t="shared" si="136"/>
        <v>2255</v>
      </c>
      <c r="T1059" s="1">
        <f>+Tabell1[[#This Row],[Avrundet beløp]]</f>
        <v>9000</v>
      </c>
      <c r="U1059" s="5">
        <f t="shared" si="132"/>
        <v>9000</v>
      </c>
    </row>
    <row r="1060" spans="1:21" x14ac:dyDescent="0.25">
      <c r="A1060">
        <v>247210</v>
      </c>
      <c r="B1060" t="s">
        <v>420</v>
      </c>
      <c r="C1060">
        <v>2010</v>
      </c>
      <c r="D1060" t="s">
        <v>226</v>
      </c>
      <c r="E1060">
        <v>1040</v>
      </c>
      <c r="F1060" t="s">
        <v>27</v>
      </c>
      <c r="G1060" t="s">
        <v>17</v>
      </c>
      <c r="H1060" t="s">
        <v>18</v>
      </c>
      <c r="I1060" s="1">
        <v>36550</v>
      </c>
      <c r="J1060" s="1">
        <f>+Tabell1[[#This Row],[Regnskap]]</f>
        <v>36550</v>
      </c>
      <c r="L1060" t="str">
        <f>_xlfn.XLOOKUP(Tabell1[[#This Row],[Ansvar]],Fleksi[Ansvar],Fleksi[Virksomhet])</f>
        <v>Varatun barnehager</v>
      </c>
      <c r="M1060" t="str">
        <f>_xlfn.XLOOKUP(Tabell1[[#This Row],[Ansvar]],Fleksi[Ansvar],Fleksi[1B])</f>
        <v>Barnehager inkludert fellesutgifter</v>
      </c>
      <c r="N1060" t="str">
        <f>_xlfn.XLOOKUP(Tabell1[[#This Row],[Ansvar]],Fleksi[Ansvar],Fleksi[Tjenesteområde])</f>
        <v>Oppvekst barn og unge</v>
      </c>
      <c r="O1060" s="1">
        <f>+ROUND(Tabell1[[#This Row],[Justert beløp]],-3)</f>
        <v>37000</v>
      </c>
      <c r="P1060">
        <f t="shared" si="133"/>
        <v>1040</v>
      </c>
      <c r="Q1060">
        <f t="shared" si="134"/>
        <v>247210</v>
      </c>
      <c r="R1060">
        <f t="shared" si="135"/>
        <v>2010</v>
      </c>
      <c r="S1060" t="str">
        <f t="shared" si="136"/>
        <v>2255</v>
      </c>
      <c r="T1060" s="1">
        <f>+Tabell1[[#This Row],[Avrundet beløp]]</f>
        <v>37000</v>
      </c>
      <c r="U1060" s="5">
        <f t="shared" si="132"/>
        <v>37000</v>
      </c>
    </row>
    <row r="1061" spans="1:21" x14ac:dyDescent="0.25">
      <c r="A1061">
        <v>247210</v>
      </c>
      <c r="B1061" t="s">
        <v>420</v>
      </c>
      <c r="C1061">
        <v>2010</v>
      </c>
      <c r="D1061" t="s">
        <v>226</v>
      </c>
      <c r="E1061">
        <v>1090</v>
      </c>
      <c r="F1061" t="s">
        <v>22</v>
      </c>
      <c r="G1061" t="s">
        <v>17</v>
      </c>
      <c r="H1061" t="s">
        <v>18</v>
      </c>
      <c r="I1061" s="1">
        <v>22877</v>
      </c>
      <c r="J1061" s="1">
        <f>+Tabell1[[#This Row],[Regnskap]]</f>
        <v>22877</v>
      </c>
      <c r="L1061" t="str">
        <f>_xlfn.XLOOKUP(Tabell1[[#This Row],[Ansvar]],Fleksi[Ansvar],Fleksi[Virksomhet])</f>
        <v>Varatun barnehager</v>
      </c>
      <c r="M1061" t="str">
        <f>_xlfn.XLOOKUP(Tabell1[[#This Row],[Ansvar]],Fleksi[Ansvar],Fleksi[1B])</f>
        <v>Barnehager inkludert fellesutgifter</v>
      </c>
      <c r="N1061" t="str">
        <f>_xlfn.XLOOKUP(Tabell1[[#This Row],[Ansvar]],Fleksi[Ansvar],Fleksi[Tjenesteområde])</f>
        <v>Oppvekst barn og unge</v>
      </c>
      <c r="O1061" s="1">
        <f>+ROUND(Tabell1[[#This Row],[Justert beløp]],-3)</f>
        <v>23000</v>
      </c>
      <c r="P1061">
        <f t="shared" si="133"/>
        <v>1090</v>
      </c>
      <c r="Q1061">
        <f t="shared" si="134"/>
        <v>247210</v>
      </c>
      <c r="R1061">
        <f t="shared" si="135"/>
        <v>2010</v>
      </c>
      <c r="S1061" t="str">
        <f t="shared" si="136"/>
        <v>2255</v>
      </c>
      <c r="T1061" s="1">
        <f>+Tabell1[[#This Row],[Avrundet beløp]]</f>
        <v>23000</v>
      </c>
      <c r="U1061" s="5">
        <f t="shared" si="132"/>
        <v>23000</v>
      </c>
    </row>
    <row r="1062" spans="1:21" x14ac:dyDescent="0.25">
      <c r="A1062">
        <v>247210</v>
      </c>
      <c r="B1062" t="s">
        <v>420</v>
      </c>
      <c r="C1062">
        <v>2010</v>
      </c>
      <c r="D1062" t="s">
        <v>226</v>
      </c>
      <c r="E1062">
        <v>1099</v>
      </c>
      <c r="F1062" t="s">
        <v>16</v>
      </c>
      <c r="G1062" t="s">
        <v>17</v>
      </c>
      <c r="H1062" t="s">
        <v>18</v>
      </c>
      <c r="I1062" s="1">
        <v>49399</v>
      </c>
      <c r="J1062" s="1">
        <f>+Tabell1[[#This Row],[Regnskap]]</f>
        <v>49399</v>
      </c>
      <c r="L1062" t="str">
        <f>_xlfn.XLOOKUP(Tabell1[[#This Row],[Ansvar]],Fleksi[Ansvar],Fleksi[Virksomhet])</f>
        <v>Varatun barnehager</v>
      </c>
      <c r="M1062" t="str">
        <f>_xlfn.XLOOKUP(Tabell1[[#This Row],[Ansvar]],Fleksi[Ansvar],Fleksi[1B])</f>
        <v>Barnehager inkludert fellesutgifter</v>
      </c>
      <c r="N1062" t="str">
        <f>_xlfn.XLOOKUP(Tabell1[[#This Row],[Ansvar]],Fleksi[Ansvar],Fleksi[Tjenesteområde])</f>
        <v>Oppvekst barn og unge</v>
      </c>
      <c r="O1062" s="1">
        <f>+ROUND(Tabell1[[#This Row],[Justert beløp]],-3)</f>
        <v>49000</v>
      </c>
      <c r="P1062">
        <f t="shared" si="133"/>
        <v>1099</v>
      </c>
      <c r="Q1062">
        <f t="shared" si="134"/>
        <v>247210</v>
      </c>
      <c r="R1062">
        <f t="shared" si="135"/>
        <v>2010</v>
      </c>
      <c r="S1062" t="str">
        <f t="shared" si="136"/>
        <v>2255</v>
      </c>
      <c r="T1062" s="1">
        <f>+Tabell1[[#This Row],[Avrundet beløp]]</f>
        <v>49000</v>
      </c>
      <c r="U1062" s="5">
        <f t="shared" si="132"/>
        <v>49000</v>
      </c>
    </row>
    <row r="1063" spans="1:21" x14ac:dyDescent="0.25">
      <c r="A1063">
        <v>247210</v>
      </c>
      <c r="B1063" t="s">
        <v>420</v>
      </c>
      <c r="C1063">
        <v>2010</v>
      </c>
      <c r="D1063" t="s">
        <v>226</v>
      </c>
      <c r="E1063">
        <v>1100</v>
      </c>
      <c r="F1063" t="s">
        <v>48</v>
      </c>
      <c r="G1063" t="s">
        <v>17</v>
      </c>
      <c r="H1063" t="s">
        <v>18</v>
      </c>
      <c r="I1063" s="1">
        <v>3796</v>
      </c>
      <c r="J1063" s="1">
        <f>+Tabell1[[#This Row],[Regnskap]]</f>
        <v>3796</v>
      </c>
      <c r="L1063" t="str">
        <f>_xlfn.XLOOKUP(Tabell1[[#This Row],[Ansvar]],Fleksi[Ansvar],Fleksi[Virksomhet])</f>
        <v>Varatun barnehager</v>
      </c>
      <c r="M1063" t="str">
        <f>_xlfn.XLOOKUP(Tabell1[[#This Row],[Ansvar]],Fleksi[Ansvar],Fleksi[1B])</f>
        <v>Barnehager inkludert fellesutgifter</v>
      </c>
      <c r="N1063" t="str">
        <f>_xlfn.XLOOKUP(Tabell1[[#This Row],[Ansvar]],Fleksi[Ansvar],Fleksi[Tjenesteområde])</f>
        <v>Oppvekst barn og unge</v>
      </c>
      <c r="O1063" s="1">
        <f>+ROUND(Tabell1[[#This Row],[Justert beløp]],-3)</f>
        <v>4000</v>
      </c>
      <c r="P1063">
        <f t="shared" si="133"/>
        <v>1100</v>
      </c>
      <c r="Q1063">
        <f t="shared" si="134"/>
        <v>247210</v>
      </c>
      <c r="R1063">
        <f t="shared" si="135"/>
        <v>2010</v>
      </c>
      <c r="S1063" t="str">
        <f t="shared" si="136"/>
        <v>2255</v>
      </c>
      <c r="T1063" s="1">
        <f>+Tabell1[[#This Row],[Avrundet beløp]]</f>
        <v>4000</v>
      </c>
      <c r="U1063" s="5">
        <f t="shared" si="132"/>
        <v>4000</v>
      </c>
    </row>
    <row r="1064" spans="1:21" x14ac:dyDescent="0.25">
      <c r="A1064">
        <v>247210</v>
      </c>
      <c r="B1064" t="s">
        <v>420</v>
      </c>
      <c r="C1064">
        <v>2010</v>
      </c>
      <c r="D1064" t="s">
        <v>226</v>
      </c>
      <c r="E1064">
        <v>1110</v>
      </c>
      <c r="F1064" t="s">
        <v>221</v>
      </c>
      <c r="G1064" t="s">
        <v>17</v>
      </c>
      <c r="H1064" t="s">
        <v>18</v>
      </c>
      <c r="I1064" s="1">
        <v>8176</v>
      </c>
      <c r="J1064" s="1">
        <f>+Tabell1[[#This Row],[Regnskap]]</f>
        <v>8176</v>
      </c>
      <c r="L1064" t="str">
        <f>_xlfn.XLOOKUP(Tabell1[[#This Row],[Ansvar]],Fleksi[Ansvar],Fleksi[Virksomhet])</f>
        <v>Varatun barnehager</v>
      </c>
      <c r="M1064" t="str">
        <f>_xlfn.XLOOKUP(Tabell1[[#This Row],[Ansvar]],Fleksi[Ansvar],Fleksi[1B])</f>
        <v>Barnehager inkludert fellesutgifter</v>
      </c>
      <c r="N1064" t="str">
        <f>_xlfn.XLOOKUP(Tabell1[[#This Row],[Ansvar]],Fleksi[Ansvar],Fleksi[Tjenesteområde])</f>
        <v>Oppvekst barn og unge</v>
      </c>
      <c r="O1064" s="1">
        <f>+ROUND(Tabell1[[#This Row],[Justert beløp]],-3)</f>
        <v>8000</v>
      </c>
      <c r="P1064">
        <f t="shared" si="133"/>
        <v>1110</v>
      </c>
      <c r="Q1064">
        <f t="shared" si="134"/>
        <v>247210</v>
      </c>
      <c r="R1064">
        <f t="shared" si="135"/>
        <v>2010</v>
      </c>
      <c r="S1064" t="str">
        <f t="shared" si="136"/>
        <v>2255</v>
      </c>
      <c r="T1064" s="1">
        <f>+Tabell1[[#This Row],[Avrundet beløp]]</f>
        <v>8000</v>
      </c>
      <c r="U1064" s="5">
        <f t="shared" si="132"/>
        <v>8000</v>
      </c>
    </row>
    <row r="1065" spans="1:21" x14ac:dyDescent="0.25">
      <c r="A1065">
        <v>247210</v>
      </c>
      <c r="B1065" t="s">
        <v>420</v>
      </c>
      <c r="C1065">
        <v>2010</v>
      </c>
      <c r="D1065" t="s">
        <v>226</v>
      </c>
      <c r="E1065">
        <v>1120</v>
      </c>
      <c r="F1065" t="s">
        <v>26</v>
      </c>
      <c r="G1065" t="s">
        <v>17</v>
      </c>
      <c r="H1065" t="s">
        <v>18</v>
      </c>
      <c r="I1065" s="1">
        <v>1960</v>
      </c>
      <c r="J1065" s="1">
        <f>+Tabell1[[#This Row],[Regnskap]]</f>
        <v>1960</v>
      </c>
      <c r="L1065" t="str">
        <f>_xlfn.XLOOKUP(Tabell1[[#This Row],[Ansvar]],Fleksi[Ansvar],Fleksi[Virksomhet])</f>
        <v>Varatun barnehager</v>
      </c>
      <c r="M1065" t="str">
        <f>_xlfn.XLOOKUP(Tabell1[[#This Row],[Ansvar]],Fleksi[Ansvar],Fleksi[1B])</f>
        <v>Barnehager inkludert fellesutgifter</v>
      </c>
      <c r="N1065" t="str">
        <f>_xlfn.XLOOKUP(Tabell1[[#This Row],[Ansvar]],Fleksi[Ansvar],Fleksi[Tjenesteområde])</f>
        <v>Oppvekst barn og unge</v>
      </c>
      <c r="O1065" s="1">
        <f>+ROUND(Tabell1[[#This Row],[Justert beløp]],-3)</f>
        <v>2000</v>
      </c>
      <c r="P1065">
        <f t="shared" si="133"/>
        <v>1120</v>
      </c>
      <c r="Q1065">
        <f t="shared" si="134"/>
        <v>247210</v>
      </c>
      <c r="R1065">
        <f t="shared" si="135"/>
        <v>2010</v>
      </c>
      <c r="S1065" t="str">
        <f t="shared" si="136"/>
        <v>2255</v>
      </c>
      <c r="T1065" s="1">
        <f>+Tabell1[[#This Row],[Avrundet beløp]]</f>
        <v>2000</v>
      </c>
      <c r="U1065" s="5">
        <f t="shared" si="132"/>
        <v>2000</v>
      </c>
    </row>
    <row r="1066" spans="1:21" x14ac:dyDescent="0.25">
      <c r="A1066">
        <v>247210</v>
      </c>
      <c r="B1066" t="s">
        <v>420</v>
      </c>
      <c r="C1066">
        <v>2010</v>
      </c>
      <c r="D1066" t="s">
        <v>226</v>
      </c>
      <c r="E1066">
        <v>1121</v>
      </c>
      <c r="F1066" t="s">
        <v>66</v>
      </c>
      <c r="G1066" t="s">
        <v>17</v>
      </c>
      <c r="H1066" t="s">
        <v>18</v>
      </c>
      <c r="I1066" s="1">
        <v>2258</v>
      </c>
      <c r="J1066" s="1">
        <f>+Tabell1[[#This Row],[Regnskap]]</f>
        <v>2258</v>
      </c>
      <c r="L1066" t="str">
        <f>_xlfn.XLOOKUP(Tabell1[[#This Row],[Ansvar]],Fleksi[Ansvar],Fleksi[Virksomhet])</f>
        <v>Varatun barnehager</v>
      </c>
      <c r="M1066" t="str">
        <f>_xlfn.XLOOKUP(Tabell1[[#This Row],[Ansvar]],Fleksi[Ansvar],Fleksi[1B])</f>
        <v>Barnehager inkludert fellesutgifter</v>
      </c>
      <c r="N1066" t="str">
        <f>_xlfn.XLOOKUP(Tabell1[[#This Row],[Ansvar]],Fleksi[Ansvar],Fleksi[Tjenesteområde])</f>
        <v>Oppvekst barn og unge</v>
      </c>
      <c r="O1066" s="1">
        <f>+ROUND(Tabell1[[#This Row],[Justert beløp]],-3)</f>
        <v>2000</v>
      </c>
      <c r="P1066">
        <f t="shared" si="133"/>
        <v>1121</v>
      </c>
      <c r="Q1066">
        <f t="shared" si="134"/>
        <v>247210</v>
      </c>
      <c r="R1066">
        <f t="shared" si="135"/>
        <v>2010</v>
      </c>
      <c r="S1066" t="str">
        <f t="shared" si="136"/>
        <v>2255</v>
      </c>
      <c r="T1066" s="1">
        <f>+Tabell1[[#This Row],[Avrundet beløp]]</f>
        <v>2000</v>
      </c>
      <c r="U1066" s="5">
        <f t="shared" si="132"/>
        <v>2000</v>
      </c>
    </row>
    <row r="1067" spans="1:21" x14ac:dyDescent="0.25">
      <c r="A1067">
        <v>247210</v>
      </c>
      <c r="B1067" t="s">
        <v>420</v>
      </c>
      <c r="C1067">
        <v>2111</v>
      </c>
      <c r="D1067" t="s">
        <v>274</v>
      </c>
      <c r="E1067">
        <v>1020</v>
      </c>
      <c r="F1067" t="s">
        <v>260</v>
      </c>
      <c r="G1067" t="s">
        <v>17</v>
      </c>
      <c r="H1067" t="s">
        <v>18</v>
      </c>
      <c r="I1067" s="1">
        <v>2633</v>
      </c>
      <c r="J1067" s="1">
        <f>+Tabell1[[#This Row],[Regnskap]]</f>
        <v>2633</v>
      </c>
      <c r="L1067" t="str">
        <f>_xlfn.XLOOKUP(Tabell1[[#This Row],[Ansvar]],Fleksi[Ansvar],Fleksi[Virksomhet])</f>
        <v>Varatun barnehager</v>
      </c>
      <c r="M1067" t="str">
        <f>_xlfn.XLOOKUP(Tabell1[[#This Row],[Ansvar]],Fleksi[Ansvar],Fleksi[1B])</f>
        <v>Barnehager inkludert fellesutgifter</v>
      </c>
      <c r="N1067" t="str">
        <f>_xlfn.XLOOKUP(Tabell1[[#This Row],[Ansvar]],Fleksi[Ansvar],Fleksi[Tjenesteområde])</f>
        <v>Oppvekst barn og unge</v>
      </c>
      <c r="O1067" s="1">
        <f>+ROUND(Tabell1[[#This Row],[Justert beløp]],-3)</f>
        <v>3000</v>
      </c>
      <c r="P1067">
        <f t="shared" si="133"/>
        <v>1020</v>
      </c>
      <c r="Q1067">
        <f t="shared" si="134"/>
        <v>247210</v>
      </c>
      <c r="R1067">
        <f t="shared" si="135"/>
        <v>2111</v>
      </c>
      <c r="S1067" t="str">
        <f t="shared" si="136"/>
        <v>2255</v>
      </c>
      <c r="T1067" s="1">
        <f>+Tabell1[[#This Row],[Avrundet beløp]]</f>
        <v>3000</v>
      </c>
      <c r="U1067" s="5">
        <f t="shared" si="132"/>
        <v>3000</v>
      </c>
    </row>
    <row r="1068" spans="1:21" x14ac:dyDescent="0.25">
      <c r="A1068">
        <v>247210</v>
      </c>
      <c r="B1068" t="s">
        <v>420</v>
      </c>
      <c r="C1068">
        <v>2111</v>
      </c>
      <c r="D1068" t="s">
        <v>274</v>
      </c>
      <c r="E1068">
        <v>1040</v>
      </c>
      <c r="F1068" t="s">
        <v>27</v>
      </c>
      <c r="G1068" t="s">
        <v>17</v>
      </c>
      <c r="H1068" t="s">
        <v>18</v>
      </c>
      <c r="I1068" s="1">
        <v>1076</v>
      </c>
      <c r="J1068" s="1">
        <f>+Tabell1[[#This Row],[Regnskap]]</f>
        <v>1076</v>
      </c>
      <c r="L1068" t="str">
        <f>_xlfn.XLOOKUP(Tabell1[[#This Row],[Ansvar]],Fleksi[Ansvar],Fleksi[Virksomhet])</f>
        <v>Varatun barnehager</v>
      </c>
      <c r="M1068" t="str">
        <f>_xlfn.XLOOKUP(Tabell1[[#This Row],[Ansvar]],Fleksi[Ansvar],Fleksi[1B])</f>
        <v>Barnehager inkludert fellesutgifter</v>
      </c>
      <c r="N1068" t="str">
        <f>_xlfn.XLOOKUP(Tabell1[[#This Row],[Ansvar]],Fleksi[Ansvar],Fleksi[Tjenesteområde])</f>
        <v>Oppvekst barn og unge</v>
      </c>
      <c r="O1068" s="1">
        <f>+ROUND(Tabell1[[#This Row],[Justert beløp]],-3)</f>
        <v>1000</v>
      </c>
      <c r="P1068">
        <f t="shared" si="133"/>
        <v>1040</v>
      </c>
      <c r="Q1068">
        <f t="shared" si="134"/>
        <v>247210</v>
      </c>
      <c r="R1068">
        <f t="shared" si="135"/>
        <v>2111</v>
      </c>
      <c r="S1068" t="str">
        <f t="shared" si="136"/>
        <v>2255</v>
      </c>
      <c r="T1068" s="1">
        <f>+Tabell1[[#This Row],[Avrundet beløp]]</f>
        <v>1000</v>
      </c>
      <c r="U1068" s="5">
        <f t="shared" si="132"/>
        <v>1000</v>
      </c>
    </row>
    <row r="1069" spans="1:21" x14ac:dyDescent="0.25">
      <c r="A1069">
        <v>247210</v>
      </c>
      <c r="B1069" t="s">
        <v>420</v>
      </c>
      <c r="C1069">
        <v>2111</v>
      </c>
      <c r="D1069" t="s">
        <v>274</v>
      </c>
      <c r="E1069">
        <v>1090</v>
      </c>
      <c r="F1069" t="s">
        <v>22</v>
      </c>
      <c r="G1069" t="s">
        <v>17</v>
      </c>
      <c r="H1069" t="s">
        <v>18</v>
      </c>
      <c r="I1069" s="1">
        <v>209</v>
      </c>
      <c r="J1069" s="1">
        <f>+Tabell1[[#This Row],[Regnskap]]</f>
        <v>209</v>
      </c>
      <c r="L1069" t="str">
        <f>_xlfn.XLOOKUP(Tabell1[[#This Row],[Ansvar]],Fleksi[Ansvar],Fleksi[Virksomhet])</f>
        <v>Varatun barnehager</v>
      </c>
      <c r="M1069" t="str">
        <f>_xlfn.XLOOKUP(Tabell1[[#This Row],[Ansvar]],Fleksi[Ansvar],Fleksi[1B])</f>
        <v>Barnehager inkludert fellesutgifter</v>
      </c>
      <c r="N1069" t="str">
        <f>_xlfn.XLOOKUP(Tabell1[[#This Row],[Ansvar]],Fleksi[Ansvar],Fleksi[Tjenesteområde])</f>
        <v>Oppvekst barn og unge</v>
      </c>
      <c r="O1069" s="1">
        <f>+ROUND(Tabell1[[#This Row],[Justert beløp]],-3)</f>
        <v>0</v>
      </c>
      <c r="P1069">
        <f t="shared" si="133"/>
        <v>1090</v>
      </c>
      <c r="Q1069">
        <f t="shared" si="134"/>
        <v>247210</v>
      </c>
      <c r="R1069">
        <f t="shared" si="135"/>
        <v>2111</v>
      </c>
      <c r="S1069" t="str">
        <f t="shared" si="136"/>
        <v>2255</v>
      </c>
      <c r="T1069" s="1">
        <f>+Tabell1[[#This Row],[Avrundet beløp]]</f>
        <v>0</v>
      </c>
      <c r="U1069" s="5">
        <f t="shared" si="132"/>
        <v>0</v>
      </c>
    </row>
    <row r="1070" spans="1:21" x14ac:dyDescent="0.25">
      <c r="A1070">
        <v>247210</v>
      </c>
      <c r="B1070" t="s">
        <v>420</v>
      </c>
      <c r="C1070">
        <v>2111</v>
      </c>
      <c r="D1070" t="s">
        <v>274</v>
      </c>
      <c r="E1070">
        <v>1099</v>
      </c>
      <c r="F1070" t="s">
        <v>16</v>
      </c>
      <c r="G1070" t="s">
        <v>17</v>
      </c>
      <c r="H1070" t="s">
        <v>18</v>
      </c>
      <c r="I1070" s="1">
        <v>553</v>
      </c>
      <c r="J1070" s="1">
        <f>+Tabell1[[#This Row],[Regnskap]]</f>
        <v>553</v>
      </c>
      <c r="L1070" t="str">
        <f>_xlfn.XLOOKUP(Tabell1[[#This Row],[Ansvar]],Fleksi[Ansvar],Fleksi[Virksomhet])</f>
        <v>Varatun barnehager</v>
      </c>
      <c r="M1070" t="str">
        <f>_xlfn.XLOOKUP(Tabell1[[#This Row],[Ansvar]],Fleksi[Ansvar],Fleksi[1B])</f>
        <v>Barnehager inkludert fellesutgifter</v>
      </c>
      <c r="N1070" t="str">
        <f>_xlfn.XLOOKUP(Tabell1[[#This Row],[Ansvar]],Fleksi[Ansvar],Fleksi[Tjenesteområde])</f>
        <v>Oppvekst barn og unge</v>
      </c>
      <c r="O1070" s="1">
        <f>+ROUND(Tabell1[[#This Row],[Justert beløp]],-3)</f>
        <v>1000</v>
      </c>
      <c r="P1070">
        <f t="shared" si="133"/>
        <v>1099</v>
      </c>
      <c r="Q1070">
        <f t="shared" si="134"/>
        <v>247210</v>
      </c>
      <c r="R1070">
        <f t="shared" si="135"/>
        <v>2111</v>
      </c>
      <c r="S1070" t="str">
        <f t="shared" si="136"/>
        <v>2255</v>
      </c>
      <c r="T1070" s="1">
        <f>+Tabell1[[#This Row],[Avrundet beløp]]</f>
        <v>1000</v>
      </c>
      <c r="U1070" s="5">
        <f t="shared" si="132"/>
        <v>1000</v>
      </c>
    </row>
    <row r="1071" spans="1:21" x14ac:dyDescent="0.25">
      <c r="A1071">
        <v>247210</v>
      </c>
      <c r="B1071" t="s">
        <v>420</v>
      </c>
      <c r="C1071">
        <v>2321</v>
      </c>
      <c r="D1071" t="s">
        <v>219</v>
      </c>
      <c r="E1071">
        <v>1099</v>
      </c>
      <c r="F1071" t="s">
        <v>16</v>
      </c>
      <c r="G1071" t="s">
        <v>17</v>
      </c>
      <c r="H1071" t="s">
        <v>18</v>
      </c>
      <c r="I1071" s="1">
        <v>86</v>
      </c>
      <c r="J1071" s="1">
        <f>+Tabell1[[#This Row],[Regnskap]]</f>
        <v>86</v>
      </c>
      <c r="L1071" t="str">
        <f>_xlfn.XLOOKUP(Tabell1[[#This Row],[Ansvar]],Fleksi[Ansvar],Fleksi[Virksomhet])</f>
        <v>Varatun barnehager</v>
      </c>
      <c r="M1071" t="str">
        <f>_xlfn.XLOOKUP(Tabell1[[#This Row],[Ansvar]],Fleksi[Ansvar],Fleksi[1B])</f>
        <v>Barnehager inkludert fellesutgifter</v>
      </c>
      <c r="N1071" t="str">
        <f>_xlfn.XLOOKUP(Tabell1[[#This Row],[Ansvar]],Fleksi[Ansvar],Fleksi[Tjenesteområde])</f>
        <v>Oppvekst barn og unge</v>
      </c>
      <c r="O1071" s="1">
        <f>+ROUND(Tabell1[[#This Row],[Justert beløp]],-3)</f>
        <v>0</v>
      </c>
      <c r="P1071">
        <f t="shared" si="133"/>
        <v>1099</v>
      </c>
      <c r="Q1071">
        <f t="shared" si="134"/>
        <v>247210</v>
      </c>
      <c r="R1071">
        <f t="shared" si="135"/>
        <v>2321</v>
      </c>
      <c r="S1071" t="str">
        <f t="shared" si="136"/>
        <v>2255</v>
      </c>
      <c r="T1071" s="1">
        <f>+Tabell1[[#This Row],[Avrundet beløp]]</f>
        <v>0</v>
      </c>
      <c r="U1071" s="5">
        <f t="shared" si="132"/>
        <v>0</v>
      </c>
    </row>
    <row r="1072" spans="1:21" x14ac:dyDescent="0.25">
      <c r="A1072">
        <v>247220</v>
      </c>
      <c r="B1072" t="s">
        <v>421</v>
      </c>
      <c r="C1072">
        <v>2010</v>
      </c>
      <c r="D1072" t="s">
        <v>226</v>
      </c>
      <c r="E1072">
        <v>1011</v>
      </c>
      <c r="F1072" t="s">
        <v>60</v>
      </c>
      <c r="G1072" t="s">
        <v>17</v>
      </c>
      <c r="H1072" t="s">
        <v>18</v>
      </c>
      <c r="I1072" s="1">
        <v>1348</v>
      </c>
      <c r="J1072" s="1">
        <f>+Tabell1[[#This Row],[Regnskap]]</f>
        <v>1348</v>
      </c>
      <c r="L1072" t="str">
        <f>_xlfn.XLOOKUP(Tabell1[[#This Row],[Ansvar]],Fleksi[Ansvar],Fleksi[Virksomhet])</f>
        <v>Varatun barnehager</v>
      </c>
      <c r="M1072" t="str">
        <f>_xlfn.XLOOKUP(Tabell1[[#This Row],[Ansvar]],Fleksi[Ansvar],Fleksi[1B])</f>
        <v>Barnehager inkludert fellesutgifter</v>
      </c>
      <c r="N1072" t="str">
        <f>_xlfn.XLOOKUP(Tabell1[[#This Row],[Ansvar]],Fleksi[Ansvar],Fleksi[Tjenesteområde])</f>
        <v>Oppvekst barn og unge</v>
      </c>
      <c r="O1072" s="1">
        <f>+ROUND(Tabell1[[#This Row],[Justert beløp]],-3)</f>
        <v>1000</v>
      </c>
      <c r="P1072">
        <f t="shared" si="133"/>
        <v>1011</v>
      </c>
      <c r="Q1072">
        <f t="shared" si="134"/>
        <v>247220</v>
      </c>
      <c r="R1072">
        <f t="shared" si="135"/>
        <v>2010</v>
      </c>
      <c r="S1072" t="str">
        <f t="shared" si="136"/>
        <v>2255</v>
      </c>
      <c r="T1072" s="1">
        <f>+Tabell1[[#This Row],[Avrundet beløp]]</f>
        <v>1000</v>
      </c>
      <c r="U1072" s="5">
        <f t="shared" si="132"/>
        <v>1000</v>
      </c>
    </row>
    <row r="1073" spans="1:21" x14ac:dyDescent="0.25">
      <c r="A1073">
        <v>247220</v>
      </c>
      <c r="B1073" t="s">
        <v>421</v>
      </c>
      <c r="C1073">
        <v>2010</v>
      </c>
      <c r="D1073" t="s">
        <v>226</v>
      </c>
      <c r="E1073">
        <v>1012</v>
      </c>
      <c r="F1073" t="s">
        <v>23</v>
      </c>
      <c r="G1073" t="s">
        <v>17</v>
      </c>
      <c r="H1073" t="s">
        <v>18</v>
      </c>
      <c r="I1073" s="1">
        <v>331</v>
      </c>
      <c r="J1073" s="1">
        <f>+Tabell1[[#This Row],[Regnskap]]</f>
        <v>331</v>
      </c>
      <c r="L1073" t="str">
        <f>_xlfn.XLOOKUP(Tabell1[[#This Row],[Ansvar]],Fleksi[Ansvar],Fleksi[Virksomhet])</f>
        <v>Varatun barnehager</v>
      </c>
      <c r="M1073" t="str">
        <f>_xlfn.XLOOKUP(Tabell1[[#This Row],[Ansvar]],Fleksi[Ansvar],Fleksi[1B])</f>
        <v>Barnehager inkludert fellesutgifter</v>
      </c>
      <c r="N1073" t="str">
        <f>_xlfn.XLOOKUP(Tabell1[[#This Row],[Ansvar]],Fleksi[Ansvar],Fleksi[Tjenesteområde])</f>
        <v>Oppvekst barn og unge</v>
      </c>
      <c r="O1073" s="1">
        <f>+ROUND(Tabell1[[#This Row],[Justert beløp]],-3)</f>
        <v>0</v>
      </c>
      <c r="P1073">
        <f t="shared" si="133"/>
        <v>1012</v>
      </c>
      <c r="Q1073">
        <f t="shared" si="134"/>
        <v>247220</v>
      </c>
      <c r="R1073">
        <f t="shared" si="135"/>
        <v>2010</v>
      </c>
      <c r="S1073" t="str">
        <f t="shared" si="136"/>
        <v>2255</v>
      </c>
      <c r="T1073" s="1">
        <f>+Tabell1[[#This Row],[Avrundet beløp]]</f>
        <v>0</v>
      </c>
      <c r="U1073" s="5">
        <f t="shared" si="132"/>
        <v>0</v>
      </c>
    </row>
    <row r="1074" spans="1:21" x14ac:dyDescent="0.25">
      <c r="A1074">
        <v>247220</v>
      </c>
      <c r="B1074" t="s">
        <v>421</v>
      </c>
      <c r="C1074">
        <v>2010</v>
      </c>
      <c r="D1074" t="s">
        <v>226</v>
      </c>
      <c r="E1074">
        <v>1020</v>
      </c>
      <c r="F1074" t="s">
        <v>260</v>
      </c>
      <c r="G1074" t="s">
        <v>17</v>
      </c>
      <c r="H1074" t="s">
        <v>18</v>
      </c>
      <c r="I1074" s="1">
        <v>292508</v>
      </c>
      <c r="J1074" s="1">
        <f>+Tabell1[[#This Row],[Regnskap]]</f>
        <v>292508</v>
      </c>
      <c r="L1074" t="str">
        <f>_xlfn.XLOOKUP(Tabell1[[#This Row],[Ansvar]],Fleksi[Ansvar],Fleksi[Virksomhet])</f>
        <v>Varatun barnehager</v>
      </c>
      <c r="M1074" t="str">
        <f>_xlfn.XLOOKUP(Tabell1[[#This Row],[Ansvar]],Fleksi[Ansvar],Fleksi[1B])</f>
        <v>Barnehager inkludert fellesutgifter</v>
      </c>
      <c r="N1074" t="str">
        <f>_xlfn.XLOOKUP(Tabell1[[#This Row],[Ansvar]],Fleksi[Ansvar],Fleksi[Tjenesteområde])</f>
        <v>Oppvekst barn og unge</v>
      </c>
      <c r="O1074" s="1">
        <f>+ROUND(Tabell1[[#This Row],[Justert beløp]],-3)</f>
        <v>293000</v>
      </c>
      <c r="P1074">
        <f t="shared" si="133"/>
        <v>1020</v>
      </c>
      <c r="Q1074">
        <f t="shared" si="134"/>
        <v>247220</v>
      </c>
      <c r="R1074">
        <f t="shared" si="135"/>
        <v>2010</v>
      </c>
      <c r="S1074" t="str">
        <f t="shared" si="136"/>
        <v>2255</v>
      </c>
      <c r="T1074" s="1">
        <f>+Tabell1[[#This Row],[Avrundet beløp]]</f>
        <v>293000</v>
      </c>
      <c r="U1074" s="5">
        <f t="shared" si="132"/>
        <v>293000</v>
      </c>
    </row>
    <row r="1075" spans="1:21" x14ac:dyDescent="0.25">
      <c r="A1075">
        <v>247220</v>
      </c>
      <c r="B1075" t="s">
        <v>421</v>
      </c>
      <c r="C1075">
        <v>2010</v>
      </c>
      <c r="D1075" t="s">
        <v>226</v>
      </c>
      <c r="E1075">
        <v>1021</v>
      </c>
      <c r="F1075" t="s">
        <v>30</v>
      </c>
      <c r="G1075" t="s">
        <v>17</v>
      </c>
      <c r="H1075" t="s">
        <v>18</v>
      </c>
      <c r="I1075" s="1">
        <v>1354</v>
      </c>
      <c r="J1075" s="1">
        <f>+Tabell1[[#This Row],[Regnskap]]</f>
        <v>1354</v>
      </c>
      <c r="L1075" t="str">
        <f>_xlfn.XLOOKUP(Tabell1[[#This Row],[Ansvar]],Fleksi[Ansvar],Fleksi[Virksomhet])</f>
        <v>Varatun barnehager</v>
      </c>
      <c r="M1075" t="str">
        <f>_xlfn.XLOOKUP(Tabell1[[#This Row],[Ansvar]],Fleksi[Ansvar],Fleksi[1B])</f>
        <v>Barnehager inkludert fellesutgifter</v>
      </c>
      <c r="N1075" t="str">
        <f>_xlfn.XLOOKUP(Tabell1[[#This Row],[Ansvar]],Fleksi[Ansvar],Fleksi[Tjenesteområde])</f>
        <v>Oppvekst barn og unge</v>
      </c>
      <c r="O1075" s="1">
        <f>+ROUND(Tabell1[[#This Row],[Justert beløp]],-3)</f>
        <v>1000</v>
      </c>
      <c r="P1075">
        <f t="shared" si="133"/>
        <v>1021</v>
      </c>
      <c r="Q1075">
        <f t="shared" si="134"/>
        <v>247220</v>
      </c>
      <c r="R1075">
        <f t="shared" si="135"/>
        <v>2010</v>
      </c>
      <c r="S1075" t="str">
        <f t="shared" si="136"/>
        <v>2255</v>
      </c>
      <c r="T1075" s="1">
        <f>+Tabell1[[#This Row],[Avrundet beløp]]</f>
        <v>1000</v>
      </c>
      <c r="U1075" s="5">
        <f t="shared" si="132"/>
        <v>1000</v>
      </c>
    </row>
    <row r="1076" spans="1:21" x14ac:dyDescent="0.25">
      <c r="A1076">
        <v>247220</v>
      </c>
      <c r="B1076" t="s">
        <v>421</v>
      </c>
      <c r="C1076">
        <v>2010</v>
      </c>
      <c r="D1076" t="s">
        <v>226</v>
      </c>
      <c r="E1076">
        <v>1022</v>
      </c>
      <c r="F1076" t="s">
        <v>278</v>
      </c>
      <c r="G1076" t="s">
        <v>17</v>
      </c>
      <c r="H1076" t="s">
        <v>18</v>
      </c>
      <c r="I1076" s="1">
        <v>1305</v>
      </c>
      <c r="J1076" s="1">
        <f>+Tabell1[[#This Row],[Regnskap]]</f>
        <v>1305</v>
      </c>
      <c r="L1076" t="str">
        <f>_xlfn.XLOOKUP(Tabell1[[#This Row],[Ansvar]],Fleksi[Ansvar],Fleksi[Virksomhet])</f>
        <v>Varatun barnehager</v>
      </c>
      <c r="M1076" t="str">
        <f>_xlfn.XLOOKUP(Tabell1[[#This Row],[Ansvar]],Fleksi[Ansvar],Fleksi[1B])</f>
        <v>Barnehager inkludert fellesutgifter</v>
      </c>
      <c r="N1076" t="str">
        <f>_xlfn.XLOOKUP(Tabell1[[#This Row],[Ansvar]],Fleksi[Ansvar],Fleksi[Tjenesteområde])</f>
        <v>Oppvekst barn og unge</v>
      </c>
      <c r="O1076" s="1">
        <f>+ROUND(Tabell1[[#This Row],[Justert beløp]],-3)</f>
        <v>1000</v>
      </c>
      <c r="P1076">
        <f t="shared" si="133"/>
        <v>1022</v>
      </c>
      <c r="Q1076">
        <f t="shared" si="134"/>
        <v>247220</v>
      </c>
      <c r="R1076">
        <f t="shared" si="135"/>
        <v>2010</v>
      </c>
      <c r="S1076" t="str">
        <f t="shared" si="136"/>
        <v>2255</v>
      </c>
      <c r="T1076" s="1">
        <f>+Tabell1[[#This Row],[Avrundet beløp]]</f>
        <v>1000</v>
      </c>
      <c r="U1076" s="5">
        <f t="shared" si="132"/>
        <v>1000</v>
      </c>
    </row>
    <row r="1077" spans="1:21" x14ac:dyDescent="0.25">
      <c r="A1077">
        <v>247220</v>
      </c>
      <c r="B1077" t="s">
        <v>421</v>
      </c>
      <c r="C1077">
        <v>2010</v>
      </c>
      <c r="D1077" t="s">
        <v>226</v>
      </c>
      <c r="E1077">
        <v>1030</v>
      </c>
      <c r="F1077" t="s">
        <v>248</v>
      </c>
      <c r="G1077" t="s">
        <v>17</v>
      </c>
      <c r="H1077" t="s">
        <v>18</v>
      </c>
      <c r="I1077" s="1">
        <v>2597</v>
      </c>
      <c r="J1077" s="1">
        <f>+Tabell1[[#This Row],[Regnskap]]</f>
        <v>2597</v>
      </c>
      <c r="L1077" t="str">
        <f>_xlfn.XLOOKUP(Tabell1[[#This Row],[Ansvar]],Fleksi[Ansvar],Fleksi[Virksomhet])</f>
        <v>Varatun barnehager</v>
      </c>
      <c r="M1077" t="str">
        <f>_xlfn.XLOOKUP(Tabell1[[#This Row],[Ansvar]],Fleksi[Ansvar],Fleksi[1B])</f>
        <v>Barnehager inkludert fellesutgifter</v>
      </c>
      <c r="N1077" t="str">
        <f>_xlfn.XLOOKUP(Tabell1[[#This Row],[Ansvar]],Fleksi[Ansvar],Fleksi[Tjenesteområde])</f>
        <v>Oppvekst barn og unge</v>
      </c>
      <c r="O1077" s="1">
        <f>+ROUND(Tabell1[[#This Row],[Justert beløp]],-3)</f>
        <v>3000</v>
      </c>
      <c r="P1077">
        <f t="shared" si="133"/>
        <v>1030</v>
      </c>
      <c r="Q1077">
        <f t="shared" si="134"/>
        <v>247220</v>
      </c>
      <c r="R1077">
        <f t="shared" si="135"/>
        <v>2010</v>
      </c>
      <c r="S1077" t="str">
        <f t="shared" si="136"/>
        <v>2255</v>
      </c>
      <c r="T1077" s="1">
        <f>+Tabell1[[#This Row],[Avrundet beløp]]</f>
        <v>3000</v>
      </c>
      <c r="U1077" s="5">
        <f t="shared" si="132"/>
        <v>3000</v>
      </c>
    </row>
    <row r="1078" spans="1:21" x14ac:dyDescent="0.25">
      <c r="A1078">
        <v>247220</v>
      </c>
      <c r="B1078" t="s">
        <v>421</v>
      </c>
      <c r="C1078">
        <v>2010</v>
      </c>
      <c r="D1078" t="s">
        <v>226</v>
      </c>
      <c r="E1078">
        <v>1040</v>
      </c>
      <c r="F1078" t="s">
        <v>27</v>
      </c>
      <c r="G1078" t="s">
        <v>17</v>
      </c>
      <c r="H1078" t="s">
        <v>18</v>
      </c>
      <c r="I1078" s="1">
        <v>26756</v>
      </c>
      <c r="J1078" s="1">
        <f>+Tabell1[[#This Row],[Regnskap]]</f>
        <v>26756</v>
      </c>
      <c r="L1078" t="str">
        <f>_xlfn.XLOOKUP(Tabell1[[#This Row],[Ansvar]],Fleksi[Ansvar],Fleksi[Virksomhet])</f>
        <v>Varatun barnehager</v>
      </c>
      <c r="M1078" t="str">
        <f>_xlfn.XLOOKUP(Tabell1[[#This Row],[Ansvar]],Fleksi[Ansvar],Fleksi[1B])</f>
        <v>Barnehager inkludert fellesutgifter</v>
      </c>
      <c r="N1078" t="str">
        <f>_xlfn.XLOOKUP(Tabell1[[#This Row],[Ansvar]],Fleksi[Ansvar],Fleksi[Tjenesteområde])</f>
        <v>Oppvekst barn og unge</v>
      </c>
      <c r="O1078" s="1">
        <f>+ROUND(Tabell1[[#This Row],[Justert beløp]],-3)</f>
        <v>27000</v>
      </c>
      <c r="P1078">
        <f t="shared" si="133"/>
        <v>1040</v>
      </c>
      <c r="Q1078">
        <f t="shared" si="134"/>
        <v>247220</v>
      </c>
      <c r="R1078">
        <f t="shared" si="135"/>
        <v>2010</v>
      </c>
      <c r="S1078" t="str">
        <f t="shared" si="136"/>
        <v>2255</v>
      </c>
      <c r="T1078" s="1">
        <f>+Tabell1[[#This Row],[Avrundet beløp]]</f>
        <v>27000</v>
      </c>
      <c r="U1078" s="5">
        <f t="shared" si="132"/>
        <v>27000</v>
      </c>
    </row>
    <row r="1079" spans="1:21" x14ac:dyDescent="0.25">
      <c r="A1079">
        <v>247220</v>
      </c>
      <c r="B1079" t="s">
        <v>421</v>
      </c>
      <c r="C1079">
        <v>2010</v>
      </c>
      <c r="D1079" t="s">
        <v>226</v>
      </c>
      <c r="E1079">
        <v>1090</v>
      </c>
      <c r="F1079" t="s">
        <v>22</v>
      </c>
      <c r="G1079" t="s">
        <v>17</v>
      </c>
      <c r="H1079" t="s">
        <v>18</v>
      </c>
      <c r="I1079" s="1">
        <v>23318</v>
      </c>
      <c r="J1079" s="1">
        <f>+Tabell1[[#This Row],[Regnskap]]</f>
        <v>23318</v>
      </c>
      <c r="L1079" t="str">
        <f>_xlfn.XLOOKUP(Tabell1[[#This Row],[Ansvar]],Fleksi[Ansvar],Fleksi[Virksomhet])</f>
        <v>Varatun barnehager</v>
      </c>
      <c r="M1079" t="str">
        <f>_xlfn.XLOOKUP(Tabell1[[#This Row],[Ansvar]],Fleksi[Ansvar],Fleksi[1B])</f>
        <v>Barnehager inkludert fellesutgifter</v>
      </c>
      <c r="N1079" t="str">
        <f>_xlfn.XLOOKUP(Tabell1[[#This Row],[Ansvar]],Fleksi[Ansvar],Fleksi[Tjenesteområde])</f>
        <v>Oppvekst barn og unge</v>
      </c>
      <c r="O1079" s="1">
        <f>+ROUND(Tabell1[[#This Row],[Justert beløp]],-3)</f>
        <v>23000</v>
      </c>
      <c r="P1079">
        <f t="shared" si="133"/>
        <v>1090</v>
      </c>
      <c r="Q1079">
        <f t="shared" si="134"/>
        <v>247220</v>
      </c>
      <c r="R1079">
        <f t="shared" si="135"/>
        <v>2010</v>
      </c>
      <c r="S1079" t="str">
        <f t="shared" si="136"/>
        <v>2255</v>
      </c>
      <c r="T1079" s="1">
        <f>+Tabell1[[#This Row],[Avrundet beløp]]</f>
        <v>23000</v>
      </c>
      <c r="U1079" s="5">
        <f t="shared" si="132"/>
        <v>23000</v>
      </c>
    </row>
    <row r="1080" spans="1:21" x14ac:dyDescent="0.25">
      <c r="A1080">
        <v>247220</v>
      </c>
      <c r="B1080" t="s">
        <v>421</v>
      </c>
      <c r="C1080">
        <v>2010</v>
      </c>
      <c r="D1080" t="s">
        <v>226</v>
      </c>
      <c r="E1080">
        <v>1099</v>
      </c>
      <c r="F1080" t="s">
        <v>16</v>
      </c>
      <c r="G1080" t="s">
        <v>17</v>
      </c>
      <c r="H1080" t="s">
        <v>18</v>
      </c>
      <c r="I1080" s="1">
        <v>49281</v>
      </c>
      <c r="J1080" s="1">
        <f>+Tabell1[[#This Row],[Regnskap]]</f>
        <v>49281</v>
      </c>
      <c r="L1080" t="str">
        <f>_xlfn.XLOOKUP(Tabell1[[#This Row],[Ansvar]],Fleksi[Ansvar],Fleksi[Virksomhet])</f>
        <v>Varatun barnehager</v>
      </c>
      <c r="M1080" t="str">
        <f>_xlfn.XLOOKUP(Tabell1[[#This Row],[Ansvar]],Fleksi[Ansvar],Fleksi[1B])</f>
        <v>Barnehager inkludert fellesutgifter</v>
      </c>
      <c r="N1080" t="str">
        <f>_xlfn.XLOOKUP(Tabell1[[#This Row],[Ansvar]],Fleksi[Ansvar],Fleksi[Tjenesteområde])</f>
        <v>Oppvekst barn og unge</v>
      </c>
      <c r="O1080" s="1">
        <f>+ROUND(Tabell1[[#This Row],[Justert beløp]],-3)</f>
        <v>49000</v>
      </c>
      <c r="P1080">
        <f t="shared" si="133"/>
        <v>1099</v>
      </c>
      <c r="Q1080">
        <f t="shared" si="134"/>
        <v>247220</v>
      </c>
      <c r="R1080">
        <f t="shared" si="135"/>
        <v>2010</v>
      </c>
      <c r="S1080" t="str">
        <f t="shared" si="136"/>
        <v>2255</v>
      </c>
      <c r="T1080" s="1">
        <f>+Tabell1[[#This Row],[Avrundet beløp]]</f>
        <v>49000</v>
      </c>
      <c r="U1080" s="5">
        <f t="shared" si="132"/>
        <v>49000</v>
      </c>
    </row>
    <row r="1081" spans="1:21" x14ac:dyDescent="0.25">
      <c r="A1081">
        <v>247220</v>
      </c>
      <c r="B1081" t="s">
        <v>421</v>
      </c>
      <c r="C1081">
        <v>2010</v>
      </c>
      <c r="D1081" t="s">
        <v>226</v>
      </c>
      <c r="E1081">
        <v>1110</v>
      </c>
      <c r="F1081" t="s">
        <v>221</v>
      </c>
      <c r="G1081" t="s">
        <v>17</v>
      </c>
      <c r="H1081" t="s">
        <v>18</v>
      </c>
      <c r="I1081" s="1">
        <v>4295</v>
      </c>
      <c r="J1081" s="1">
        <f>+Tabell1[[#This Row],[Regnskap]]</f>
        <v>4295</v>
      </c>
      <c r="L1081" t="str">
        <f>_xlfn.XLOOKUP(Tabell1[[#This Row],[Ansvar]],Fleksi[Ansvar],Fleksi[Virksomhet])</f>
        <v>Varatun barnehager</v>
      </c>
      <c r="M1081" t="str">
        <f>_xlfn.XLOOKUP(Tabell1[[#This Row],[Ansvar]],Fleksi[Ansvar],Fleksi[1B])</f>
        <v>Barnehager inkludert fellesutgifter</v>
      </c>
      <c r="N1081" t="str">
        <f>_xlfn.XLOOKUP(Tabell1[[#This Row],[Ansvar]],Fleksi[Ansvar],Fleksi[Tjenesteområde])</f>
        <v>Oppvekst barn og unge</v>
      </c>
      <c r="O1081" s="1">
        <f>+ROUND(Tabell1[[#This Row],[Justert beløp]],-3)</f>
        <v>4000</v>
      </c>
      <c r="P1081">
        <f t="shared" si="133"/>
        <v>1110</v>
      </c>
      <c r="Q1081">
        <f t="shared" si="134"/>
        <v>247220</v>
      </c>
      <c r="R1081">
        <f t="shared" si="135"/>
        <v>2010</v>
      </c>
      <c r="S1081" t="str">
        <f t="shared" si="136"/>
        <v>2255</v>
      </c>
      <c r="T1081" s="1">
        <f>+Tabell1[[#This Row],[Avrundet beløp]]</f>
        <v>4000</v>
      </c>
      <c r="U1081" s="5">
        <f t="shared" si="132"/>
        <v>4000</v>
      </c>
    </row>
    <row r="1082" spans="1:21" x14ac:dyDescent="0.25">
      <c r="A1082">
        <v>247220</v>
      </c>
      <c r="B1082" t="s">
        <v>421</v>
      </c>
      <c r="C1082">
        <v>2010</v>
      </c>
      <c r="D1082" t="s">
        <v>226</v>
      </c>
      <c r="E1082">
        <v>1121</v>
      </c>
      <c r="F1082" t="s">
        <v>66</v>
      </c>
      <c r="G1082" t="s">
        <v>17</v>
      </c>
      <c r="H1082" t="s">
        <v>18</v>
      </c>
      <c r="I1082" s="1">
        <v>2025</v>
      </c>
      <c r="J1082" s="1">
        <f>+Tabell1[[#This Row],[Regnskap]]</f>
        <v>2025</v>
      </c>
      <c r="L1082" t="str">
        <f>_xlfn.XLOOKUP(Tabell1[[#This Row],[Ansvar]],Fleksi[Ansvar],Fleksi[Virksomhet])</f>
        <v>Varatun barnehager</v>
      </c>
      <c r="M1082" t="str">
        <f>_xlfn.XLOOKUP(Tabell1[[#This Row],[Ansvar]],Fleksi[Ansvar],Fleksi[1B])</f>
        <v>Barnehager inkludert fellesutgifter</v>
      </c>
      <c r="N1082" t="str">
        <f>_xlfn.XLOOKUP(Tabell1[[#This Row],[Ansvar]],Fleksi[Ansvar],Fleksi[Tjenesteområde])</f>
        <v>Oppvekst barn og unge</v>
      </c>
      <c r="O1082" s="1">
        <f>+ROUND(Tabell1[[#This Row],[Justert beløp]],-3)</f>
        <v>2000</v>
      </c>
      <c r="P1082">
        <f t="shared" si="133"/>
        <v>1121</v>
      </c>
      <c r="Q1082">
        <f t="shared" si="134"/>
        <v>247220</v>
      </c>
      <c r="R1082">
        <f t="shared" si="135"/>
        <v>2010</v>
      </c>
      <c r="S1082" t="str">
        <f t="shared" si="136"/>
        <v>2255</v>
      </c>
      <c r="T1082" s="1">
        <f>+Tabell1[[#This Row],[Avrundet beløp]]</f>
        <v>2000</v>
      </c>
      <c r="U1082" s="5">
        <f t="shared" si="132"/>
        <v>2000</v>
      </c>
    </row>
    <row r="1083" spans="1:21" x14ac:dyDescent="0.25">
      <c r="A1083">
        <v>247220</v>
      </c>
      <c r="B1083" t="s">
        <v>421</v>
      </c>
      <c r="C1083">
        <v>2321</v>
      </c>
      <c r="D1083" t="s">
        <v>219</v>
      </c>
      <c r="E1083">
        <v>1021</v>
      </c>
      <c r="F1083" t="s">
        <v>30</v>
      </c>
      <c r="G1083" t="s">
        <v>17</v>
      </c>
      <c r="H1083" t="s">
        <v>18</v>
      </c>
      <c r="I1083" s="1">
        <v>8392</v>
      </c>
      <c r="J1083" s="1">
        <f>+Tabell1[[#This Row],[Regnskap]]</f>
        <v>8392</v>
      </c>
      <c r="L1083" t="str">
        <f>_xlfn.XLOOKUP(Tabell1[[#This Row],[Ansvar]],Fleksi[Ansvar],Fleksi[Virksomhet])</f>
        <v>Varatun barnehager</v>
      </c>
      <c r="M1083" t="str">
        <f>_xlfn.XLOOKUP(Tabell1[[#This Row],[Ansvar]],Fleksi[Ansvar],Fleksi[1B])</f>
        <v>Barnehager inkludert fellesutgifter</v>
      </c>
      <c r="N1083" t="str">
        <f>_xlfn.XLOOKUP(Tabell1[[#This Row],[Ansvar]],Fleksi[Ansvar],Fleksi[Tjenesteområde])</f>
        <v>Oppvekst barn og unge</v>
      </c>
      <c r="O1083" s="1">
        <f>+ROUND(Tabell1[[#This Row],[Justert beløp]],-3)</f>
        <v>8000</v>
      </c>
      <c r="P1083">
        <f t="shared" si="133"/>
        <v>1021</v>
      </c>
      <c r="Q1083">
        <f t="shared" si="134"/>
        <v>247220</v>
      </c>
      <c r="R1083">
        <f t="shared" si="135"/>
        <v>2321</v>
      </c>
      <c r="S1083" t="str">
        <f t="shared" si="136"/>
        <v>2255</v>
      </c>
      <c r="T1083" s="1">
        <f>+Tabell1[[#This Row],[Avrundet beløp]]</f>
        <v>8000</v>
      </c>
      <c r="U1083" s="5">
        <f t="shared" si="132"/>
        <v>8000</v>
      </c>
    </row>
    <row r="1084" spans="1:21" x14ac:dyDescent="0.25">
      <c r="A1084">
        <v>247220</v>
      </c>
      <c r="B1084" t="s">
        <v>421</v>
      </c>
      <c r="C1084">
        <v>2321</v>
      </c>
      <c r="D1084" t="s">
        <v>219</v>
      </c>
      <c r="E1084">
        <v>1090</v>
      </c>
      <c r="F1084" t="s">
        <v>22</v>
      </c>
      <c r="G1084" t="s">
        <v>17</v>
      </c>
      <c r="H1084" t="s">
        <v>18</v>
      </c>
      <c r="I1084" s="1">
        <v>110</v>
      </c>
      <c r="J1084" s="1">
        <f>+Tabell1[[#This Row],[Regnskap]]</f>
        <v>110</v>
      </c>
      <c r="L1084" t="str">
        <f>_xlfn.XLOOKUP(Tabell1[[#This Row],[Ansvar]],Fleksi[Ansvar],Fleksi[Virksomhet])</f>
        <v>Varatun barnehager</v>
      </c>
      <c r="M1084" t="str">
        <f>_xlfn.XLOOKUP(Tabell1[[#This Row],[Ansvar]],Fleksi[Ansvar],Fleksi[1B])</f>
        <v>Barnehager inkludert fellesutgifter</v>
      </c>
      <c r="N1084" t="str">
        <f>_xlfn.XLOOKUP(Tabell1[[#This Row],[Ansvar]],Fleksi[Ansvar],Fleksi[Tjenesteområde])</f>
        <v>Oppvekst barn og unge</v>
      </c>
      <c r="O1084" s="1">
        <f>+ROUND(Tabell1[[#This Row],[Justert beløp]],-3)</f>
        <v>0</v>
      </c>
      <c r="P1084">
        <f t="shared" si="133"/>
        <v>1090</v>
      </c>
      <c r="Q1084">
        <f t="shared" si="134"/>
        <v>247220</v>
      </c>
      <c r="R1084">
        <f t="shared" si="135"/>
        <v>2321</v>
      </c>
      <c r="S1084" t="str">
        <f t="shared" si="136"/>
        <v>2255</v>
      </c>
      <c r="T1084" s="1">
        <f>+Tabell1[[#This Row],[Avrundet beløp]]</f>
        <v>0</v>
      </c>
      <c r="U1084" s="5">
        <f t="shared" si="132"/>
        <v>0</v>
      </c>
    </row>
    <row r="1085" spans="1:21" x14ac:dyDescent="0.25">
      <c r="A1085">
        <v>247220</v>
      </c>
      <c r="B1085" t="s">
        <v>421</v>
      </c>
      <c r="C1085">
        <v>2321</v>
      </c>
      <c r="D1085" t="s">
        <v>219</v>
      </c>
      <c r="E1085">
        <v>1099</v>
      </c>
      <c r="F1085" t="s">
        <v>16</v>
      </c>
      <c r="G1085" t="s">
        <v>17</v>
      </c>
      <c r="H1085" t="s">
        <v>18</v>
      </c>
      <c r="I1085" s="1">
        <v>1199</v>
      </c>
      <c r="J1085" s="1">
        <f>+Tabell1[[#This Row],[Regnskap]]</f>
        <v>1199</v>
      </c>
      <c r="L1085" t="str">
        <f>_xlfn.XLOOKUP(Tabell1[[#This Row],[Ansvar]],Fleksi[Ansvar],Fleksi[Virksomhet])</f>
        <v>Varatun barnehager</v>
      </c>
      <c r="M1085" t="str">
        <f>_xlfn.XLOOKUP(Tabell1[[#This Row],[Ansvar]],Fleksi[Ansvar],Fleksi[1B])</f>
        <v>Barnehager inkludert fellesutgifter</v>
      </c>
      <c r="N1085" t="str">
        <f>_xlfn.XLOOKUP(Tabell1[[#This Row],[Ansvar]],Fleksi[Ansvar],Fleksi[Tjenesteområde])</f>
        <v>Oppvekst barn og unge</v>
      </c>
      <c r="O1085" s="1">
        <f>+ROUND(Tabell1[[#This Row],[Justert beløp]],-3)</f>
        <v>1000</v>
      </c>
      <c r="P1085">
        <f t="shared" si="133"/>
        <v>1099</v>
      </c>
      <c r="Q1085">
        <f t="shared" si="134"/>
        <v>247220</v>
      </c>
      <c r="R1085">
        <f t="shared" si="135"/>
        <v>2321</v>
      </c>
      <c r="S1085" t="str">
        <f t="shared" si="136"/>
        <v>2255</v>
      </c>
      <c r="T1085" s="1">
        <f>+Tabell1[[#This Row],[Avrundet beløp]]</f>
        <v>1000</v>
      </c>
      <c r="U1085" s="5">
        <f t="shared" si="132"/>
        <v>1000</v>
      </c>
    </row>
    <row r="1086" spans="1:21" x14ac:dyDescent="0.25">
      <c r="A1086">
        <v>247310</v>
      </c>
      <c r="B1086" t="s">
        <v>422</v>
      </c>
      <c r="C1086">
        <v>2010</v>
      </c>
      <c r="D1086" t="s">
        <v>226</v>
      </c>
      <c r="E1086">
        <v>1020</v>
      </c>
      <c r="F1086" t="s">
        <v>260</v>
      </c>
      <c r="G1086" t="s">
        <v>17</v>
      </c>
      <c r="H1086" t="s">
        <v>18</v>
      </c>
      <c r="I1086" s="1">
        <v>4502</v>
      </c>
      <c r="J1086" s="1">
        <f>+Tabell1[[#This Row],[Regnskap]]</f>
        <v>4502</v>
      </c>
      <c r="L1086" t="str">
        <f>_xlfn.XLOOKUP(Tabell1[[#This Row],[Ansvar]],Fleksi[Ansvar],Fleksi[Virksomhet])</f>
        <v>Forsand Barnehage</v>
      </c>
      <c r="M1086" t="str">
        <f>_xlfn.XLOOKUP(Tabell1[[#This Row],[Ansvar]],Fleksi[Ansvar],Fleksi[1B])</f>
        <v>Barnehager inkludert fellesutgifter</v>
      </c>
      <c r="N1086" t="str">
        <f>_xlfn.XLOOKUP(Tabell1[[#This Row],[Ansvar]],Fleksi[Ansvar],Fleksi[Tjenesteområde])</f>
        <v>Oppvekst barn og unge</v>
      </c>
      <c r="O1086" s="1">
        <f>+ROUND(Tabell1[[#This Row],[Justert beløp]],-3)</f>
        <v>5000</v>
      </c>
      <c r="P1086">
        <f t="shared" si="133"/>
        <v>1020</v>
      </c>
      <c r="Q1086">
        <f t="shared" si="134"/>
        <v>247310</v>
      </c>
      <c r="R1086">
        <f t="shared" si="135"/>
        <v>2010</v>
      </c>
      <c r="S1086" t="str">
        <f t="shared" si="136"/>
        <v>2255</v>
      </c>
      <c r="T1086" s="1">
        <f>+Tabell1[[#This Row],[Avrundet beløp]]</f>
        <v>5000</v>
      </c>
      <c r="U1086" s="5">
        <f t="shared" si="132"/>
        <v>5000</v>
      </c>
    </row>
    <row r="1087" spans="1:21" x14ac:dyDescent="0.25">
      <c r="A1087">
        <v>247310</v>
      </c>
      <c r="B1087" t="s">
        <v>422</v>
      </c>
      <c r="C1087">
        <v>2010</v>
      </c>
      <c r="D1087" t="s">
        <v>226</v>
      </c>
      <c r="E1087">
        <v>1030</v>
      </c>
      <c r="F1087" t="s">
        <v>248</v>
      </c>
      <c r="G1087" t="s">
        <v>17</v>
      </c>
      <c r="H1087" t="s">
        <v>18</v>
      </c>
      <c r="I1087" s="1">
        <v>3176</v>
      </c>
      <c r="J1087" s="1">
        <f>+Tabell1[[#This Row],[Regnskap]]</f>
        <v>3176</v>
      </c>
      <c r="L1087" t="str">
        <f>_xlfn.XLOOKUP(Tabell1[[#This Row],[Ansvar]],Fleksi[Ansvar],Fleksi[Virksomhet])</f>
        <v>Forsand Barnehage</v>
      </c>
      <c r="M1087" t="str">
        <f>_xlfn.XLOOKUP(Tabell1[[#This Row],[Ansvar]],Fleksi[Ansvar],Fleksi[1B])</f>
        <v>Barnehager inkludert fellesutgifter</v>
      </c>
      <c r="N1087" t="str">
        <f>_xlfn.XLOOKUP(Tabell1[[#This Row],[Ansvar]],Fleksi[Ansvar],Fleksi[Tjenesteområde])</f>
        <v>Oppvekst barn og unge</v>
      </c>
      <c r="O1087" s="1">
        <f>+ROUND(Tabell1[[#This Row],[Justert beløp]],-3)</f>
        <v>3000</v>
      </c>
      <c r="P1087">
        <f t="shared" si="133"/>
        <v>1030</v>
      </c>
      <c r="Q1087">
        <f t="shared" si="134"/>
        <v>247310</v>
      </c>
      <c r="R1087">
        <f t="shared" si="135"/>
        <v>2010</v>
      </c>
      <c r="S1087" t="str">
        <f t="shared" si="136"/>
        <v>2255</v>
      </c>
      <c r="T1087" s="1">
        <f>+Tabell1[[#This Row],[Avrundet beløp]]</f>
        <v>3000</v>
      </c>
      <c r="U1087" s="5">
        <f t="shared" si="132"/>
        <v>3000</v>
      </c>
    </row>
    <row r="1088" spans="1:21" x14ac:dyDescent="0.25">
      <c r="A1088">
        <v>247310</v>
      </c>
      <c r="B1088" t="s">
        <v>422</v>
      </c>
      <c r="C1088">
        <v>2010</v>
      </c>
      <c r="D1088" t="s">
        <v>226</v>
      </c>
      <c r="E1088">
        <v>1050</v>
      </c>
      <c r="F1088" t="s">
        <v>223</v>
      </c>
      <c r="G1088" t="s">
        <v>17</v>
      </c>
      <c r="H1088" t="s">
        <v>18</v>
      </c>
      <c r="I1088" s="1">
        <v>336</v>
      </c>
      <c r="J1088" s="1">
        <f>+Tabell1[[#This Row],[Regnskap]]</f>
        <v>336</v>
      </c>
      <c r="L1088" t="str">
        <f>_xlfn.XLOOKUP(Tabell1[[#This Row],[Ansvar]],Fleksi[Ansvar],Fleksi[Virksomhet])</f>
        <v>Forsand Barnehage</v>
      </c>
      <c r="M1088" t="str">
        <f>_xlfn.XLOOKUP(Tabell1[[#This Row],[Ansvar]],Fleksi[Ansvar],Fleksi[1B])</f>
        <v>Barnehager inkludert fellesutgifter</v>
      </c>
      <c r="N1088" t="str">
        <f>_xlfn.XLOOKUP(Tabell1[[#This Row],[Ansvar]],Fleksi[Ansvar],Fleksi[Tjenesteområde])</f>
        <v>Oppvekst barn og unge</v>
      </c>
      <c r="O1088" s="1">
        <f>+ROUND(Tabell1[[#This Row],[Justert beløp]],-3)</f>
        <v>0</v>
      </c>
      <c r="P1088">
        <f t="shared" si="133"/>
        <v>1050</v>
      </c>
      <c r="Q1088">
        <f t="shared" si="134"/>
        <v>247310</v>
      </c>
      <c r="R1088">
        <f t="shared" si="135"/>
        <v>2010</v>
      </c>
      <c r="S1088" t="str">
        <f t="shared" si="136"/>
        <v>2255</v>
      </c>
      <c r="T1088" s="1">
        <f>+Tabell1[[#This Row],[Avrundet beløp]]</f>
        <v>0</v>
      </c>
      <c r="U1088" s="5">
        <f t="shared" si="132"/>
        <v>0</v>
      </c>
    </row>
    <row r="1089" spans="1:21" x14ac:dyDescent="0.25">
      <c r="A1089">
        <v>247310</v>
      </c>
      <c r="B1089" t="s">
        <v>422</v>
      </c>
      <c r="C1089">
        <v>2010</v>
      </c>
      <c r="D1089" t="s">
        <v>226</v>
      </c>
      <c r="E1089">
        <v>1090</v>
      </c>
      <c r="F1089" t="s">
        <v>22</v>
      </c>
      <c r="G1089" t="s">
        <v>17</v>
      </c>
      <c r="H1089" t="s">
        <v>18</v>
      </c>
      <c r="I1089" s="1">
        <v>664</v>
      </c>
      <c r="J1089" s="1">
        <f>+Tabell1[[#This Row],[Regnskap]]</f>
        <v>664</v>
      </c>
      <c r="L1089" t="str">
        <f>_xlfn.XLOOKUP(Tabell1[[#This Row],[Ansvar]],Fleksi[Ansvar],Fleksi[Virksomhet])</f>
        <v>Forsand Barnehage</v>
      </c>
      <c r="M1089" t="str">
        <f>_xlfn.XLOOKUP(Tabell1[[#This Row],[Ansvar]],Fleksi[Ansvar],Fleksi[1B])</f>
        <v>Barnehager inkludert fellesutgifter</v>
      </c>
      <c r="N1089" t="str">
        <f>_xlfn.XLOOKUP(Tabell1[[#This Row],[Ansvar]],Fleksi[Ansvar],Fleksi[Tjenesteområde])</f>
        <v>Oppvekst barn og unge</v>
      </c>
      <c r="O1089" s="1">
        <f>+ROUND(Tabell1[[#This Row],[Justert beløp]],-3)</f>
        <v>1000</v>
      </c>
      <c r="P1089">
        <f t="shared" si="133"/>
        <v>1090</v>
      </c>
      <c r="Q1089">
        <f t="shared" si="134"/>
        <v>247310</v>
      </c>
      <c r="R1089">
        <f t="shared" si="135"/>
        <v>2010</v>
      </c>
      <c r="S1089" t="str">
        <f t="shared" si="136"/>
        <v>2255</v>
      </c>
      <c r="T1089" s="1">
        <f>+Tabell1[[#This Row],[Avrundet beløp]]</f>
        <v>1000</v>
      </c>
      <c r="U1089" s="5">
        <f t="shared" si="132"/>
        <v>1000</v>
      </c>
    </row>
    <row r="1090" spans="1:21" x14ac:dyDescent="0.25">
      <c r="A1090">
        <v>247310</v>
      </c>
      <c r="B1090" t="s">
        <v>422</v>
      </c>
      <c r="C1090">
        <v>2010</v>
      </c>
      <c r="D1090" t="s">
        <v>226</v>
      </c>
      <c r="E1090">
        <v>1099</v>
      </c>
      <c r="F1090" t="s">
        <v>16</v>
      </c>
      <c r="G1090" t="s">
        <v>17</v>
      </c>
      <c r="H1090" t="s">
        <v>18</v>
      </c>
      <c r="I1090" s="1">
        <v>1224</v>
      </c>
      <c r="J1090" s="1">
        <f>+Tabell1[[#This Row],[Regnskap]]</f>
        <v>1224</v>
      </c>
      <c r="L1090" t="str">
        <f>_xlfn.XLOOKUP(Tabell1[[#This Row],[Ansvar]],Fleksi[Ansvar],Fleksi[Virksomhet])</f>
        <v>Forsand Barnehage</v>
      </c>
      <c r="M1090" t="str">
        <f>_xlfn.XLOOKUP(Tabell1[[#This Row],[Ansvar]],Fleksi[Ansvar],Fleksi[1B])</f>
        <v>Barnehager inkludert fellesutgifter</v>
      </c>
      <c r="N1090" t="str">
        <f>_xlfn.XLOOKUP(Tabell1[[#This Row],[Ansvar]],Fleksi[Ansvar],Fleksi[Tjenesteområde])</f>
        <v>Oppvekst barn og unge</v>
      </c>
      <c r="O1090" s="1">
        <f>+ROUND(Tabell1[[#This Row],[Justert beløp]],-3)</f>
        <v>1000</v>
      </c>
      <c r="P1090">
        <f t="shared" si="133"/>
        <v>1099</v>
      </c>
      <c r="Q1090">
        <f t="shared" si="134"/>
        <v>247310</v>
      </c>
      <c r="R1090">
        <f t="shared" si="135"/>
        <v>2010</v>
      </c>
      <c r="S1090" t="str">
        <f t="shared" si="136"/>
        <v>2255</v>
      </c>
      <c r="T1090" s="1">
        <f>+Tabell1[[#This Row],[Avrundet beløp]]</f>
        <v>1000</v>
      </c>
      <c r="U1090" s="5">
        <f t="shared" si="132"/>
        <v>1000</v>
      </c>
    </row>
    <row r="1091" spans="1:21" x14ac:dyDescent="0.25">
      <c r="A1091">
        <v>247310</v>
      </c>
      <c r="B1091" t="s">
        <v>422</v>
      </c>
      <c r="C1091">
        <v>2010</v>
      </c>
      <c r="D1091" t="s">
        <v>226</v>
      </c>
      <c r="E1091">
        <v>1110</v>
      </c>
      <c r="F1091" t="s">
        <v>221</v>
      </c>
      <c r="G1091" t="s">
        <v>17</v>
      </c>
      <c r="H1091" t="s">
        <v>18</v>
      </c>
      <c r="I1091" s="1">
        <v>238</v>
      </c>
      <c r="J1091" s="1">
        <f>+Tabell1[[#This Row],[Regnskap]]</f>
        <v>238</v>
      </c>
      <c r="L1091" t="str">
        <f>_xlfn.XLOOKUP(Tabell1[[#This Row],[Ansvar]],Fleksi[Ansvar],Fleksi[Virksomhet])</f>
        <v>Forsand Barnehage</v>
      </c>
      <c r="M1091" t="str">
        <f>_xlfn.XLOOKUP(Tabell1[[#This Row],[Ansvar]],Fleksi[Ansvar],Fleksi[1B])</f>
        <v>Barnehager inkludert fellesutgifter</v>
      </c>
      <c r="N1091" t="str">
        <f>_xlfn.XLOOKUP(Tabell1[[#This Row],[Ansvar]],Fleksi[Ansvar],Fleksi[Tjenesteområde])</f>
        <v>Oppvekst barn og unge</v>
      </c>
      <c r="O1091" s="1">
        <f>+ROUND(Tabell1[[#This Row],[Justert beløp]],-3)</f>
        <v>0</v>
      </c>
      <c r="P1091">
        <f t="shared" ref="P1091:P1106" si="137">+E1091</f>
        <v>1110</v>
      </c>
      <c r="Q1091">
        <f t="shared" ref="Q1091:Q1106" si="138">+A1091</f>
        <v>247310</v>
      </c>
      <c r="R1091">
        <f t="shared" ref="R1091:R1106" si="139">+C1091</f>
        <v>2010</v>
      </c>
      <c r="S1091" t="str">
        <f t="shared" ref="S1091:S1106" si="140">+G1091</f>
        <v>2255</v>
      </c>
      <c r="T1091" s="1">
        <f>+Tabell1[[#This Row],[Avrundet beløp]]</f>
        <v>0</v>
      </c>
      <c r="U1091" s="5">
        <f t="shared" si="132"/>
        <v>0</v>
      </c>
    </row>
    <row r="1092" spans="1:21" x14ac:dyDescent="0.25">
      <c r="A1092">
        <v>247310</v>
      </c>
      <c r="B1092" t="s">
        <v>422</v>
      </c>
      <c r="C1092">
        <v>2010</v>
      </c>
      <c r="D1092" t="s">
        <v>226</v>
      </c>
      <c r="E1092">
        <v>1120</v>
      </c>
      <c r="F1092" t="s">
        <v>26</v>
      </c>
      <c r="G1092" t="s">
        <v>17</v>
      </c>
      <c r="H1092" t="s">
        <v>18</v>
      </c>
      <c r="I1092" s="1">
        <v>140</v>
      </c>
      <c r="J1092" s="1">
        <f>+Tabell1[[#This Row],[Regnskap]]</f>
        <v>140</v>
      </c>
      <c r="L1092" t="str">
        <f>_xlfn.XLOOKUP(Tabell1[[#This Row],[Ansvar]],Fleksi[Ansvar],Fleksi[Virksomhet])</f>
        <v>Forsand Barnehage</v>
      </c>
      <c r="M1092" t="str">
        <f>_xlfn.XLOOKUP(Tabell1[[#This Row],[Ansvar]],Fleksi[Ansvar],Fleksi[1B])</f>
        <v>Barnehager inkludert fellesutgifter</v>
      </c>
      <c r="N1092" t="str">
        <f>_xlfn.XLOOKUP(Tabell1[[#This Row],[Ansvar]],Fleksi[Ansvar],Fleksi[Tjenesteområde])</f>
        <v>Oppvekst barn og unge</v>
      </c>
      <c r="O1092" s="1">
        <f>+ROUND(Tabell1[[#This Row],[Justert beløp]],-3)</f>
        <v>0</v>
      </c>
      <c r="P1092">
        <f t="shared" si="137"/>
        <v>1120</v>
      </c>
      <c r="Q1092">
        <f t="shared" si="138"/>
        <v>247310</v>
      </c>
      <c r="R1092">
        <f t="shared" si="139"/>
        <v>2010</v>
      </c>
      <c r="S1092" t="str">
        <f t="shared" si="140"/>
        <v>2255</v>
      </c>
      <c r="T1092" s="1">
        <f>+Tabell1[[#This Row],[Avrundet beløp]]</f>
        <v>0</v>
      </c>
      <c r="U1092" s="5">
        <f t="shared" si="132"/>
        <v>0</v>
      </c>
    </row>
    <row r="1093" spans="1:21" x14ac:dyDescent="0.25">
      <c r="A1093">
        <v>315210</v>
      </c>
      <c r="B1093" t="s">
        <v>423</v>
      </c>
      <c r="C1093">
        <v>2340</v>
      </c>
      <c r="D1093" t="s">
        <v>424</v>
      </c>
      <c r="E1093">
        <v>1050</v>
      </c>
      <c r="F1093" t="s">
        <v>223</v>
      </c>
      <c r="G1093" t="s">
        <v>17</v>
      </c>
      <c r="H1093" t="s">
        <v>18</v>
      </c>
      <c r="I1093" s="1">
        <v>900</v>
      </c>
      <c r="J1093" s="1">
        <f>+Tabell1[[#This Row],[Regnskap]]</f>
        <v>900</v>
      </c>
      <c r="L1093" t="str">
        <f>_xlfn.XLOOKUP(Tabell1[[#This Row],[Ansvar]],Fleksi[Ansvar],Fleksi[Virksomhet])</f>
        <v>Mestringsenheten</v>
      </c>
      <c r="M1093" t="str">
        <f>_xlfn.XLOOKUP(Tabell1[[#This Row],[Ansvar]],Fleksi[Ansvar],Fleksi[1B])</f>
        <v>Helse og rehabiliteringstjenester</v>
      </c>
      <c r="N1093" t="str">
        <f>_xlfn.XLOOKUP(Tabell1[[#This Row],[Ansvar]],Fleksi[Ansvar],Fleksi[Tjenesteområde])</f>
        <v>Helse og velferd</v>
      </c>
      <c r="O1093" s="1">
        <f>+ROUND(Tabell1[[#This Row],[Justert beløp]],-3)</f>
        <v>1000</v>
      </c>
      <c r="P1093">
        <f t="shared" si="137"/>
        <v>1050</v>
      </c>
      <c r="Q1093">
        <f t="shared" si="138"/>
        <v>315210</v>
      </c>
      <c r="R1093">
        <f t="shared" si="139"/>
        <v>2340</v>
      </c>
      <c r="S1093" t="str">
        <f t="shared" si="140"/>
        <v>2255</v>
      </c>
      <c r="T1093" s="1">
        <f>+Tabell1[[#This Row],[Avrundet beløp]]</f>
        <v>1000</v>
      </c>
      <c r="U1093" s="5">
        <f t="shared" ref="U1093:U1156" si="141">ROUND(T1093,-3)</f>
        <v>1000</v>
      </c>
    </row>
    <row r="1094" spans="1:21" x14ac:dyDescent="0.25">
      <c r="A1094">
        <v>315210</v>
      </c>
      <c r="B1094" t="s">
        <v>423</v>
      </c>
      <c r="C1094">
        <v>2340</v>
      </c>
      <c r="D1094" t="s">
        <v>424</v>
      </c>
      <c r="E1094">
        <v>1099</v>
      </c>
      <c r="F1094" t="s">
        <v>16</v>
      </c>
      <c r="G1094" t="s">
        <v>17</v>
      </c>
      <c r="H1094" t="s">
        <v>18</v>
      </c>
      <c r="I1094" s="1">
        <v>127</v>
      </c>
      <c r="J1094" s="1">
        <f>+Tabell1[[#This Row],[Regnskap]]</f>
        <v>127</v>
      </c>
      <c r="L1094" t="str">
        <f>_xlfn.XLOOKUP(Tabell1[[#This Row],[Ansvar]],Fleksi[Ansvar],Fleksi[Virksomhet])</f>
        <v>Mestringsenheten</v>
      </c>
      <c r="M1094" t="str">
        <f>_xlfn.XLOOKUP(Tabell1[[#This Row],[Ansvar]],Fleksi[Ansvar],Fleksi[1B])</f>
        <v>Helse og rehabiliteringstjenester</v>
      </c>
      <c r="N1094" t="str">
        <f>_xlfn.XLOOKUP(Tabell1[[#This Row],[Ansvar]],Fleksi[Ansvar],Fleksi[Tjenesteområde])</f>
        <v>Helse og velferd</v>
      </c>
      <c r="O1094" s="1">
        <f>+ROUND(Tabell1[[#This Row],[Justert beløp]],-3)</f>
        <v>0</v>
      </c>
      <c r="P1094">
        <f t="shared" si="137"/>
        <v>1099</v>
      </c>
      <c r="Q1094">
        <f t="shared" si="138"/>
        <v>315210</v>
      </c>
      <c r="R1094">
        <f t="shared" si="139"/>
        <v>2340</v>
      </c>
      <c r="S1094" t="str">
        <f t="shared" si="140"/>
        <v>2255</v>
      </c>
      <c r="T1094" s="1">
        <f>+Tabell1[[#This Row],[Avrundet beløp]]</f>
        <v>0</v>
      </c>
      <c r="U1094" s="5">
        <f t="shared" si="141"/>
        <v>0</v>
      </c>
    </row>
    <row r="1095" spans="1:21" x14ac:dyDescent="0.25">
      <c r="A1095">
        <v>315210</v>
      </c>
      <c r="B1095" t="s">
        <v>423</v>
      </c>
      <c r="C1095">
        <v>2410</v>
      </c>
      <c r="D1095" t="s">
        <v>425</v>
      </c>
      <c r="E1095">
        <v>1110</v>
      </c>
      <c r="F1095" t="s">
        <v>221</v>
      </c>
      <c r="G1095" t="s">
        <v>17</v>
      </c>
      <c r="H1095" t="s">
        <v>18</v>
      </c>
      <c r="I1095" s="1">
        <v>888</v>
      </c>
      <c r="J1095" s="1">
        <f>+Tabell1[[#This Row],[Regnskap]]</f>
        <v>888</v>
      </c>
      <c r="L1095" t="str">
        <f>_xlfn.XLOOKUP(Tabell1[[#This Row],[Ansvar]],Fleksi[Ansvar],Fleksi[Virksomhet])</f>
        <v>Mestringsenheten</v>
      </c>
      <c r="M1095" t="str">
        <f>_xlfn.XLOOKUP(Tabell1[[#This Row],[Ansvar]],Fleksi[Ansvar],Fleksi[1B])</f>
        <v>Helse og rehabiliteringstjenester</v>
      </c>
      <c r="N1095" t="str">
        <f>_xlfn.XLOOKUP(Tabell1[[#This Row],[Ansvar]],Fleksi[Ansvar],Fleksi[Tjenesteområde])</f>
        <v>Helse og velferd</v>
      </c>
      <c r="O1095" s="1">
        <f>+ROUND(Tabell1[[#This Row],[Justert beløp]],-3)</f>
        <v>1000</v>
      </c>
      <c r="P1095">
        <f t="shared" si="137"/>
        <v>1110</v>
      </c>
      <c r="Q1095">
        <f t="shared" si="138"/>
        <v>315210</v>
      </c>
      <c r="R1095">
        <f t="shared" si="139"/>
        <v>2410</v>
      </c>
      <c r="S1095" t="str">
        <f t="shared" si="140"/>
        <v>2255</v>
      </c>
      <c r="T1095" s="1">
        <f>+Tabell1[[#This Row],[Avrundet beløp]]</f>
        <v>1000</v>
      </c>
      <c r="U1095" s="5">
        <f t="shared" si="141"/>
        <v>1000</v>
      </c>
    </row>
    <row r="1096" spans="1:21" x14ac:dyDescent="0.25">
      <c r="A1096">
        <v>315211</v>
      </c>
      <c r="B1096" t="s">
        <v>426</v>
      </c>
      <c r="C1096">
        <v>2541</v>
      </c>
      <c r="D1096" t="s">
        <v>427</v>
      </c>
      <c r="E1096">
        <v>1040</v>
      </c>
      <c r="F1096" t="s">
        <v>27</v>
      </c>
      <c r="G1096" t="s">
        <v>17</v>
      </c>
      <c r="H1096" t="s">
        <v>18</v>
      </c>
      <c r="I1096" s="1">
        <v>2064</v>
      </c>
      <c r="J1096" s="1">
        <f>+Tabell1[[#This Row],[Regnskap]]</f>
        <v>2064</v>
      </c>
      <c r="L1096" t="str">
        <f>_xlfn.XLOOKUP(Tabell1[[#This Row],[Ansvar]],Fleksi[Ansvar],Fleksi[Virksomhet])</f>
        <v>Mestringsenheten</v>
      </c>
      <c r="M1096" t="str">
        <f>_xlfn.XLOOKUP(Tabell1[[#This Row],[Ansvar]],Fleksi[Ansvar],Fleksi[1B])</f>
        <v>Helse og rehabiliteringstjenester</v>
      </c>
      <c r="N1096" t="str">
        <f>_xlfn.XLOOKUP(Tabell1[[#This Row],[Ansvar]],Fleksi[Ansvar],Fleksi[Tjenesteområde])</f>
        <v>Helse og velferd</v>
      </c>
      <c r="O1096" s="1">
        <f>+ROUND(Tabell1[[#This Row],[Justert beløp]],-3)</f>
        <v>2000</v>
      </c>
      <c r="P1096">
        <f t="shared" si="137"/>
        <v>1040</v>
      </c>
      <c r="Q1096">
        <f t="shared" si="138"/>
        <v>315211</v>
      </c>
      <c r="R1096">
        <f t="shared" si="139"/>
        <v>2541</v>
      </c>
      <c r="S1096" t="str">
        <f t="shared" si="140"/>
        <v>2255</v>
      </c>
      <c r="T1096" s="1">
        <f>+Tabell1[[#This Row],[Avrundet beløp]]</f>
        <v>2000</v>
      </c>
      <c r="U1096" s="5">
        <f t="shared" si="141"/>
        <v>2000</v>
      </c>
    </row>
    <row r="1097" spans="1:21" x14ac:dyDescent="0.25">
      <c r="A1097">
        <v>315211</v>
      </c>
      <c r="B1097" t="s">
        <v>426</v>
      </c>
      <c r="C1097">
        <v>2541</v>
      </c>
      <c r="D1097" t="s">
        <v>427</v>
      </c>
      <c r="E1097">
        <v>1099</v>
      </c>
      <c r="F1097" t="s">
        <v>16</v>
      </c>
      <c r="G1097" t="s">
        <v>17</v>
      </c>
      <c r="H1097" t="s">
        <v>18</v>
      </c>
      <c r="I1097" s="1">
        <v>291</v>
      </c>
      <c r="J1097" s="1">
        <f>+Tabell1[[#This Row],[Regnskap]]</f>
        <v>291</v>
      </c>
      <c r="L1097" t="str">
        <f>_xlfn.XLOOKUP(Tabell1[[#This Row],[Ansvar]],Fleksi[Ansvar],Fleksi[Virksomhet])</f>
        <v>Mestringsenheten</v>
      </c>
      <c r="M1097" t="str">
        <f>_xlfn.XLOOKUP(Tabell1[[#This Row],[Ansvar]],Fleksi[Ansvar],Fleksi[1B])</f>
        <v>Helse og rehabiliteringstjenester</v>
      </c>
      <c r="N1097" t="str">
        <f>_xlfn.XLOOKUP(Tabell1[[#This Row],[Ansvar]],Fleksi[Ansvar],Fleksi[Tjenesteområde])</f>
        <v>Helse og velferd</v>
      </c>
      <c r="O1097" s="1">
        <f>+ROUND(Tabell1[[#This Row],[Justert beløp]],-3)</f>
        <v>0</v>
      </c>
      <c r="P1097">
        <f t="shared" si="137"/>
        <v>1099</v>
      </c>
      <c r="Q1097">
        <f t="shared" si="138"/>
        <v>315211</v>
      </c>
      <c r="R1097">
        <f t="shared" si="139"/>
        <v>2541</v>
      </c>
      <c r="S1097" t="str">
        <f t="shared" si="140"/>
        <v>2255</v>
      </c>
      <c r="T1097" s="1">
        <f>+Tabell1[[#This Row],[Avrundet beløp]]</f>
        <v>0</v>
      </c>
      <c r="U1097" s="5">
        <f t="shared" si="141"/>
        <v>0</v>
      </c>
    </row>
    <row r="1098" spans="1:21" x14ac:dyDescent="0.25">
      <c r="A1098">
        <v>315211</v>
      </c>
      <c r="B1098" t="s">
        <v>426</v>
      </c>
      <c r="C1098">
        <v>2541</v>
      </c>
      <c r="D1098" t="s">
        <v>427</v>
      </c>
      <c r="E1098">
        <v>1110</v>
      </c>
      <c r="F1098" t="s">
        <v>221</v>
      </c>
      <c r="G1098" t="s">
        <v>17</v>
      </c>
      <c r="H1098" t="s">
        <v>18</v>
      </c>
      <c r="I1098" s="1">
        <v>2345</v>
      </c>
      <c r="J1098" s="1">
        <f>+Tabell1[[#This Row],[Regnskap]]</f>
        <v>2345</v>
      </c>
      <c r="L1098" t="str">
        <f>_xlfn.XLOOKUP(Tabell1[[#This Row],[Ansvar]],Fleksi[Ansvar],Fleksi[Virksomhet])</f>
        <v>Mestringsenheten</v>
      </c>
      <c r="M1098" t="str">
        <f>_xlfn.XLOOKUP(Tabell1[[#This Row],[Ansvar]],Fleksi[Ansvar],Fleksi[1B])</f>
        <v>Helse og rehabiliteringstjenester</v>
      </c>
      <c r="N1098" t="str">
        <f>_xlfn.XLOOKUP(Tabell1[[#This Row],[Ansvar]],Fleksi[Ansvar],Fleksi[Tjenesteområde])</f>
        <v>Helse og velferd</v>
      </c>
      <c r="O1098" s="1">
        <f>+ROUND(Tabell1[[#This Row],[Justert beløp]],-3)</f>
        <v>2000</v>
      </c>
      <c r="P1098">
        <f t="shared" si="137"/>
        <v>1110</v>
      </c>
      <c r="Q1098">
        <f t="shared" si="138"/>
        <v>315211</v>
      </c>
      <c r="R1098">
        <f t="shared" si="139"/>
        <v>2541</v>
      </c>
      <c r="S1098" t="str">
        <f t="shared" si="140"/>
        <v>2255</v>
      </c>
      <c r="T1098" s="1">
        <f>+Tabell1[[#This Row],[Avrundet beløp]]</f>
        <v>2000</v>
      </c>
      <c r="U1098" s="5">
        <f t="shared" si="141"/>
        <v>2000</v>
      </c>
    </row>
    <row r="1099" spans="1:21" x14ac:dyDescent="0.25">
      <c r="A1099">
        <v>315211</v>
      </c>
      <c r="B1099" t="s">
        <v>426</v>
      </c>
      <c r="C1099">
        <v>2541</v>
      </c>
      <c r="D1099" t="s">
        <v>427</v>
      </c>
      <c r="E1099">
        <v>1260</v>
      </c>
      <c r="F1099" t="s">
        <v>51</v>
      </c>
      <c r="G1099" t="s">
        <v>17</v>
      </c>
      <c r="H1099" t="s">
        <v>18</v>
      </c>
      <c r="I1099" s="1">
        <v>326</v>
      </c>
      <c r="J1099" s="1">
        <f>+Tabell1[[#This Row],[Regnskap]]</f>
        <v>326</v>
      </c>
      <c r="L1099" t="str">
        <f>_xlfn.XLOOKUP(Tabell1[[#This Row],[Ansvar]],Fleksi[Ansvar],Fleksi[Virksomhet])</f>
        <v>Mestringsenheten</v>
      </c>
      <c r="M1099" t="str">
        <f>_xlfn.XLOOKUP(Tabell1[[#This Row],[Ansvar]],Fleksi[Ansvar],Fleksi[1B])</f>
        <v>Helse og rehabiliteringstjenester</v>
      </c>
      <c r="N1099" t="str">
        <f>_xlfn.XLOOKUP(Tabell1[[#This Row],[Ansvar]],Fleksi[Ansvar],Fleksi[Tjenesteområde])</f>
        <v>Helse og velferd</v>
      </c>
      <c r="O1099" s="1">
        <f>+ROUND(Tabell1[[#This Row],[Justert beløp]],-3)</f>
        <v>0</v>
      </c>
      <c r="P1099">
        <f t="shared" si="137"/>
        <v>1260</v>
      </c>
      <c r="Q1099">
        <f t="shared" si="138"/>
        <v>315211</v>
      </c>
      <c r="R1099">
        <f t="shared" si="139"/>
        <v>2541</v>
      </c>
      <c r="S1099" t="str">
        <f t="shared" si="140"/>
        <v>2255</v>
      </c>
      <c r="T1099" s="1">
        <f>+Tabell1[[#This Row],[Avrundet beløp]]</f>
        <v>0</v>
      </c>
      <c r="U1099" s="5">
        <f t="shared" si="141"/>
        <v>0</v>
      </c>
    </row>
    <row r="1100" spans="1:21" x14ac:dyDescent="0.25">
      <c r="A1100">
        <v>315220</v>
      </c>
      <c r="B1100" t="s">
        <v>428</v>
      </c>
      <c r="C1100">
        <v>2410</v>
      </c>
      <c r="D1100" t="s">
        <v>425</v>
      </c>
      <c r="E1100">
        <v>1123</v>
      </c>
      <c r="F1100" t="s">
        <v>253</v>
      </c>
      <c r="G1100" t="s">
        <v>17</v>
      </c>
      <c r="H1100" t="s">
        <v>18</v>
      </c>
      <c r="I1100" s="1">
        <v>1373</v>
      </c>
      <c r="J1100" s="1">
        <f>+Tabell1[[#This Row],[Regnskap]]</f>
        <v>1373</v>
      </c>
      <c r="L1100" t="str">
        <f>_xlfn.XLOOKUP(Tabell1[[#This Row],[Ansvar]],Fleksi[Ansvar],Fleksi[Virksomhet])</f>
        <v>Mestringsenheten</v>
      </c>
      <c r="M1100" t="str">
        <f>_xlfn.XLOOKUP(Tabell1[[#This Row],[Ansvar]],Fleksi[Ansvar],Fleksi[1B])</f>
        <v>Helse og rehabiliteringstjenester</v>
      </c>
      <c r="N1100" t="str">
        <f>_xlfn.XLOOKUP(Tabell1[[#This Row],[Ansvar]],Fleksi[Ansvar],Fleksi[Tjenesteområde])</f>
        <v>Helse og velferd</v>
      </c>
      <c r="O1100" s="1">
        <f>+ROUND(Tabell1[[#This Row],[Justert beløp]],-3)</f>
        <v>1000</v>
      </c>
      <c r="P1100">
        <f t="shared" si="137"/>
        <v>1123</v>
      </c>
      <c r="Q1100">
        <f t="shared" si="138"/>
        <v>315220</v>
      </c>
      <c r="R1100">
        <f t="shared" si="139"/>
        <v>2410</v>
      </c>
      <c r="S1100" t="str">
        <f t="shared" si="140"/>
        <v>2255</v>
      </c>
      <c r="T1100" s="1">
        <f>+Tabell1[[#This Row],[Avrundet beløp]]</f>
        <v>1000</v>
      </c>
      <c r="U1100" s="5">
        <f t="shared" si="141"/>
        <v>1000</v>
      </c>
    </row>
    <row r="1101" spans="1:21" x14ac:dyDescent="0.25">
      <c r="A1101">
        <v>315220</v>
      </c>
      <c r="B1101" t="s">
        <v>428</v>
      </c>
      <c r="C1101">
        <v>2410</v>
      </c>
      <c r="D1101" t="s">
        <v>425</v>
      </c>
      <c r="E1101">
        <v>1240</v>
      </c>
      <c r="F1101" t="s">
        <v>343</v>
      </c>
      <c r="G1101" t="s">
        <v>17</v>
      </c>
      <c r="H1101" t="s">
        <v>18</v>
      </c>
      <c r="I1101" s="1">
        <v>1013</v>
      </c>
      <c r="J1101" s="1">
        <f>+Tabell1[[#This Row],[Regnskap]]</f>
        <v>1013</v>
      </c>
      <c r="L1101" t="str">
        <f>_xlfn.XLOOKUP(Tabell1[[#This Row],[Ansvar]],Fleksi[Ansvar],Fleksi[Virksomhet])</f>
        <v>Mestringsenheten</v>
      </c>
      <c r="M1101" t="str">
        <f>_xlfn.XLOOKUP(Tabell1[[#This Row],[Ansvar]],Fleksi[Ansvar],Fleksi[1B])</f>
        <v>Helse og rehabiliteringstjenester</v>
      </c>
      <c r="N1101" t="str">
        <f>_xlfn.XLOOKUP(Tabell1[[#This Row],[Ansvar]],Fleksi[Ansvar],Fleksi[Tjenesteområde])</f>
        <v>Helse og velferd</v>
      </c>
      <c r="O1101" s="1">
        <f>+ROUND(Tabell1[[#This Row],[Justert beløp]],-3)</f>
        <v>1000</v>
      </c>
      <c r="P1101">
        <f t="shared" si="137"/>
        <v>1240</v>
      </c>
      <c r="Q1101">
        <f t="shared" si="138"/>
        <v>315220</v>
      </c>
      <c r="R1101">
        <f t="shared" si="139"/>
        <v>2410</v>
      </c>
      <c r="S1101" t="str">
        <f t="shared" si="140"/>
        <v>2255</v>
      </c>
      <c r="T1101" s="1">
        <f>+Tabell1[[#This Row],[Avrundet beløp]]</f>
        <v>1000</v>
      </c>
      <c r="U1101" s="5">
        <f t="shared" si="141"/>
        <v>1000</v>
      </c>
    </row>
    <row r="1102" spans="1:21" x14ac:dyDescent="0.25">
      <c r="A1102">
        <v>315220</v>
      </c>
      <c r="B1102" t="s">
        <v>428</v>
      </c>
      <c r="C1102">
        <v>2530</v>
      </c>
      <c r="D1102" t="s">
        <v>240</v>
      </c>
      <c r="E1102">
        <v>1110</v>
      </c>
      <c r="F1102" t="s">
        <v>221</v>
      </c>
      <c r="G1102" t="s">
        <v>17</v>
      </c>
      <c r="H1102" t="s">
        <v>18</v>
      </c>
      <c r="I1102" s="1">
        <v>1500</v>
      </c>
      <c r="J1102" s="1">
        <f>+Tabell1[[#This Row],[Regnskap]]</f>
        <v>1500</v>
      </c>
      <c r="L1102" t="str">
        <f>_xlfn.XLOOKUP(Tabell1[[#This Row],[Ansvar]],Fleksi[Ansvar],Fleksi[Virksomhet])</f>
        <v>Mestringsenheten</v>
      </c>
      <c r="M1102" t="str">
        <f>_xlfn.XLOOKUP(Tabell1[[#This Row],[Ansvar]],Fleksi[Ansvar],Fleksi[1B])</f>
        <v>Helse og rehabiliteringstjenester</v>
      </c>
      <c r="N1102" t="str">
        <f>_xlfn.XLOOKUP(Tabell1[[#This Row],[Ansvar]],Fleksi[Ansvar],Fleksi[Tjenesteområde])</f>
        <v>Helse og velferd</v>
      </c>
      <c r="O1102" s="1">
        <f>+ROUND(Tabell1[[#This Row],[Justert beløp]],-3)</f>
        <v>2000</v>
      </c>
      <c r="P1102">
        <f t="shared" si="137"/>
        <v>1110</v>
      </c>
      <c r="Q1102">
        <f t="shared" si="138"/>
        <v>315220</v>
      </c>
      <c r="R1102">
        <f t="shared" si="139"/>
        <v>2530</v>
      </c>
      <c r="S1102" t="str">
        <f t="shared" si="140"/>
        <v>2255</v>
      </c>
      <c r="T1102" s="1">
        <f>+Tabell1[[#This Row],[Avrundet beløp]]</f>
        <v>2000</v>
      </c>
      <c r="U1102" s="5">
        <f t="shared" si="141"/>
        <v>2000</v>
      </c>
    </row>
    <row r="1103" spans="1:21" x14ac:dyDescent="0.25">
      <c r="A1103">
        <v>315220</v>
      </c>
      <c r="B1103" t="s">
        <v>428</v>
      </c>
      <c r="C1103">
        <v>2530</v>
      </c>
      <c r="D1103" t="s">
        <v>240</v>
      </c>
      <c r="E1103">
        <v>1120</v>
      </c>
      <c r="F1103" t="s">
        <v>26</v>
      </c>
      <c r="G1103" t="s">
        <v>17</v>
      </c>
      <c r="H1103" t="s">
        <v>18</v>
      </c>
      <c r="I1103" s="1">
        <v>246</v>
      </c>
      <c r="J1103" s="1">
        <f>+Tabell1[[#This Row],[Regnskap]]</f>
        <v>246</v>
      </c>
      <c r="L1103" t="str">
        <f>_xlfn.XLOOKUP(Tabell1[[#This Row],[Ansvar]],Fleksi[Ansvar],Fleksi[Virksomhet])</f>
        <v>Mestringsenheten</v>
      </c>
      <c r="M1103" t="str">
        <f>_xlfn.XLOOKUP(Tabell1[[#This Row],[Ansvar]],Fleksi[Ansvar],Fleksi[1B])</f>
        <v>Helse og rehabiliteringstjenester</v>
      </c>
      <c r="N1103" t="str">
        <f>_xlfn.XLOOKUP(Tabell1[[#This Row],[Ansvar]],Fleksi[Ansvar],Fleksi[Tjenesteområde])</f>
        <v>Helse og velferd</v>
      </c>
      <c r="O1103" s="1">
        <f>+ROUND(Tabell1[[#This Row],[Justert beløp]],-3)</f>
        <v>0</v>
      </c>
      <c r="P1103">
        <f t="shared" si="137"/>
        <v>1120</v>
      </c>
      <c r="Q1103">
        <f t="shared" si="138"/>
        <v>315220</v>
      </c>
      <c r="R1103">
        <f t="shared" si="139"/>
        <v>2530</v>
      </c>
      <c r="S1103" t="str">
        <f t="shared" si="140"/>
        <v>2255</v>
      </c>
      <c r="T1103" s="1">
        <f>+Tabell1[[#This Row],[Avrundet beløp]]</f>
        <v>0</v>
      </c>
      <c r="U1103" s="5">
        <f t="shared" si="141"/>
        <v>0</v>
      </c>
    </row>
    <row r="1104" spans="1:21" x14ac:dyDescent="0.25">
      <c r="A1104">
        <v>315220</v>
      </c>
      <c r="B1104" t="s">
        <v>428</v>
      </c>
      <c r="C1104">
        <v>2530</v>
      </c>
      <c r="D1104" t="s">
        <v>240</v>
      </c>
      <c r="E1104">
        <v>1121</v>
      </c>
      <c r="F1104" t="s">
        <v>66</v>
      </c>
      <c r="G1104" t="s">
        <v>17</v>
      </c>
      <c r="H1104" t="s">
        <v>18</v>
      </c>
      <c r="I1104" s="1">
        <v>195</v>
      </c>
      <c r="J1104" s="1">
        <f>+Tabell1[[#This Row],[Regnskap]]</f>
        <v>195</v>
      </c>
      <c r="L1104" t="str">
        <f>_xlfn.XLOOKUP(Tabell1[[#This Row],[Ansvar]],Fleksi[Ansvar],Fleksi[Virksomhet])</f>
        <v>Mestringsenheten</v>
      </c>
      <c r="M1104" t="str">
        <f>_xlfn.XLOOKUP(Tabell1[[#This Row],[Ansvar]],Fleksi[Ansvar],Fleksi[1B])</f>
        <v>Helse og rehabiliteringstjenester</v>
      </c>
      <c r="N1104" t="str">
        <f>_xlfn.XLOOKUP(Tabell1[[#This Row],[Ansvar]],Fleksi[Ansvar],Fleksi[Tjenesteområde])</f>
        <v>Helse og velferd</v>
      </c>
      <c r="O1104" s="1">
        <f>+ROUND(Tabell1[[#This Row],[Justert beløp]],-3)</f>
        <v>0</v>
      </c>
      <c r="P1104">
        <f t="shared" si="137"/>
        <v>1121</v>
      </c>
      <c r="Q1104">
        <f t="shared" si="138"/>
        <v>315220</v>
      </c>
      <c r="R1104">
        <f t="shared" si="139"/>
        <v>2530</v>
      </c>
      <c r="S1104" t="str">
        <f t="shared" si="140"/>
        <v>2255</v>
      </c>
      <c r="T1104" s="1">
        <f>+Tabell1[[#This Row],[Avrundet beløp]]</f>
        <v>0</v>
      </c>
      <c r="U1104" s="5">
        <f t="shared" si="141"/>
        <v>0</v>
      </c>
    </row>
    <row r="1105" spans="1:21" x14ac:dyDescent="0.25">
      <c r="A1105">
        <v>315220</v>
      </c>
      <c r="B1105" t="s">
        <v>428</v>
      </c>
      <c r="C1105">
        <v>2530</v>
      </c>
      <c r="D1105" t="s">
        <v>240</v>
      </c>
      <c r="E1105">
        <v>1123</v>
      </c>
      <c r="F1105" t="s">
        <v>253</v>
      </c>
      <c r="G1105" t="s">
        <v>17</v>
      </c>
      <c r="H1105" t="s">
        <v>18</v>
      </c>
      <c r="I1105" s="1">
        <v>5900</v>
      </c>
      <c r="J1105" s="1">
        <f>+Tabell1[[#This Row],[Regnskap]]</f>
        <v>5900</v>
      </c>
      <c r="L1105" t="str">
        <f>_xlfn.XLOOKUP(Tabell1[[#This Row],[Ansvar]],Fleksi[Ansvar],Fleksi[Virksomhet])</f>
        <v>Mestringsenheten</v>
      </c>
      <c r="M1105" t="str">
        <f>_xlfn.XLOOKUP(Tabell1[[#This Row],[Ansvar]],Fleksi[Ansvar],Fleksi[1B])</f>
        <v>Helse og rehabiliteringstjenester</v>
      </c>
      <c r="N1105" t="str">
        <f>_xlfn.XLOOKUP(Tabell1[[#This Row],[Ansvar]],Fleksi[Ansvar],Fleksi[Tjenesteområde])</f>
        <v>Helse og velferd</v>
      </c>
      <c r="O1105" s="1">
        <f>+ROUND(Tabell1[[#This Row],[Justert beløp]],-3)</f>
        <v>6000</v>
      </c>
      <c r="P1105">
        <f t="shared" si="137"/>
        <v>1123</v>
      </c>
      <c r="Q1105">
        <f t="shared" si="138"/>
        <v>315220</v>
      </c>
      <c r="R1105">
        <f t="shared" si="139"/>
        <v>2530</v>
      </c>
      <c r="S1105" t="str">
        <f t="shared" si="140"/>
        <v>2255</v>
      </c>
      <c r="T1105" s="1">
        <f>+Tabell1[[#This Row],[Avrundet beløp]]</f>
        <v>6000</v>
      </c>
      <c r="U1105" s="5">
        <f t="shared" si="141"/>
        <v>6000</v>
      </c>
    </row>
    <row r="1106" spans="1:21" x14ac:dyDescent="0.25">
      <c r="A1106">
        <v>315220</v>
      </c>
      <c r="B1106" t="s">
        <v>428</v>
      </c>
      <c r="C1106">
        <v>2530</v>
      </c>
      <c r="D1106" t="s">
        <v>240</v>
      </c>
      <c r="E1106">
        <v>1200</v>
      </c>
      <c r="F1106" t="s">
        <v>233</v>
      </c>
      <c r="G1106" t="s">
        <v>17</v>
      </c>
      <c r="H1106" t="s">
        <v>18</v>
      </c>
      <c r="I1106" s="1">
        <v>817</v>
      </c>
      <c r="J1106" s="1">
        <f>+Tabell1[[#This Row],[Regnskap]]</f>
        <v>817</v>
      </c>
      <c r="L1106" t="str">
        <f>_xlfn.XLOOKUP(Tabell1[[#This Row],[Ansvar]],Fleksi[Ansvar],Fleksi[Virksomhet])</f>
        <v>Mestringsenheten</v>
      </c>
      <c r="M1106" t="str">
        <f>_xlfn.XLOOKUP(Tabell1[[#This Row],[Ansvar]],Fleksi[Ansvar],Fleksi[1B])</f>
        <v>Helse og rehabiliteringstjenester</v>
      </c>
      <c r="N1106" t="str">
        <f>_xlfn.XLOOKUP(Tabell1[[#This Row],[Ansvar]],Fleksi[Ansvar],Fleksi[Tjenesteområde])</f>
        <v>Helse og velferd</v>
      </c>
      <c r="O1106" s="1">
        <f>+ROUND(Tabell1[[#This Row],[Justert beløp]],-3)</f>
        <v>1000</v>
      </c>
      <c r="P1106">
        <f t="shared" si="137"/>
        <v>1200</v>
      </c>
      <c r="Q1106">
        <f t="shared" si="138"/>
        <v>315220</v>
      </c>
      <c r="R1106">
        <f t="shared" si="139"/>
        <v>2530</v>
      </c>
      <c r="S1106" t="str">
        <f t="shared" si="140"/>
        <v>2255</v>
      </c>
      <c r="T1106" s="1">
        <f>+Tabell1[[#This Row],[Avrundet beløp]]</f>
        <v>1000</v>
      </c>
      <c r="U1106" s="5">
        <f t="shared" si="141"/>
        <v>1000</v>
      </c>
    </row>
    <row r="1107" spans="1:21" x14ac:dyDescent="0.25">
      <c r="A1107">
        <v>315224</v>
      </c>
      <c r="B1107" t="s">
        <v>429</v>
      </c>
      <c r="C1107">
        <v>2530</v>
      </c>
      <c r="D1107" t="s">
        <v>240</v>
      </c>
      <c r="E1107">
        <v>1121</v>
      </c>
      <c r="F1107" t="s">
        <v>66</v>
      </c>
      <c r="G1107" t="s">
        <v>17</v>
      </c>
      <c r="H1107" t="s">
        <v>18</v>
      </c>
      <c r="I1107" s="1">
        <v>335</v>
      </c>
      <c r="J1107" s="1">
        <f>+Tabell1[[#This Row],[Regnskap]]</f>
        <v>335</v>
      </c>
      <c r="L1107" t="str">
        <f>_xlfn.XLOOKUP(Tabell1[[#This Row],[Ansvar]],Fleksi[Ansvar],Fleksi[Virksomhet])</f>
        <v>Mestringsenheten</v>
      </c>
      <c r="M1107" t="str">
        <f>_xlfn.XLOOKUP(Tabell1[[#This Row],[Ansvar]],Fleksi[Ansvar],Fleksi[1B])</f>
        <v>Helse og rehabiliteringstjenester</v>
      </c>
      <c r="N1107" t="str">
        <f>_xlfn.XLOOKUP(Tabell1[[#This Row],[Ansvar]],Fleksi[Ansvar],Fleksi[Tjenesteområde])</f>
        <v>Helse og velferd</v>
      </c>
      <c r="O1107" s="1">
        <f>+ROUND(Tabell1[[#This Row],[Justert beløp]],-3)</f>
        <v>0</v>
      </c>
      <c r="P1107">
        <f t="shared" ref="P1107:P1119" si="142">+E1107</f>
        <v>1121</v>
      </c>
      <c r="Q1107">
        <f t="shared" ref="Q1107:Q1119" si="143">+A1107</f>
        <v>315224</v>
      </c>
      <c r="R1107">
        <f t="shared" ref="R1107:R1119" si="144">+C1107</f>
        <v>2530</v>
      </c>
      <c r="S1107" t="str">
        <f t="shared" ref="S1107:S1119" si="145">+G1107</f>
        <v>2255</v>
      </c>
      <c r="T1107" s="1">
        <f>+Tabell1[[#This Row],[Avrundet beløp]]</f>
        <v>0</v>
      </c>
      <c r="U1107" s="5">
        <f t="shared" si="141"/>
        <v>0</v>
      </c>
    </row>
    <row r="1108" spans="1:21" x14ac:dyDescent="0.25">
      <c r="A1108">
        <v>315224</v>
      </c>
      <c r="B1108" t="s">
        <v>429</v>
      </c>
      <c r="C1108">
        <v>2542</v>
      </c>
      <c r="D1108" t="s">
        <v>430</v>
      </c>
      <c r="E1108">
        <v>1100</v>
      </c>
      <c r="F1108" t="s">
        <v>48</v>
      </c>
      <c r="G1108" t="s">
        <v>17</v>
      </c>
      <c r="H1108" t="s">
        <v>18</v>
      </c>
      <c r="I1108" s="1">
        <v>1936</v>
      </c>
      <c r="J1108" s="1">
        <f>+Tabell1[[#This Row],[Regnskap]]</f>
        <v>1936</v>
      </c>
      <c r="L1108" t="str">
        <f>_xlfn.XLOOKUP(Tabell1[[#This Row],[Ansvar]],Fleksi[Ansvar],Fleksi[Virksomhet])</f>
        <v>Mestringsenheten</v>
      </c>
      <c r="M1108" t="str">
        <f>_xlfn.XLOOKUP(Tabell1[[#This Row],[Ansvar]],Fleksi[Ansvar],Fleksi[1B])</f>
        <v>Helse og rehabiliteringstjenester</v>
      </c>
      <c r="N1108" t="str">
        <f>_xlfn.XLOOKUP(Tabell1[[#This Row],[Ansvar]],Fleksi[Ansvar],Fleksi[Tjenesteområde])</f>
        <v>Helse og velferd</v>
      </c>
      <c r="O1108" s="1">
        <f>+ROUND(Tabell1[[#This Row],[Justert beløp]],-3)</f>
        <v>2000</v>
      </c>
      <c r="P1108">
        <f t="shared" si="142"/>
        <v>1100</v>
      </c>
      <c r="Q1108">
        <f t="shared" si="143"/>
        <v>315224</v>
      </c>
      <c r="R1108">
        <f t="shared" si="144"/>
        <v>2542</v>
      </c>
      <c r="S1108" t="str">
        <f t="shared" si="145"/>
        <v>2255</v>
      </c>
      <c r="T1108" s="1">
        <f>+Tabell1[[#This Row],[Avrundet beløp]]</f>
        <v>2000</v>
      </c>
      <c r="U1108" s="5">
        <f t="shared" si="141"/>
        <v>2000</v>
      </c>
    </row>
    <row r="1109" spans="1:21" x14ac:dyDescent="0.25">
      <c r="A1109">
        <v>315224</v>
      </c>
      <c r="B1109" t="s">
        <v>429</v>
      </c>
      <c r="C1109">
        <v>2542</v>
      </c>
      <c r="D1109" t="s">
        <v>430</v>
      </c>
      <c r="E1109">
        <v>1110</v>
      </c>
      <c r="F1109" t="s">
        <v>221</v>
      </c>
      <c r="G1109" t="s">
        <v>17</v>
      </c>
      <c r="H1109" t="s">
        <v>18</v>
      </c>
      <c r="I1109" s="1">
        <v>1160</v>
      </c>
      <c r="J1109" s="1">
        <f>+Tabell1[[#This Row],[Regnskap]]</f>
        <v>1160</v>
      </c>
      <c r="L1109" t="str">
        <f>_xlfn.XLOOKUP(Tabell1[[#This Row],[Ansvar]],Fleksi[Ansvar],Fleksi[Virksomhet])</f>
        <v>Mestringsenheten</v>
      </c>
      <c r="M1109" t="str">
        <f>_xlfn.XLOOKUP(Tabell1[[#This Row],[Ansvar]],Fleksi[Ansvar],Fleksi[1B])</f>
        <v>Helse og rehabiliteringstjenester</v>
      </c>
      <c r="N1109" t="str">
        <f>_xlfn.XLOOKUP(Tabell1[[#This Row],[Ansvar]],Fleksi[Ansvar],Fleksi[Tjenesteområde])</f>
        <v>Helse og velferd</v>
      </c>
      <c r="O1109" s="1">
        <f>+ROUND(Tabell1[[#This Row],[Justert beløp]],-3)</f>
        <v>1000</v>
      </c>
      <c r="P1109">
        <f t="shared" si="142"/>
        <v>1110</v>
      </c>
      <c r="Q1109">
        <f t="shared" si="143"/>
        <v>315224</v>
      </c>
      <c r="R1109">
        <f t="shared" si="144"/>
        <v>2542</v>
      </c>
      <c r="S1109" t="str">
        <f t="shared" si="145"/>
        <v>2255</v>
      </c>
      <c r="T1109" s="1">
        <f>+Tabell1[[#This Row],[Avrundet beløp]]</f>
        <v>1000</v>
      </c>
      <c r="U1109" s="5">
        <f t="shared" si="141"/>
        <v>1000</v>
      </c>
    </row>
    <row r="1110" spans="1:21" x14ac:dyDescent="0.25">
      <c r="A1110">
        <v>315224</v>
      </c>
      <c r="B1110" t="s">
        <v>429</v>
      </c>
      <c r="C1110">
        <v>2542</v>
      </c>
      <c r="D1110" t="s">
        <v>430</v>
      </c>
      <c r="E1110">
        <v>1120</v>
      </c>
      <c r="F1110" t="s">
        <v>26</v>
      </c>
      <c r="G1110" t="s">
        <v>17</v>
      </c>
      <c r="H1110" t="s">
        <v>18</v>
      </c>
      <c r="I1110" s="1">
        <v>3650</v>
      </c>
      <c r="J1110" s="1">
        <f>+Tabell1[[#This Row],[Regnskap]]</f>
        <v>3650</v>
      </c>
      <c r="L1110" t="str">
        <f>_xlfn.XLOOKUP(Tabell1[[#This Row],[Ansvar]],Fleksi[Ansvar],Fleksi[Virksomhet])</f>
        <v>Mestringsenheten</v>
      </c>
      <c r="M1110" t="str">
        <f>_xlfn.XLOOKUP(Tabell1[[#This Row],[Ansvar]],Fleksi[Ansvar],Fleksi[1B])</f>
        <v>Helse og rehabiliteringstjenester</v>
      </c>
      <c r="N1110" t="str">
        <f>_xlfn.XLOOKUP(Tabell1[[#This Row],[Ansvar]],Fleksi[Ansvar],Fleksi[Tjenesteområde])</f>
        <v>Helse og velferd</v>
      </c>
      <c r="O1110" s="1">
        <f>+ROUND(Tabell1[[#This Row],[Justert beløp]],-3)</f>
        <v>4000</v>
      </c>
      <c r="P1110">
        <f t="shared" si="142"/>
        <v>1120</v>
      </c>
      <c r="Q1110">
        <f t="shared" si="143"/>
        <v>315224</v>
      </c>
      <c r="R1110">
        <f t="shared" si="144"/>
        <v>2542</v>
      </c>
      <c r="S1110" t="str">
        <f t="shared" si="145"/>
        <v>2255</v>
      </c>
      <c r="T1110" s="1">
        <f>+Tabell1[[#This Row],[Avrundet beløp]]</f>
        <v>4000</v>
      </c>
      <c r="U1110" s="5">
        <f t="shared" si="141"/>
        <v>4000</v>
      </c>
    </row>
    <row r="1111" spans="1:21" x14ac:dyDescent="0.25">
      <c r="A1111">
        <v>315224</v>
      </c>
      <c r="B1111" t="s">
        <v>429</v>
      </c>
      <c r="C1111">
        <v>2542</v>
      </c>
      <c r="D1111" t="s">
        <v>430</v>
      </c>
      <c r="E1111">
        <v>1121</v>
      </c>
      <c r="F1111" t="s">
        <v>66</v>
      </c>
      <c r="G1111" t="s">
        <v>17</v>
      </c>
      <c r="H1111" t="s">
        <v>18</v>
      </c>
      <c r="I1111" s="1">
        <v>1972</v>
      </c>
      <c r="J1111" s="1">
        <f>+Tabell1[[#This Row],[Regnskap]]</f>
        <v>1972</v>
      </c>
      <c r="L1111" t="str">
        <f>_xlfn.XLOOKUP(Tabell1[[#This Row],[Ansvar]],Fleksi[Ansvar],Fleksi[Virksomhet])</f>
        <v>Mestringsenheten</v>
      </c>
      <c r="M1111" t="str">
        <f>_xlfn.XLOOKUP(Tabell1[[#This Row],[Ansvar]],Fleksi[Ansvar],Fleksi[1B])</f>
        <v>Helse og rehabiliteringstjenester</v>
      </c>
      <c r="N1111" t="str">
        <f>_xlfn.XLOOKUP(Tabell1[[#This Row],[Ansvar]],Fleksi[Ansvar],Fleksi[Tjenesteområde])</f>
        <v>Helse og velferd</v>
      </c>
      <c r="O1111" s="1">
        <f>+ROUND(Tabell1[[#This Row],[Justert beløp]],-3)</f>
        <v>2000</v>
      </c>
      <c r="P1111">
        <f t="shared" si="142"/>
        <v>1121</v>
      </c>
      <c r="Q1111">
        <f t="shared" si="143"/>
        <v>315224</v>
      </c>
      <c r="R1111">
        <f t="shared" si="144"/>
        <v>2542</v>
      </c>
      <c r="S1111" t="str">
        <f t="shared" si="145"/>
        <v>2255</v>
      </c>
      <c r="T1111" s="1">
        <f>+Tabell1[[#This Row],[Avrundet beløp]]</f>
        <v>2000</v>
      </c>
      <c r="U1111" s="5">
        <f t="shared" si="141"/>
        <v>2000</v>
      </c>
    </row>
    <row r="1112" spans="1:21" x14ac:dyDescent="0.25">
      <c r="A1112">
        <v>315230</v>
      </c>
      <c r="B1112" t="s">
        <v>431</v>
      </c>
      <c r="C1112">
        <v>2430</v>
      </c>
      <c r="D1112" t="s">
        <v>432</v>
      </c>
      <c r="E1112">
        <v>1100</v>
      </c>
      <c r="F1112" t="s">
        <v>48</v>
      </c>
      <c r="G1112" t="s">
        <v>17</v>
      </c>
      <c r="H1112" t="s">
        <v>18</v>
      </c>
      <c r="I1112" s="1">
        <v>484</v>
      </c>
      <c r="J1112" s="1">
        <f>+Tabell1[[#This Row],[Regnskap]]</f>
        <v>484</v>
      </c>
      <c r="L1112" t="str">
        <f>_xlfn.XLOOKUP(Tabell1[[#This Row],[Ansvar]],Fleksi[Ansvar],Fleksi[Virksomhet])</f>
        <v>Mestringsenheten</v>
      </c>
      <c r="M1112" t="str">
        <f>_xlfn.XLOOKUP(Tabell1[[#This Row],[Ansvar]],Fleksi[Ansvar],Fleksi[1B])</f>
        <v>Helse og rehabiliteringstjenester</v>
      </c>
      <c r="N1112" t="str">
        <f>_xlfn.XLOOKUP(Tabell1[[#This Row],[Ansvar]],Fleksi[Ansvar],Fleksi[Tjenesteområde])</f>
        <v>Helse og velferd</v>
      </c>
      <c r="O1112" s="1">
        <f>+ROUND(Tabell1[[#This Row],[Justert beløp]],-3)</f>
        <v>0</v>
      </c>
      <c r="P1112">
        <f t="shared" si="142"/>
        <v>1100</v>
      </c>
      <c r="Q1112">
        <f t="shared" si="143"/>
        <v>315230</v>
      </c>
      <c r="R1112">
        <f t="shared" si="144"/>
        <v>2430</v>
      </c>
      <c r="S1112" t="str">
        <f t="shared" si="145"/>
        <v>2255</v>
      </c>
      <c r="T1112" s="1">
        <f>+Tabell1[[#This Row],[Avrundet beløp]]</f>
        <v>0</v>
      </c>
      <c r="U1112" s="5">
        <f t="shared" si="141"/>
        <v>0</v>
      </c>
    </row>
    <row r="1113" spans="1:21" x14ac:dyDescent="0.25">
      <c r="A1113">
        <v>315230</v>
      </c>
      <c r="B1113" t="s">
        <v>431</v>
      </c>
      <c r="C1113">
        <v>2430</v>
      </c>
      <c r="D1113" t="s">
        <v>432</v>
      </c>
      <c r="E1113">
        <v>1120</v>
      </c>
      <c r="F1113" t="s">
        <v>26</v>
      </c>
      <c r="G1113" t="s">
        <v>17</v>
      </c>
      <c r="H1113" t="s">
        <v>18</v>
      </c>
      <c r="I1113" s="1">
        <v>111</v>
      </c>
      <c r="J1113" s="1">
        <f>+Tabell1[[#This Row],[Regnskap]]</f>
        <v>111</v>
      </c>
      <c r="L1113" t="str">
        <f>_xlfn.XLOOKUP(Tabell1[[#This Row],[Ansvar]],Fleksi[Ansvar],Fleksi[Virksomhet])</f>
        <v>Mestringsenheten</v>
      </c>
      <c r="M1113" t="str">
        <f>_xlfn.XLOOKUP(Tabell1[[#This Row],[Ansvar]],Fleksi[Ansvar],Fleksi[1B])</f>
        <v>Helse og rehabiliteringstjenester</v>
      </c>
      <c r="N1113" t="str">
        <f>_xlfn.XLOOKUP(Tabell1[[#This Row],[Ansvar]],Fleksi[Ansvar],Fleksi[Tjenesteområde])</f>
        <v>Helse og velferd</v>
      </c>
      <c r="O1113" s="1">
        <f>+ROUND(Tabell1[[#This Row],[Justert beløp]],-3)</f>
        <v>0</v>
      </c>
      <c r="P1113">
        <f t="shared" si="142"/>
        <v>1120</v>
      </c>
      <c r="Q1113">
        <f t="shared" si="143"/>
        <v>315230</v>
      </c>
      <c r="R1113">
        <f t="shared" si="144"/>
        <v>2430</v>
      </c>
      <c r="S1113" t="str">
        <f t="shared" si="145"/>
        <v>2255</v>
      </c>
      <c r="T1113" s="1">
        <f>+Tabell1[[#This Row],[Avrundet beløp]]</f>
        <v>0</v>
      </c>
      <c r="U1113" s="5">
        <f t="shared" si="141"/>
        <v>0</v>
      </c>
    </row>
    <row r="1114" spans="1:21" x14ac:dyDescent="0.25">
      <c r="A1114">
        <v>315230</v>
      </c>
      <c r="B1114" t="s">
        <v>431</v>
      </c>
      <c r="C1114">
        <v>2430</v>
      </c>
      <c r="D1114" t="s">
        <v>432</v>
      </c>
      <c r="E1114">
        <v>1121</v>
      </c>
      <c r="F1114" t="s">
        <v>66</v>
      </c>
      <c r="G1114" t="s">
        <v>17</v>
      </c>
      <c r="H1114" t="s">
        <v>18</v>
      </c>
      <c r="I1114" s="1">
        <v>6983</v>
      </c>
      <c r="J1114" s="1">
        <f>+Tabell1[[#This Row],[Regnskap]]</f>
        <v>6983</v>
      </c>
      <c r="L1114" t="str">
        <f>_xlfn.XLOOKUP(Tabell1[[#This Row],[Ansvar]],Fleksi[Ansvar],Fleksi[Virksomhet])</f>
        <v>Mestringsenheten</v>
      </c>
      <c r="M1114" t="str">
        <f>_xlfn.XLOOKUP(Tabell1[[#This Row],[Ansvar]],Fleksi[Ansvar],Fleksi[1B])</f>
        <v>Helse og rehabiliteringstjenester</v>
      </c>
      <c r="N1114" t="str">
        <f>_xlfn.XLOOKUP(Tabell1[[#This Row],[Ansvar]],Fleksi[Ansvar],Fleksi[Tjenesteområde])</f>
        <v>Helse og velferd</v>
      </c>
      <c r="O1114" s="1">
        <f>+ROUND(Tabell1[[#This Row],[Justert beløp]],-3)</f>
        <v>7000</v>
      </c>
      <c r="P1114">
        <f t="shared" si="142"/>
        <v>1121</v>
      </c>
      <c r="Q1114">
        <f t="shared" si="143"/>
        <v>315230</v>
      </c>
      <c r="R1114">
        <f t="shared" si="144"/>
        <v>2430</v>
      </c>
      <c r="S1114" t="str">
        <f t="shared" si="145"/>
        <v>2255</v>
      </c>
      <c r="T1114" s="1">
        <f>+Tabell1[[#This Row],[Avrundet beløp]]</f>
        <v>7000</v>
      </c>
      <c r="U1114" s="5">
        <f t="shared" si="141"/>
        <v>7000</v>
      </c>
    </row>
    <row r="1115" spans="1:21" x14ac:dyDescent="0.25">
      <c r="A1115">
        <v>315230</v>
      </c>
      <c r="B1115" t="s">
        <v>431</v>
      </c>
      <c r="C1115">
        <v>2430</v>
      </c>
      <c r="D1115" t="s">
        <v>432</v>
      </c>
      <c r="E1115">
        <v>1200</v>
      </c>
      <c r="F1115" t="s">
        <v>233</v>
      </c>
      <c r="G1115" t="s">
        <v>17</v>
      </c>
      <c r="H1115" t="s">
        <v>18</v>
      </c>
      <c r="I1115" s="1">
        <v>102596</v>
      </c>
      <c r="J1115" s="1">
        <f>+Tabell1[[#This Row],[Regnskap]]</f>
        <v>102596</v>
      </c>
      <c r="L1115" t="str">
        <f>_xlfn.XLOOKUP(Tabell1[[#This Row],[Ansvar]],Fleksi[Ansvar],Fleksi[Virksomhet])</f>
        <v>Mestringsenheten</v>
      </c>
      <c r="M1115" t="str">
        <f>_xlfn.XLOOKUP(Tabell1[[#This Row],[Ansvar]],Fleksi[Ansvar],Fleksi[1B])</f>
        <v>Helse og rehabiliteringstjenester</v>
      </c>
      <c r="N1115" t="str">
        <f>_xlfn.XLOOKUP(Tabell1[[#This Row],[Ansvar]],Fleksi[Ansvar],Fleksi[Tjenesteområde])</f>
        <v>Helse og velferd</v>
      </c>
      <c r="O1115" s="1">
        <f>+ROUND(Tabell1[[#This Row],[Justert beløp]],-3)</f>
        <v>103000</v>
      </c>
      <c r="P1115">
        <f t="shared" si="142"/>
        <v>1200</v>
      </c>
      <c r="Q1115">
        <f t="shared" si="143"/>
        <v>315230</v>
      </c>
      <c r="R1115">
        <f t="shared" si="144"/>
        <v>2430</v>
      </c>
      <c r="S1115" t="str">
        <f t="shared" si="145"/>
        <v>2255</v>
      </c>
      <c r="T1115" s="1">
        <f>+Tabell1[[#This Row],[Avrundet beløp]]</f>
        <v>103000</v>
      </c>
      <c r="U1115" s="5">
        <f t="shared" si="141"/>
        <v>103000</v>
      </c>
    </row>
    <row r="1116" spans="1:21" x14ac:dyDescent="0.25">
      <c r="A1116">
        <v>315230</v>
      </c>
      <c r="B1116" t="s">
        <v>431</v>
      </c>
      <c r="C1116">
        <v>2430</v>
      </c>
      <c r="D1116" t="s">
        <v>432</v>
      </c>
      <c r="E1116">
        <v>1205</v>
      </c>
      <c r="F1116" t="s">
        <v>245</v>
      </c>
      <c r="G1116" t="s">
        <v>17</v>
      </c>
      <c r="H1116" t="s">
        <v>18</v>
      </c>
      <c r="I1116" s="1">
        <v>5616</v>
      </c>
      <c r="J1116" s="1">
        <f>+Tabell1[[#This Row],[Regnskap]]</f>
        <v>5616</v>
      </c>
      <c r="L1116" t="str">
        <f>_xlfn.XLOOKUP(Tabell1[[#This Row],[Ansvar]],Fleksi[Ansvar],Fleksi[Virksomhet])</f>
        <v>Mestringsenheten</v>
      </c>
      <c r="M1116" t="str">
        <f>_xlfn.XLOOKUP(Tabell1[[#This Row],[Ansvar]],Fleksi[Ansvar],Fleksi[1B])</f>
        <v>Helse og rehabiliteringstjenester</v>
      </c>
      <c r="N1116" t="str">
        <f>_xlfn.XLOOKUP(Tabell1[[#This Row],[Ansvar]],Fleksi[Ansvar],Fleksi[Tjenesteområde])</f>
        <v>Helse og velferd</v>
      </c>
      <c r="O1116" s="1">
        <f>+ROUND(Tabell1[[#This Row],[Justert beløp]],-3)</f>
        <v>6000</v>
      </c>
      <c r="P1116">
        <f t="shared" si="142"/>
        <v>1205</v>
      </c>
      <c r="Q1116">
        <f t="shared" si="143"/>
        <v>315230</v>
      </c>
      <c r="R1116">
        <f t="shared" si="144"/>
        <v>2430</v>
      </c>
      <c r="S1116" t="str">
        <f t="shared" si="145"/>
        <v>2255</v>
      </c>
      <c r="T1116" s="1">
        <f>+Tabell1[[#This Row],[Avrundet beløp]]</f>
        <v>6000</v>
      </c>
      <c r="U1116" s="5">
        <f t="shared" si="141"/>
        <v>6000</v>
      </c>
    </row>
    <row r="1117" spans="1:21" x14ac:dyDescent="0.25">
      <c r="A1117">
        <v>315231</v>
      </c>
      <c r="B1117" t="s">
        <v>433</v>
      </c>
      <c r="C1117">
        <v>2430</v>
      </c>
      <c r="D1117" t="s">
        <v>432</v>
      </c>
      <c r="E1117">
        <v>1110</v>
      </c>
      <c r="F1117" t="s">
        <v>221</v>
      </c>
      <c r="G1117" t="s">
        <v>17</v>
      </c>
      <c r="H1117" t="s">
        <v>18</v>
      </c>
      <c r="I1117" s="1">
        <v>10311</v>
      </c>
      <c r="J1117" s="1">
        <f>+Tabell1[[#This Row],[Regnskap]]</f>
        <v>10311</v>
      </c>
      <c r="L1117" t="str">
        <f>_xlfn.XLOOKUP(Tabell1[[#This Row],[Ansvar]],Fleksi[Ansvar],Fleksi[Virksomhet])</f>
        <v>Mestringsenheten</v>
      </c>
      <c r="M1117" t="str">
        <f>_xlfn.XLOOKUP(Tabell1[[#This Row],[Ansvar]],Fleksi[Ansvar],Fleksi[1B])</f>
        <v>Helse og rehabiliteringstjenester</v>
      </c>
      <c r="N1117" t="str">
        <f>_xlfn.XLOOKUP(Tabell1[[#This Row],[Ansvar]],Fleksi[Ansvar],Fleksi[Tjenesteområde])</f>
        <v>Helse og velferd</v>
      </c>
      <c r="O1117" s="1">
        <f>+ROUND(Tabell1[[#This Row],[Justert beløp]],-3)</f>
        <v>10000</v>
      </c>
      <c r="P1117">
        <f t="shared" si="142"/>
        <v>1110</v>
      </c>
      <c r="Q1117">
        <f t="shared" si="143"/>
        <v>315231</v>
      </c>
      <c r="R1117">
        <f t="shared" si="144"/>
        <v>2430</v>
      </c>
      <c r="S1117" t="str">
        <f t="shared" si="145"/>
        <v>2255</v>
      </c>
      <c r="T1117" s="1">
        <f>+Tabell1[[#This Row],[Avrundet beløp]]</f>
        <v>10000</v>
      </c>
      <c r="U1117" s="5">
        <f t="shared" si="141"/>
        <v>10000</v>
      </c>
    </row>
    <row r="1118" spans="1:21" x14ac:dyDescent="0.25">
      <c r="A1118">
        <v>315231</v>
      </c>
      <c r="B1118" t="s">
        <v>433</v>
      </c>
      <c r="C1118">
        <v>2430</v>
      </c>
      <c r="D1118" t="s">
        <v>432</v>
      </c>
      <c r="E1118">
        <v>1121</v>
      </c>
      <c r="F1118" t="s">
        <v>66</v>
      </c>
      <c r="G1118" t="s">
        <v>17</v>
      </c>
      <c r="H1118" t="s">
        <v>18</v>
      </c>
      <c r="I1118" s="1">
        <v>2693</v>
      </c>
      <c r="J1118" s="1">
        <f>+Tabell1[[#This Row],[Regnskap]]</f>
        <v>2693</v>
      </c>
      <c r="L1118" t="str">
        <f>_xlfn.XLOOKUP(Tabell1[[#This Row],[Ansvar]],Fleksi[Ansvar],Fleksi[Virksomhet])</f>
        <v>Mestringsenheten</v>
      </c>
      <c r="M1118" t="str">
        <f>_xlfn.XLOOKUP(Tabell1[[#This Row],[Ansvar]],Fleksi[Ansvar],Fleksi[1B])</f>
        <v>Helse og rehabiliteringstjenester</v>
      </c>
      <c r="N1118" t="str">
        <f>_xlfn.XLOOKUP(Tabell1[[#This Row],[Ansvar]],Fleksi[Ansvar],Fleksi[Tjenesteområde])</f>
        <v>Helse og velferd</v>
      </c>
      <c r="O1118" s="1">
        <f>+ROUND(Tabell1[[#This Row],[Justert beløp]],-3)</f>
        <v>3000</v>
      </c>
      <c r="P1118">
        <f t="shared" si="142"/>
        <v>1121</v>
      </c>
      <c r="Q1118">
        <f t="shared" si="143"/>
        <v>315231</v>
      </c>
      <c r="R1118">
        <f t="shared" si="144"/>
        <v>2430</v>
      </c>
      <c r="S1118" t="str">
        <f t="shared" si="145"/>
        <v>2255</v>
      </c>
      <c r="T1118" s="1">
        <f>+Tabell1[[#This Row],[Avrundet beløp]]</f>
        <v>3000</v>
      </c>
      <c r="U1118" s="5">
        <f t="shared" si="141"/>
        <v>3000</v>
      </c>
    </row>
    <row r="1119" spans="1:21" x14ac:dyDescent="0.25">
      <c r="A1119">
        <v>320100</v>
      </c>
      <c r="B1119" t="s">
        <v>434</v>
      </c>
      <c r="C1119">
        <v>1200</v>
      </c>
      <c r="D1119" t="s">
        <v>215</v>
      </c>
      <c r="E1119">
        <v>1115</v>
      </c>
      <c r="F1119" t="s">
        <v>44</v>
      </c>
      <c r="G1119" t="s">
        <v>17</v>
      </c>
      <c r="H1119" t="s">
        <v>18</v>
      </c>
      <c r="I1119" s="1">
        <v>669</v>
      </c>
      <c r="J1119" s="1">
        <f>+Tabell1[[#This Row],[Regnskap]]</f>
        <v>669</v>
      </c>
      <c r="L1119" t="str">
        <f>_xlfn.XLOOKUP(Tabell1[[#This Row],[Ansvar]],Fleksi[Ansvar],Fleksi[Virksomhet])</f>
        <v>SYV</v>
      </c>
      <c r="M1119" t="str">
        <f>_xlfn.XLOOKUP(Tabell1[[#This Row],[Ansvar]],Fleksi[Ansvar],Fleksi[1B])</f>
        <v>Sykehjemstjenester</v>
      </c>
      <c r="N1119" t="str">
        <f>_xlfn.XLOOKUP(Tabell1[[#This Row],[Ansvar]],Fleksi[Ansvar],Fleksi[Tjenesteområde])</f>
        <v>Helse og velferd</v>
      </c>
      <c r="O1119" s="1">
        <f>+ROUND(Tabell1[[#This Row],[Justert beløp]],-3)</f>
        <v>1000</v>
      </c>
      <c r="P1119">
        <f t="shared" si="142"/>
        <v>1115</v>
      </c>
      <c r="Q1119">
        <f t="shared" si="143"/>
        <v>320100</v>
      </c>
      <c r="R1119">
        <f t="shared" si="144"/>
        <v>1200</v>
      </c>
      <c r="S1119" t="str">
        <f t="shared" si="145"/>
        <v>2255</v>
      </c>
      <c r="T1119" s="1">
        <f>+Tabell1[[#This Row],[Avrundet beløp]]</f>
        <v>1000</v>
      </c>
      <c r="U1119" s="5">
        <f t="shared" si="141"/>
        <v>1000</v>
      </c>
    </row>
    <row r="1120" spans="1:21" x14ac:dyDescent="0.25">
      <c r="A1120">
        <v>320100</v>
      </c>
      <c r="B1120" t="s">
        <v>434</v>
      </c>
      <c r="C1120">
        <v>2530</v>
      </c>
      <c r="D1120" t="s">
        <v>240</v>
      </c>
      <c r="E1120">
        <v>1120</v>
      </c>
      <c r="F1120" t="s">
        <v>26</v>
      </c>
      <c r="G1120" t="s">
        <v>17</v>
      </c>
      <c r="H1120" t="s">
        <v>18</v>
      </c>
      <c r="I1120" s="1">
        <v>167</v>
      </c>
      <c r="J1120" s="1">
        <f>+Tabell1[[#This Row],[Regnskap]]</f>
        <v>167</v>
      </c>
      <c r="L1120" t="str">
        <f>_xlfn.XLOOKUP(Tabell1[[#This Row],[Ansvar]],Fleksi[Ansvar],Fleksi[Virksomhet])</f>
        <v>SYV</v>
      </c>
      <c r="M1120" t="str">
        <f>_xlfn.XLOOKUP(Tabell1[[#This Row],[Ansvar]],Fleksi[Ansvar],Fleksi[1B])</f>
        <v>Sykehjemstjenester</v>
      </c>
      <c r="N1120" t="str">
        <f>_xlfn.XLOOKUP(Tabell1[[#This Row],[Ansvar]],Fleksi[Ansvar],Fleksi[Tjenesteområde])</f>
        <v>Helse og velferd</v>
      </c>
      <c r="O1120" s="1">
        <f>+ROUND(Tabell1[[#This Row],[Justert beløp]],-3)</f>
        <v>0</v>
      </c>
      <c r="P1120">
        <f t="shared" ref="P1120:P1146" si="146">+E1120</f>
        <v>1120</v>
      </c>
      <c r="Q1120">
        <f t="shared" ref="Q1120:Q1146" si="147">+A1120</f>
        <v>320100</v>
      </c>
      <c r="R1120">
        <f t="shared" ref="R1120:R1146" si="148">+C1120</f>
        <v>2530</v>
      </c>
      <c r="S1120" t="str">
        <f t="shared" ref="S1120:S1146" si="149">+G1120</f>
        <v>2255</v>
      </c>
      <c r="T1120" s="1">
        <f>+Tabell1[[#This Row],[Avrundet beløp]]</f>
        <v>0</v>
      </c>
      <c r="U1120" s="5">
        <f t="shared" si="141"/>
        <v>0</v>
      </c>
    </row>
    <row r="1121" spans="1:21" x14ac:dyDescent="0.25">
      <c r="A1121">
        <v>320103</v>
      </c>
      <c r="B1121" t="s">
        <v>435</v>
      </c>
      <c r="C1121">
        <v>2530</v>
      </c>
      <c r="D1121" t="s">
        <v>240</v>
      </c>
      <c r="E1121">
        <v>1120</v>
      </c>
      <c r="F1121" t="s">
        <v>26</v>
      </c>
      <c r="G1121" t="s">
        <v>17</v>
      </c>
      <c r="H1121" t="s">
        <v>18</v>
      </c>
      <c r="I1121" s="1">
        <v>14649</v>
      </c>
      <c r="J1121" s="1">
        <f>+Tabell1[[#This Row],[Regnskap]]</f>
        <v>14649</v>
      </c>
      <c r="L1121" t="str">
        <f>_xlfn.XLOOKUP(Tabell1[[#This Row],[Ansvar]],Fleksi[Ansvar],Fleksi[Virksomhet])</f>
        <v>SYV</v>
      </c>
      <c r="M1121" t="str">
        <f>_xlfn.XLOOKUP(Tabell1[[#This Row],[Ansvar]],Fleksi[Ansvar],Fleksi[1B])</f>
        <v>Sykehjemstjenester</v>
      </c>
      <c r="N1121" t="str">
        <f>_xlfn.XLOOKUP(Tabell1[[#This Row],[Ansvar]],Fleksi[Ansvar],Fleksi[Tjenesteområde])</f>
        <v>Helse og velferd</v>
      </c>
      <c r="O1121" s="1">
        <f>+ROUND(Tabell1[[#This Row],[Justert beløp]],-3)</f>
        <v>15000</v>
      </c>
      <c r="P1121">
        <f t="shared" si="146"/>
        <v>1120</v>
      </c>
      <c r="Q1121">
        <f t="shared" si="147"/>
        <v>320103</v>
      </c>
      <c r="R1121">
        <f t="shared" si="148"/>
        <v>2530</v>
      </c>
      <c r="S1121" t="str">
        <f t="shared" si="149"/>
        <v>2255</v>
      </c>
      <c r="T1121" s="1">
        <f>+Tabell1[[#This Row],[Avrundet beløp]]</f>
        <v>15000</v>
      </c>
      <c r="U1121" s="5">
        <f t="shared" si="141"/>
        <v>15000</v>
      </c>
    </row>
    <row r="1122" spans="1:21" x14ac:dyDescent="0.25">
      <c r="A1122">
        <v>320103</v>
      </c>
      <c r="B1122" t="s">
        <v>435</v>
      </c>
      <c r="C1122">
        <v>2530</v>
      </c>
      <c r="D1122" t="s">
        <v>240</v>
      </c>
      <c r="E1122">
        <v>1134</v>
      </c>
      <c r="F1122" t="s">
        <v>229</v>
      </c>
      <c r="G1122" t="s">
        <v>17</v>
      </c>
      <c r="H1122" t="s">
        <v>18</v>
      </c>
      <c r="I1122" s="1">
        <v>12510</v>
      </c>
      <c r="J1122" s="1">
        <f>+Tabell1[[#This Row],[Regnskap]]</f>
        <v>12510</v>
      </c>
      <c r="L1122" t="str">
        <f>_xlfn.XLOOKUP(Tabell1[[#This Row],[Ansvar]],Fleksi[Ansvar],Fleksi[Virksomhet])</f>
        <v>SYV</v>
      </c>
      <c r="M1122" t="str">
        <f>_xlfn.XLOOKUP(Tabell1[[#This Row],[Ansvar]],Fleksi[Ansvar],Fleksi[1B])</f>
        <v>Sykehjemstjenester</v>
      </c>
      <c r="N1122" t="str">
        <f>_xlfn.XLOOKUP(Tabell1[[#This Row],[Ansvar]],Fleksi[Ansvar],Fleksi[Tjenesteområde])</f>
        <v>Helse og velferd</v>
      </c>
      <c r="O1122" s="1">
        <f>+ROUND(Tabell1[[#This Row],[Justert beløp]],-3)</f>
        <v>13000</v>
      </c>
      <c r="P1122">
        <f t="shared" si="146"/>
        <v>1134</v>
      </c>
      <c r="Q1122">
        <f t="shared" si="147"/>
        <v>320103</v>
      </c>
      <c r="R1122">
        <f t="shared" si="148"/>
        <v>2530</v>
      </c>
      <c r="S1122" t="str">
        <f t="shared" si="149"/>
        <v>2255</v>
      </c>
      <c r="T1122" s="1">
        <f>+Tabell1[[#This Row],[Avrundet beløp]]</f>
        <v>13000</v>
      </c>
      <c r="U1122" s="5">
        <f t="shared" si="141"/>
        <v>13000</v>
      </c>
    </row>
    <row r="1123" spans="1:21" x14ac:dyDescent="0.25">
      <c r="A1123">
        <v>320110</v>
      </c>
      <c r="B1123" t="s">
        <v>436</v>
      </c>
      <c r="C1123">
        <v>2530</v>
      </c>
      <c r="D1123" t="s">
        <v>240</v>
      </c>
      <c r="E1123">
        <v>1012</v>
      </c>
      <c r="F1123" t="s">
        <v>23</v>
      </c>
      <c r="G1123" t="s">
        <v>17</v>
      </c>
      <c r="H1123" t="s">
        <v>18</v>
      </c>
      <c r="I1123" s="1">
        <v>448</v>
      </c>
      <c r="J1123" s="1">
        <f>+Tabell1[[#This Row],[Regnskap]]</f>
        <v>448</v>
      </c>
      <c r="L1123" t="str">
        <f>_xlfn.XLOOKUP(Tabell1[[#This Row],[Ansvar]],Fleksi[Ansvar],Fleksi[Virksomhet])</f>
        <v>SYV</v>
      </c>
      <c r="M1123" t="str">
        <f>_xlfn.XLOOKUP(Tabell1[[#This Row],[Ansvar]],Fleksi[Ansvar],Fleksi[1B])</f>
        <v>Sykehjemstjenester</v>
      </c>
      <c r="N1123" t="str">
        <f>_xlfn.XLOOKUP(Tabell1[[#This Row],[Ansvar]],Fleksi[Ansvar],Fleksi[Tjenesteområde])</f>
        <v>Helse og velferd</v>
      </c>
      <c r="O1123" s="1">
        <f>+ROUND(Tabell1[[#This Row],[Justert beløp]],-3)</f>
        <v>0</v>
      </c>
      <c r="P1123">
        <f t="shared" si="146"/>
        <v>1012</v>
      </c>
      <c r="Q1123">
        <f t="shared" si="147"/>
        <v>320110</v>
      </c>
      <c r="R1123">
        <f t="shared" si="148"/>
        <v>2530</v>
      </c>
      <c r="S1123" t="str">
        <f t="shared" si="149"/>
        <v>2255</v>
      </c>
      <c r="T1123" s="1">
        <f>+Tabell1[[#This Row],[Avrundet beløp]]</f>
        <v>0</v>
      </c>
      <c r="U1123" s="5">
        <f t="shared" si="141"/>
        <v>0</v>
      </c>
    </row>
    <row r="1124" spans="1:21" x14ac:dyDescent="0.25">
      <c r="A1124">
        <v>320110</v>
      </c>
      <c r="B1124" t="s">
        <v>436</v>
      </c>
      <c r="C1124">
        <v>2530</v>
      </c>
      <c r="D1124" t="s">
        <v>240</v>
      </c>
      <c r="E1124">
        <v>1020</v>
      </c>
      <c r="F1124" t="s">
        <v>260</v>
      </c>
      <c r="G1124" t="s">
        <v>17</v>
      </c>
      <c r="H1124" t="s">
        <v>18</v>
      </c>
      <c r="I1124" s="1">
        <v>7106</v>
      </c>
      <c r="J1124" s="1">
        <f>+Tabell1[[#This Row],[Regnskap]]</f>
        <v>7106</v>
      </c>
      <c r="L1124" t="str">
        <f>_xlfn.XLOOKUP(Tabell1[[#This Row],[Ansvar]],Fleksi[Ansvar],Fleksi[Virksomhet])</f>
        <v>SYV</v>
      </c>
      <c r="M1124" t="str">
        <f>_xlfn.XLOOKUP(Tabell1[[#This Row],[Ansvar]],Fleksi[Ansvar],Fleksi[1B])</f>
        <v>Sykehjemstjenester</v>
      </c>
      <c r="N1124" t="str">
        <f>_xlfn.XLOOKUP(Tabell1[[#This Row],[Ansvar]],Fleksi[Ansvar],Fleksi[Tjenesteområde])</f>
        <v>Helse og velferd</v>
      </c>
      <c r="O1124" s="1">
        <f>+ROUND(Tabell1[[#This Row],[Justert beløp]],-3)</f>
        <v>7000</v>
      </c>
      <c r="P1124">
        <f t="shared" si="146"/>
        <v>1020</v>
      </c>
      <c r="Q1124">
        <f t="shared" si="147"/>
        <v>320110</v>
      </c>
      <c r="R1124">
        <f t="shared" si="148"/>
        <v>2530</v>
      </c>
      <c r="S1124" t="str">
        <f t="shared" si="149"/>
        <v>2255</v>
      </c>
      <c r="T1124" s="1">
        <f>+Tabell1[[#This Row],[Avrundet beløp]]</f>
        <v>7000</v>
      </c>
      <c r="U1124" s="5">
        <f t="shared" si="141"/>
        <v>7000</v>
      </c>
    </row>
    <row r="1125" spans="1:21" x14ac:dyDescent="0.25">
      <c r="A1125">
        <v>320110</v>
      </c>
      <c r="B1125" t="s">
        <v>436</v>
      </c>
      <c r="C1125">
        <v>2530</v>
      </c>
      <c r="D1125" t="s">
        <v>240</v>
      </c>
      <c r="E1125">
        <v>1025</v>
      </c>
      <c r="F1125" t="s">
        <v>258</v>
      </c>
      <c r="G1125" t="s">
        <v>17</v>
      </c>
      <c r="H1125" t="s">
        <v>18</v>
      </c>
      <c r="I1125" s="1">
        <v>251</v>
      </c>
      <c r="J1125" s="1">
        <f>+Tabell1[[#This Row],[Regnskap]]</f>
        <v>251</v>
      </c>
      <c r="L1125" t="str">
        <f>_xlfn.XLOOKUP(Tabell1[[#This Row],[Ansvar]],Fleksi[Ansvar],Fleksi[Virksomhet])</f>
        <v>SYV</v>
      </c>
      <c r="M1125" t="str">
        <f>_xlfn.XLOOKUP(Tabell1[[#This Row],[Ansvar]],Fleksi[Ansvar],Fleksi[1B])</f>
        <v>Sykehjemstjenester</v>
      </c>
      <c r="N1125" t="str">
        <f>_xlfn.XLOOKUP(Tabell1[[#This Row],[Ansvar]],Fleksi[Ansvar],Fleksi[Tjenesteområde])</f>
        <v>Helse og velferd</v>
      </c>
      <c r="O1125" s="1">
        <f>+ROUND(Tabell1[[#This Row],[Justert beløp]],-3)</f>
        <v>0</v>
      </c>
      <c r="P1125">
        <f t="shared" si="146"/>
        <v>1025</v>
      </c>
      <c r="Q1125">
        <f t="shared" si="147"/>
        <v>320110</v>
      </c>
      <c r="R1125">
        <f t="shared" si="148"/>
        <v>2530</v>
      </c>
      <c r="S1125" t="str">
        <f t="shared" si="149"/>
        <v>2255</v>
      </c>
      <c r="T1125" s="1">
        <f>+Tabell1[[#This Row],[Avrundet beløp]]</f>
        <v>0</v>
      </c>
      <c r="U1125" s="5">
        <f t="shared" si="141"/>
        <v>0</v>
      </c>
    </row>
    <row r="1126" spans="1:21" x14ac:dyDescent="0.25">
      <c r="A1126">
        <v>320110</v>
      </c>
      <c r="B1126" t="s">
        <v>436</v>
      </c>
      <c r="C1126">
        <v>2530</v>
      </c>
      <c r="D1126" t="s">
        <v>240</v>
      </c>
      <c r="E1126">
        <v>1030</v>
      </c>
      <c r="F1126" t="s">
        <v>248</v>
      </c>
      <c r="G1126" t="s">
        <v>17</v>
      </c>
      <c r="H1126" t="s">
        <v>18</v>
      </c>
      <c r="I1126" s="1">
        <v>1422</v>
      </c>
      <c r="J1126" s="1">
        <f>+Tabell1[[#This Row],[Regnskap]]</f>
        <v>1422</v>
      </c>
      <c r="L1126" t="str">
        <f>_xlfn.XLOOKUP(Tabell1[[#This Row],[Ansvar]],Fleksi[Ansvar],Fleksi[Virksomhet])</f>
        <v>SYV</v>
      </c>
      <c r="M1126" t="str">
        <f>_xlfn.XLOOKUP(Tabell1[[#This Row],[Ansvar]],Fleksi[Ansvar],Fleksi[1B])</f>
        <v>Sykehjemstjenester</v>
      </c>
      <c r="N1126" t="str">
        <f>_xlfn.XLOOKUP(Tabell1[[#This Row],[Ansvar]],Fleksi[Ansvar],Fleksi[Tjenesteområde])</f>
        <v>Helse og velferd</v>
      </c>
      <c r="O1126" s="1">
        <f>+ROUND(Tabell1[[#This Row],[Justert beløp]],-3)</f>
        <v>1000</v>
      </c>
      <c r="P1126">
        <f t="shared" si="146"/>
        <v>1030</v>
      </c>
      <c r="Q1126">
        <f t="shared" si="147"/>
        <v>320110</v>
      </c>
      <c r="R1126">
        <f t="shared" si="148"/>
        <v>2530</v>
      </c>
      <c r="S1126" t="str">
        <f t="shared" si="149"/>
        <v>2255</v>
      </c>
      <c r="T1126" s="1">
        <f>+Tabell1[[#This Row],[Avrundet beløp]]</f>
        <v>1000</v>
      </c>
      <c r="U1126" s="5">
        <f t="shared" si="141"/>
        <v>1000</v>
      </c>
    </row>
    <row r="1127" spans="1:21" x14ac:dyDescent="0.25">
      <c r="A1127">
        <v>320110</v>
      </c>
      <c r="B1127" t="s">
        <v>436</v>
      </c>
      <c r="C1127">
        <v>2530</v>
      </c>
      <c r="D1127" t="s">
        <v>240</v>
      </c>
      <c r="E1127">
        <v>1040</v>
      </c>
      <c r="F1127" t="s">
        <v>27</v>
      </c>
      <c r="G1127" t="s">
        <v>17</v>
      </c>
      <c r="H1127" t="s">
        <v>18</v>
      </c>
      <c r="I1127" s="1">
        <v>6602</v>
      </c>
      <c r="J1127" s="1">
        <f>+Tabell1[[#This Row],[Regnskap]]</f>
        <v>6602</v>
      </c>
      <c r="L1127" t="str">
        <f>_xlfn.XLOOKUP(Tabell1[[#This Row],[Ansvar]],Fleksi[Ansvar],Fleksi[Virksomhet])</f>
        <v>SYV</v>
      </c>
      <c r="M1127" t="str">
        <f>_xlfn.XLOOKUP(Tabell1[[#This Row],[Ansvar]],Fleksi[Ansvar],Fleksi[1B])</f>
        <v>Sykehjemstjenester</v>
      </c>
      <c r="N1127" t="str">
        <f>_xlfn.XLOOKUP(Tabell1[[#This Row],[Ansvar]],Fleksi[Ansvar],Fleksi[Tjenesteområde])</f>
        <v>Helse og velferd</v>
      </c>
      <c r="O1127" s="1">
        <f>+ROUND(Tabell1[[#This Row],[Justert beløp]],-3)</f>
        <v>7000</v>
      </c>
      <c r="P1127">
        <f t="shared" si="146"/>
        <v>1040</v>
      </c>
      <c r="Q1127">
        <f t="shared" si="147"/>
        <v>320110</v>
      </c>
      <c r="R1127">
        <f t="shared" si="148"/>
        <v>2530</v>
      </c>
      <c r="S1127" t="str">
        <f t="shared" si="149"/>
        <v>2255</v>
      </c>
      <c r="T1127" s="1">
        <f>+Tabell1[[#This Row],[Avrundet beløp]]</f>
        <v>7000</v>
      </c>
      <c r="U1127" s="5">
        <f t="shared" si="141"/>
        <v>7000</v>
      </c>
    </row>
    <row r="1128" spans="1:21" x14ac:dyDescent="0.25">
      <c r="A1128">
        <v>320110</v>
      </c>
      <c r="B1128" t="s">
        <v>436</v>
      </c>
      <c r="C1128">
        <v>2530</v>
      </c>
      <c r="D1128" t="s">
        <v>240</v>
      </c>
      <c r="E1128">
        <v>1090</v>
      </c>
      <c r="F1128" t="s">
        <v>22</v>
      </c>
      <c r="G1128" t="s">
        <v>17</v>
      </c>
      <c r="H1128" t="s">
        <v>18</v>
      </c>
      <c r="I1128" s="1">
        <v>583</v>
      </c>
      <c r="J1128" s="1">
        <f>+Tabell1[[#This Row],[Regnskap]]</f>
        <v>583</v>
      </c>
      <c r="L1128" t="str">
        <f>_xlfn.XLOOKUP(Tabell1[[#This Row],[Ansvar]],Fleksi[Ansvar],Fleksi[Virksomhet])</f>
        <v>SYV</v>
      </c>
      <c r="M1128" t="str">
        <f>_xlfn.XLOOKUP(Tabell1[[#This Row],[Ansvar]],Fleksi[Ansvar],Fleksi[1B])</f>
        <v>Sykehjemstjenester</v>
      </c>
      <c r="N1128" t="str">
        <f>_xlfn.XLOOKUP(Tabell1[[#This Row],[Ansvar]],Fleksi[Ansvar],Fleksi[Tjenesteområde])</f>
        <v>Helse og velferd</v>
      </c>
      <c r="O1128" s="1">
        <f>+ROUND(Tabell1[[#This Row],[Justert beløp]],-3)</f>
        <v>1000</v>
      </c>
      <c r="P1128">
        <f t="shared" si="146"/>
        <v>1090</v>
      </c>
      <c r="Q1128">
        <f t="shared" si="147"/>
        <v>320110</v>
      </c>
      <c r="R1128">
        <f t="shared" si="148"/>
        <v>2530</v>
      </c>
      <c r="S1128" t="str">
        <f t="shared" si="149"/>
        <v>2255</v>
      </c>
      <c r="T1128" s="1">
        <f>+Tabell1[[#This Row],[Avrundet beløp]]</f>
        <v>1000</v>
      </c>
      <c r="U1128" s="5">
        <f t="shared" si="141"/>
        <v>1000</v>
      </c>
    </row>
    <row r="1129" spans="1:21" x14ac:dyDescent="0.25">
      <c r="A1129">
        <v>320110</v>
      </c>
      <c r="B1129" t="s">
        <v>436</v>
      </c>
      <c r="C1129">
        <v>2530</v>
      </c>
      <c r="D1129" t="s">
        <v>240</v>
      </c>
      <c r="E1129">
        <v>1099</v>
      </c>
      <c r="F1129" t="s">
        <v>16</v>
      </c>
      <c r="G1129" t="s">
        <v>17</v>
      </c>
      <c r="H1129" t="s">
        <v>18</v>
      </c>
      <c r="I1129" s="1">
        <v>2537</v>
      </c>
      <c r="J1129" s="1">
        <f>+Tabell1[[#This Row],[Regnskap]]</f>
        <v>2537</v>
      </c>
      <c r="L1129" t="str">
        <f>_xlfn.XLOOKUP(Tabell1[[#This Row],[Ansvar]],Fleksi[Ansvar],Fleksi[Virksomhet])</f>
        <v>SYV</v>
      </c>
      <c r="M1129" t="str">
        <f>_xlfn.XLOOKUP(Tabell1[[#This Row],[Ansvar]],Fleksi[Ansvar],Fleksi[1B])</f>
        <v>Sykehjemstjenester</v>
      </c>
      <c r="N1129" t="str">
        <f>_xlfn.XLOOKUP(Tabell1[[#This Row],[Ansvar]],Fleksi[Ansvar],Fleksi[Tjenesteområde])</f>
        <v>Helse og velferd</v>
      </c>
      <c r="O1129" s="1">
        <f>+ROUND(Tabell1[[#This Row],[Justert beløp]],-3)</f>
        <v>3000</v>
      </c>
      <c r="P1129">
        <f t="shared" si="146"/>
        <v>1099</v>
      </c>
      <c r="Q1129">
        <f t="shared" si="147"/>
        <v>320110</v>
      </c>
      <c r="R1129">
        <f t="shared" si="148"/>
        <v>2530</v>
      </c>
      <c r="S1129" t="str">
        <f t="shared" si="149"/>
        <v>2255</v>
      </c>
      <c r="T1129" s="1">
        <f>+Tabell1[[#This Row],[Avrundet beløp]]</f>
        <v>3000</v>
      </c>
      <c r="U1129" s="5">
        <f t="shared" si="141"/>
        <v>3000</v>
      </c>
    </row>
    <row r="1130" spans="1:21" x14ac:dyDescent="0.25">
      <c r="A1130">
        <v>320112</v>
      </c>
      <c r="B1130" t="s">
        <v>437</v>
      </c>
      <c r="C1130">
        <v>2530</v>
      </c>
      <c r="D1130" t="s">
        <v>240</v>
      </c>
      <c r="E1130">
        <v>1011</v>
      </c>
      <c r="F1130" t="s">
        <v>60</v>
      </c>
      <c r="G1130" t="s">
        <v>17</v>
      </c>
      <c r="H1130" t="s">
        <v>18</v>
      </c>
      <c r="I1130" s="1">
        <v>1271</v>
      </c>
      <c r="J1130" s="1">
        <f>+Tabell1[[#This Row],[Regnskap]]</f>
        <v>1271</v>
      </c>
      <c r="L1130" t="str">
        <f>_xlfn.XLOOKUP(Tabell1[[#This Row],[Ansvar]],Fleksi[Ansvar],Fleksi[Virksomhet])</f>
        <v>SYV</v>
      </c>
      <c r="M1130" t="str">
        <f>_xlfn.XLOOKUP(Tabell1[[#This Row],[Ansvar]],Fleksi[Ansvar],Fleksi[1B])</f>
        <v>Sykehjemstjenester</v>
      </c>
      <c r="N1130" t="str">
        <f>_xlfn.XLOOKUP(Tabell1[[#This Row],[Ansvar]],Fleksi[Ansvar],Fleksi[Tjenesteområde])</f>
        <v>Helse og velferd</v>
      </c>
      <c r="O1130" s="1">
        <f>+ROUND(Tabell1[[#This Row],[Justert beløp]],-3)</f>
        <v>1000</v>
      </c>
      <c r="P1130">
        <f t="shared" si="146"/>
        <v>1011</v>
      </c>
      <c r="Q1130">
        <f t="shared" si="147"/>
        <v>320112</v>
      </c>
      <c r="R1130">
        <f t="shared" si="148"/>
        <v>2530</v>
      </c>
      <c r="S1130" t="str">
        <f t="shared" si="149"/>
        <v>2255</v>
      </c>
      <c r="T1130" s="1">
        <f>+Tabell1[[#This Row],[Avrundet beløp]]</f>
        <v>1000</v>
      </c>
      <c r="U1130" s="5">
        <f t="shared" si="141"/>
        <v>1000</v>
      </c>
    </row>
    <row r="1131" spans="1:21" x14ac:dyDescent="0.25">
      <c r="A1131">
        <v>320112</v>
      </c>
      <c r="B1131" t="s">
        <v>437</v>
      </c>
      <c r="C1131">
        <v>2530</v>
      </c>
      <c r="D1131" t="s">
        <v>240</v>
      </c>
      <c r="E1131">
        <v>1012</v>
      </c>
      <c r="F1131" t="s">
        <v>23</v>
      </c>
      <c r="G1131" t="s">
        <v>17</v>
      </c>
      <c r="H1131" t="s">
        <v>18</v>
      </c>
      <c r="I1131" s="1">
        <v>1068</v>
      </c>
      <c r="J1131" s="1">
        <f>+Tabell1[[#This Row],[Regnskap]]</f>
        <v>1068</v>
      </c>
      <c r="L1131" t="str">
        <f>_xlfn.XLOOKUP(Tabell1[[#This Row],[Ansvar]],Fleksi[Ansvar],Fleksi[Virksomhet])</f>
        <v>SYV</v>
      </c>
      <c r="M1131" t="str">
        <f>_xlfn.XLOOKUP(Tabell1[[#This Row],[Ansvar]],Fleksi[Ansvar],Fleksi[1B])</f>
        <v>Sykehjemstjenester</v>
      </c>
      <c r="N1131" t="str">
        <f>_xlfn.XLOOKUP(Tabell1[[#This Row],[Ansvar]],Fleksi[Ansvar],Fleksi[Tjenesteområde])</f>
        <v>Helse og velferd</v>
      </c>
      <c r="O1131" s="1">
        <f>+ROUND(Tabell1[[#This Row],[Justert beløp]],-3)</f>
        <v>1000</v>
      </c>
      <c r="P1131">
        <f t="shared" si="146"/>
        <v>1012</v>
      </c>
      <c r="Q1131">
        <f t="shared" si="147"/>
        <v>320112</v>
      </c>
      <c r="R1131">
        <f t="shared" si="148"/>
        <v>2530</v>
      </c>
      <c r="S1131" t="str">
        <f t="shared" si="149"/>
        <v>2255</v>
      </c>
      <c r="T1131" s="1">
        <f>+Tabell1[[#This Row],[Avrundet beløp]]</f>
        <v>1000</v>
      </c>
      <c r="U1131" s="5">
        <f t="shared" si="141"/>
        <v>1000</v>
      </c>
    </row>
    <row r="1132" spans="1:21" x14ac:dyDescent="0.25">
      <c r="A1132">
        <v>320112</v>
      </c>
      <c r="B1132" t="s">
        <v>437</v>
      </c>
      <c r="C1132">
        <v>2530</v>
      </c>
      <c r="D1132" t="s">
        <v>240</v>
      </c>
      <c r="E1132">
        <v>1020</v>
      </c>
      <c r="F1132" t="s">
        <v>260</v>
      </c>
      <c r="G1132" t="s">
        <v>17</v>
      </c>
      <c r="H1132" t="s">
        <v>18</v>
      </c>
      <c r="I1132" s="1">
        <v>55101</v>
      </c>
      <c r="J1132" s="1">
        <f>+Tabell1[[#This Row],[Regnskap]]</f>
        <v>55101</v>
      </c>
      <c r="L1132" t="str">
        <f>_xlfn.XLOOKUP(Tabell1[[#This Row],[Ansvar]],Fleksi[Ansvar],Fleksi[Virksomhet])</f>
        <v>SYV</v>
      </c>
      <c r="M1132" t="str">
        <f>_xlfn.XLOOKUP(Tabell1[[#This Row],[Ansvar]],Fleksi[Ansvar],Fleksi[1B])</f>
        <v>Sykehjemstjenester</v>
      </c>
      <c r="N1132" t="str">
        <f>_xlfn.XLOOKUP(Tabell1[[#This Row],[Ansvar]],Fleksi[Ansvar],Fleksi[Tjenesteområde])</f>
        <v>Helse og velferd</v>
      </c>
      <c r="O1132" s="1">
        <f>+ROUND(Tabell1[[#This Row],[Justert beløp]],-3)</f>
        <v>55000</v>
      </c>
      <c r="P1132">
        <f t="shared" si="146"/>
        <v>1020</v>
      </c>
      <c r="Q1132">
        <f t="shared" si="147"/>
        <v>320112</v>
      </c>
      <c r="R1132">
        <f t="shared" si="148"/>
        <v>2530</v>
      </c>
      <c r="S1132" t="str">
        <f t="shared" si="149"/>
        <v>2255</v>
      </c>
      <c r="T1132" s="1">
        <f>+Tabell1[[#This Row],[Avrundet beløp]]</f>
        <v>55000</v>
      </c>
      <c r="U1132" s="5">
        <f t="shared" si="141"/>
        <v>55000</v>
      </c>
    </row>
    <row r="1133" spans="1:21" x14ac:dyDescent="0.25">
      <c r="A1133">
        <v>320112</v>
      </c>
      <c r="B1133" t="s">
        <v>437</v>
      </c>
      <c r="C1133">
        <v>2530</v>
      </c>
      <c r="D1133" t="s">
        <v>240</v>
      </c>
      <c r="E1133">
        <v>1025</v>
      </c>
      <c r="F1133" t="s">
        <v>258</v>
      </c>
      <c r="G1133" t="s">
        <v>17</v>
      </c>
      <c r="H1133" t="s">
        <v>18</v>
      </c>
      <c r="I1133" s="1">
        <v>5191</v>
      </c>
      <c r="J1133" s="1">
        <f>+Tabell1[[#This Row],[Regnskap]]</f>
        <v>5191</v>
      </c>
      <c r="L1133" t="str">
        <f>_xlfn.XLOOKUP(Tabell1[[#This Row],[Ansvar]],Fleksi[Ansvar],Fleksi[Virksomhet])</f>
        <v>SYV</v>
      </c>
      <c r="M1133" t="str">
        <f>_xlfn.XLOOKUP(Tabell1[[#This Row],[Ansvar]],Fleksi[Ansvar],Fleksi[1B])</f>
        <v>Sykehjemstjenester</v>
      </c>
      <c r="N1133" t="str">
        <f>_xlfn.XLOOKUP(Tabell1[[#This Row],[Ansvar]],Fleksi[Ansvar],Fleksi[Tjenesteområde])</f>
        <v>Helse og velferd</v>
      </c>
      <c r="O1133" s="1">
        <f>+ROUND(Tabell1[[#This Row],[Justert beløp]],-3)</f>
        <v>5000</v>
      </c>
      <c r="P1133">
        <f t="shared" si="146"/>
        <v>1025</v>
      </c>
      <c r="Q1133">
        <f t="shared" si="147"/>
        <v>320112</v>
      </c>
      <c r="R1133">
        <f t="shared" si="148"/>
        <v>2530</v>
      </c>
      <c r="S1133" t="str">
        <f t="shared" si="149"/>
        <v>2255</v>
      </c>
      <c r="T1133" s="1">
        <f>+Tabell1[[#This Row],[Avrundet beløp]]</f>
        <v>5000</v>
      </c>
      <c r="U1133" s="5">
        <f t="shared" si="141"/>
        <v>5000</v>
      </c>
    </row>
    <row r="1134" spans="1:21" x14ac:dyDescent="0.25">
      <c r="A1134">
        <v>320112</v>
      </c>
      <c r="B1134" t="s">
        <v>437</v>
      </c>
      <c r="C1134">
        <v>2530</v>
      </c>
      <c r="D1134" t="s">
        <v>240</v>
      </c>
      <c r="E1134">
        <v>1030</v>
      </c>
      <c r="F1134" t="s">
        <v>248</v>
      </c>
      <c r="G1134" t="s">
        <v>17</v>
      </c>
      <c r="H1134" t="s">
        <v>18</v>
      </c>
      <c r="I1134" s="1">
        <v>6688</v>
      </c>
      <c r="J1134" s="1">
        <f>+Tabell1[[#This Row],[Regnskap]]</f>
        <v>6688</v>
      </c>
      <c r="L1134" t="str">
        <f>_xlfn.XLOOKUP(Tabell1[[#This Row],[Ansvar]],Fleksi[Ansvar],Fleksi[Virksomhet])</f>
        <v>SYV</v>
      </c>
      <c r="M1134" t="str">
        <f>_xlfn.XLOOKUP(Tabell1[[#This Row],[Ansvar]],Fleksi[Ansvar],Fleksi[1B])</f>
        <v>Sykehjemstjenester</v>
      </c>
      <c r="N1134" t="str">
        <f>_xlfn.XLOOKUP(Tabell1[[#This Row],[Ansvar]],Fleksi[Ansvar],Fleksi[Tjenesteområde])</f>
        <v>Helse og velferd</v>
      </c>
      <c r="O1134" s="1">
        <f>+ROUND(Tabell1[[#This Row],[Justert beløp]],-3)</f>
        <v>7000</v>
      </c>
      <c r="P1134">
        <f t="shared" si="146"/>
        <v>1030</v>
      </c>
      <c r="Q1134">
        <f t="shared" si="147"/>
        <v>320112</v>
      </c>
      <c r="R1134">
        <f t="shared" si="148"/>
        <v>2530</v>
      </c>
      <c r="S1134" t="str">
        <f t="shared" si="149"/>
        <v>2255</v>
      </c>
      <c r="T1134" s="1">
        <f>+Tabell1[[#This Row],[Avrundet beløp]]</f>
        <v>7000</v>
      </c>
      <c r="U1134" s="5">
        <f t="shared" si="141"/>
        <v>7000</v>
      </c>
    </row>
    <row r="1135" spans="1:21" x14ac:dyDescent="0.25">
      <c r="A1135">
        <v>320112</v>
      </c>
      <c r="B1135" t="s">
        <v>437</v>
      </c>
      <c r="C1135">
        <v>2530</v>
      </c>
      <c r="D1135" t="s">
        <v>240</v>
      </c>
      <c r="E1135">
        <v>1040</v>
      </c>
      <c r="F1135" t="s">
        <v>27</v>
      </c>
      <c r="G1135" t="s">
        <v>17</v>
      </c>
      <c r="H1135" t="s">
        <v>18</v>
      </c>
      <c r="I1135" s="1">
        <v>55736</v>
      </c>
      <c r="J1135" s="1">
        <f>+Tabell1[[#This Row],[Regnskap]]</f>
        <v>55736</v>
      </c>
      <c r="L1135" t="str">
        <f>_xlfn.XLOOKUP(Tabell1[[#This Row],[Ansvar]],Fleksi[Ansvar],Fleksi[Virksomhet])</f>
        <v>SYV</v>
      </c>
      <c r="M1135" t="str">
        <f>_xlfn.XLOOKUP(Tabell1[[#This Row],[Ansvar]],Fleksi[Ansvar],Fleksi[1B])</f>
        <v>Sykehjemstjenester</v>
      </c>
      <c r="N1135" t="str">
        <f>_xlfn.XLOOKUP(Tabell1[[#This Row],[Ansvar]],Fleksi[Ansvar],Fleksi[Tjenesteområde])</f>
        <v>Helse og velferd</v>
      </c>
      <c r="O1135" s="1">
        <f>+ROUND(Tabell1[[#This Row],[Justert beløp]],-3)</f>
        <v>56000</v>
      </c>
      <c r="P1135">
        <f t="shared" si="146"/>
        <v>1040</v>
      </c>
      <c r="Q1135">
        <f t="shared" si="147"/>
        <v>320112</v>
      </c>
      <c r="R1135">
        <f t="shared" si="148"/>
        <v>2530</v>
      </c>
      <c r="S1135" t="str">
        <f t="shared" si="149"/>
        <v>2255</v>
      </c>
      <c r="T1135" s="1">
        <f>+Tabell1[[#This Row],[Avrundet beløp]]</f>
        <v>56000</v>
      </c>
      <c r="U1135" s="5">
        <f t="shared" si="141"/>
        <v>56000</v>
      </c>
    </row>
    <row r="1136" spans="1:21" x14ac:dyDescent="0.25">
      <c r="A1136">
        <v>320112</v>
      </c>
      <c r="B1136" t="s">
        <v>437</v>
      </c>
      <c r="C1136">
        <v>2530</v>
      </c>
      <c r="D1136" t="s">
        <v>240</v>
      </c>
      <c r="E1136">
        <v>1090</v>
      </c>
      <c r="F1136" t="s">
        <v>22</v>
      </c>
      <c r="G1136" t="s">
        <v>17</v>
      </c>
      <c r="H1136" t="s">
        <v>18</v>
      </c>
      <c r="I1136" s="1">
        <v>5415</v>
      </c>
      <c r="J1136" s="1">
        <f>+Tabell1[[#This Row],[Regnskap]]</f>
        <v>5415</v>
      </c>
      <c r="L1136" t="str">
        <f>_xlfn.XLOOKUP(Tabell1[[#This Row],[Ansvar]],Fleksi[Ansvar],Fleksi[Virksomhet])</f>
        <v>SYV</v>
      </c>
      <c r="M1136" t="str">
        <f>_xlfn.XLOOKUP(Tabell1[[#This Row],[Ansvar]],Fleksi[Ansvar],Fleksi[1B])</f>
        <v>Sykehjemstjenester</v>
      </c>
      <c r="N1136" t="str">
        <f>_xlfn.XLOOKUP(Tabell1[[#This Row],[Ansvar]],Fleksi[Ansvar],Fleksi[Tjenesteområde])</f>
        <v>Helse og velferd</v>
      </c>
      <c r="O1136" s="1">
        <f>+ROUND(Tabell1[[#This Row],[Justert beløp]],-3)</f>
        <v>5000</v>
      </c>
      <c r="P1136">
        <f t="shared" si="146"/>
        <v>1090</v>
      </c>
      <c r="Q1136">
        <f t="shared" si="147"/>
        <v>320112</v>
      </c>
      <c r="R1136">
        <f t="shared" si="148"/>
        <v>2530</v>
      </c>
      <c r="S1136" t="str">
        <f t="shared" si="149"/>
        <v>2255</v>
      </c>
      <c r="T1136" s="1">
        <f>+Tabell1[[#This Row],[Avrundet beløp]]</f>
        <v>5000</v>
      </c>
      <c r="U1136" s="5">
        <f t="shared" si="141"/>
        <v>5000</v>
      </c>
    </row>
    <row r="1137" spans="1:21" x14ac:dyDescent="0.25">
      <c r="A1137">
        <v>320112</v>
      </c>
      <c r="B1137" t="s">
        <v>437</v>
      </c>
      <c r="C1137">
        <v>2530</v>
      </c>
      <c r="D1137" t="s">
        <v>240</v>
      </c>
      <c r="E1137">
        <v>1099</v>
      </c>
      <c r="F1137" t="s">
        <v>16</v>
      </c>
      <c r="G1137" t="s">
        <v>17</v>
      </c>
      <c r="H1137" t="s">
        <v>18</v>
      </c>
      <c r="I1137" s="1">
        <v>19289</v>
      </c>
      <c r="J1137" s="1">
        <f>+Tabell1[[#This Row],[Regnskap]]</f>
        <v>19289</v>
      </c>
      <c r="L1137" t="str">
        <f>_xlfn.XLOOKUP(Tabell1[[#This Row],[Ansvar]],Fleksi[Ansvar],Fleksi[Virksomhet])</f>
        <v>SYV</v>
      </c>
      <c r="M1137" t="str">
        <f>_xlfn.XLOOKUP(Tabell1[[#This Row],[Ansvar]],Fleksi[Ansvar],Fleksi[1B])</f>
        <v>Sykehjemstjenester</v>
      </c>
      <c r="N1137" t="str">
        <f>_xlfn.XLOOKUP(Tabell1[[#This Row],[Ansvar]],Fleksi[Ansvar],Fleksi[Tjenesteområde])</f>
        <v>Helse og velferd</v>
      </c>
      <c r="O1137" s="1">
        <f>+ROUND(Tabell1[[#This Row],[Justert beløp]],-3)</f>
        <v>19000</v>
      </c>
      <c r="P1137">
        <f t="shared" si="146"/>
        <v>1099</v>
      </c>
      <c r="Q1137">
        <f t="shared" si="147"/>
        <v>320112</v>
      </c>
      <c r="R1137">
        <f t="shared" si="148"/>
        <v>2530</v>
      </c>
      <c r="S1137" t="str">
        <f t="shared" si="149"/>
        <v>2255</v>
      </c>
      <c r="T1137" s="1">
        <f>+Tabell1[[#This Row],[Avrundet beløp]]</f>
        <v>19000</v>
      </c>
      <c r="U1137" s="5">
        <f t="shared" si="141"/>
        <v>19000</v>
      </c>
    </row>
    <row r="1138" spans="1:21" x14ac:dyDescent="0.25">
      <c r="A1138">
        <v>320120</v>
      </c>
      <c r="B1138" t="s">
        <v>438</v>
      </c>
      <c r="C1138">
        <v>2530</v>
      </c>
      <c r="D1138" t="s">
        <v>240</v>
      </c>
      <c r="E1138">
        <v>1011</v>
      </c>
      <c r="F1138" t="s">
        <v>60</v>
      </c>
      <c r="G1138" t="s">
        <v>17</v>
      </c>
      <c r="H1138" t="s">
        <v>18</v>
      </c>
      <c r="I1138" s="1">
        <v>3046</v>
      </c>
      <c r="J1138" s="1">
        <f>+Tabell1[[#This Row],[Regnskap]]</f>
        <v>3046</v>
      </c>
      <c r="L1138" t="str">
        <f>_xlfn.XLOOKUP(Tabell1[[#This Row],[Ansvar]],Fleksi[Ansvar],Fleksi[Virksomhet])</f>
        <v>SYV</v>
      </c>
      <c r="M1138" t="str">
        <f>_xlfn.XLOOKUP(Tabell1[[#This Row],[Ansvar]],Fleksi[Ansvar],Fleksi[1B])</f>
        <v>Sykehjemstjenester</v>
      </c>
      <c r="N1138" t="str">
        <f>_xlfn.XLOOKUP(Tabell1[[#This Row],[Ansvar]],Fleksi[Ansvar],Fleksi[Tjenesteområde])</f>
        <v>Helse og velferd</v>
      </c>
      <c r="O1138" s="1">
        <f>+ROUND(Tabell1[[#This Row],[Justert beløp]],-3)</f>
        <v>3000</v>
      </c>
      <c r="P1138">
        <f t="shared" si="146"/>
        <v>1011</v>
      </c>
      <c r="Q1138">
        <f t="shared" si="147"/>
        <v>320120</v>
      </c>
      <c r="R1138">
        <f t="shared" si="148"/>
        <v>2530</v>
      </c>
      <c r="S1138" t="str">
        <f t="shared" si="149"/>
        <v>2255</v>
      </c>
      <c r="T1138" s="1">
        <f>+Tabell1[[#This Row],[Avrundet beløp]]</f>
        <v>3000</v>
      </c>
      <c r="U1138" s="5">
        <f t="shared" si="141"/>
        <v>3000</v>
      </c>
    </row>
    <row r="1139" spans="1:21" x14ac:dyDescent="0.25">
      <c r="A1139">
        <v>320120</v>
      </c>
      <c r="B1139" t="s">
        <v>438</v>
      </c>
      <c r="C1139">
        <v>2530</v>
      </c>
      <c r="D1139" t="s">
        <v>240</v>
      </c>
      <c r="E1139">
        <v>1012</v>
      </c>
      <c r="F1139" t="s">
        <v>23</v>
      </c>
      <c r="G1139" t="s">
        <v>17</v>
      </c>
      <c r="H1139" t="s">
        <v>18</v>
      </c>
      <c r="I1139" s="1">
        <v>2325</v>
      </c>
      <c r="J1139" s="1">
        <f>+Tabell1[[#This Row],[Regnskap]]</f>
        <v>2325</v>
      </c>
      <c r="L1139" t="str">
        <f>_xlfn.XLOOKUP(Tabell1[[#This Row],[Ansvar]],Fleksi[Ansvar],Fleksi[Virksomhet])</f>
        <v>SYV</v>
      </c>
      <c r="M1139" t="str">
        <f>_xlfn.XLOOKUP(Tabell1[[#This Row],[Ansvar]],Fleksi[Ansvar],Fleksi[1B])</f>
        <v>Sykehjemstjenester</v>
      </c>
      <c r="N1139" t="str">
        <f>_xlfn.XLOOKUP(Tabell1[[#This Row],[Ansvar]],Fleksi[Ansvar],Fleksi[Tjenesteområde])</f>
        <v>Helse og velferd</v>
      </c>
      <c r="O1139" s="1">
        <f>+ROUND(Tabell1[[#This Row],[Justert beløp]],-3)</f>
        <v>2000</v>
      </c>
      <c r="P1139">
        <f t="shared" si="146"/>
        <v>1012</v>
      </c>
      <c r="Q1139">
        <f t="shared" si="147"/>
        <v>320120</v>
      </c>
      <c r="R1139">
        <f t="shared" si="148"/>
        <v>2530</v>
      </c>
      <c r="S1139" t="str">
        <f t="shared" si="149"/>
        <v>2255</v>
      </c>
      <c r="T1139" s="1">
        <f>+Tabell1[[#This Row],[Avrundet beløp]]</f>
        <v>2000</v>
      </c>
      <c r="U1139" s="5">
        <f t="shared" si="141"/>
        <v>2000</v>
      </c>
    </row>
    <row r="1140" spans="1:21" x14ac:dyDescent="0.25">
      <c r="A1140">
        <v>320120</v>
      </c>
      <c r="B1140" t="s">
        <v>438</v>
      </c>
      <c r="C1140">
        <v>2530</v>
      </c>
      <c r="D1140" t="s">
        <v>240</v>
      </c>
      <c r="E1140">
        <v>1020</v>
      </c>
      <c r="F1140" t="s">
        <v>260</v>
      </c>
      <c r="G1140" t="s">
        <v>17</v>
      </c>
      <c r="H1140" t="s">
        <v>18</v>
      </c>
      <c r="I1140" s="1">
        <v>27700</v>
      </c>
      <c r="J1140" s="1">
        <f>+Tabell1[[#This Row],[Regnskap]]</f>
        <v>27700</v>
      </c>
      <c r="L1140" t="str">
        <f>_xlfn.XLOOKUP(Tabell1[[#This Row],[Ansvar]],Fleksi[Ansvar],Fleksi[Virksomhet])</f>
        <v>SYV</v>
      </c>
      <c r="M1140" t="str">
        <f>_xlfn.XLOOKUP(Tabell1[[#This Row],[Ansvar]],Fleksi[Ansvar],Fleksi[1B])</f>
        <v>Sykehjemstjenester</v>
      </c>
      <c r="N1140" t="str">
        <f>_xlfn.XLOOKUP(Tabell1[[#This Row],[Ansvar]],Fleksi[Ansvar],Fleksi[Tjenesteområde])</f>
        <v>Helse og velferd</v>
      </c>
      <c r="O1140" s="1">
        <f>+ROUND(Tabell1[[#This Row],[Justert beløp]],-3)</f>
        <v>28000</v>
      </c>
      <c r="P1140">
        <f t="shared" si="146"/>
        <v>1020</v>
      </c>
      <c r="Q1140">
        <f t="shared" si="147"/>
        <v>320120</v>
      </c>
      <c r="R1140">
        <f t="shared" si="148"/>
        <v>2530</v>
      </c>
      <c r="S1140" t="str">
        <f t="shared" si="149"/>
        <v>2255</v>
      </c>
      <c r="T1140" s="1">
        <f>+Tabell1[[#This Row],[Avrundet beløp]]</f>
        <v>28000</v>
      </c>
      <c r="U1140" s="5">
        <f t="shared" si="141"/>
        <v>28000</v>
      </c>
    </row>
    <row r="1141" spans="1:21" x14ac:dyDescent="0.25">
      <c r="A1141">
        <v>320120</v>
      </c>
      <c r="B1141" t="s">
        <v>438</v>
      </c>
      <c r="C1141">
        <v>2530</v>
      </c>
      <c r="D1141" t="s">
        <v>240</v>
      </c>
      <c r="E1141">
        <v>1021</v>
      </c>
      <c r="F1141" t="s">
        <v>30</v>
      </c>
      <c r="G1141" t="s">
        <v>17</v>
      </c>
      <c r="H1141" t="s">
        <v>18</v>
      </c>
      <c r="I1141" s="1">
        <v>2009</v>
      </c>
      <c r="J1141" s="1">
        <f>+Tabell1[[#This Row],[Regnskap]]</f>
        <v>2009</v>
      </c>
      <c r="L1141" t="str">
        <f>_xlfn.XLOOKUP(Tabell1[[#This Row],[Ansvar]],Fleksi[Ansvar],Fleksi[Virksomhet])</f>
        <v>SYV</v>
      </c>
      <c r="M1141" t="str">
        <f>_xlfn.XLOOKUP(Tabell1[[#This Row],[Ansvar]],Fleksi[Ansvar],Fleksi[1B])</f>
        <v>Sykehjemstjenester</v>
      </c>
      <c r="N1141" t="str">
        <f>_xlfn.XLOOKUP(Tabell1[[#This Row],[Ansvar]],Fleksi[Ansvar],Fleksi[Tjenesteområde])</f>
        <v>Helse og velferd</v>
      </c>
      <c r="O1141" s="1">
        <f>+ROUND(Tabell1[[#This Row],[Justert beløp]],-3)</f>
        <v>2000</v>
      </c>
      <c r="P1141">
        <f t="shared" si="146"/>
        <v>1021</v>
      </c>
      <c r="Q1141">
        <f t="shared" si="147"/>
        <v>320120</v>
      </c>
      <c r="R1141">
        <f t="shared" si="148"/>
        <v>2530</v>
      </c>
      <c r="S1141" t="str">
        <f t="shared" si="149"/>
        <v>2255</v>
      </c>
      <c r="T1141" s="1">
        <f>+Tabell1[[#This Row],[Avrundet beløp]]</f>
        <v>2000</v>
      </c>
      <c r="U1141" s="5">
        <f t="shared" si="141"/>
        <v>2000</v>
      </c>
    </row>
    <row r="1142" spans="1:21" x14ac:dyDescent="0.25">
      <c r="A1142">
        <v>320120</v>
      </c>
      <c r="B1142" t="s">
        <v>438</v>
      </c>
      <c r="C1142">
        <v>2530</v>
      </c>
      <c r="D1142" t="s">
        <v>240</v>
      </c>
      <c r="E1142">
        <v>1025</v>
      </c>
      <c r="F1142" t="s">
        <v>258</v>
      </c>
      <c r="G1142" t="s">
        <v>17</v>
      </c>
      <c r="H1142" t="s">
        <v>18</v>
      </c>
      <c r="I1142" s="1">
        <v>3845</v>
      </c>
      <c r="J1142" s="1">
        <f>+Tabell1[[#This Row],[Regnskap]]</f>
        <v>3845</v>
      </c>
      <c r="L1142" t="str">
        <f>_xlfn.XLOOKUP(Tabell1[[#This Row],[Ansvar]],Fleksi[Ansvar],Fleksi[Virksomhet])</f>
        <v>SYV</v>
      </c>
      <c r="M1142" t="str">
        <f>_xlfn.XLOOKUP(Tabell1[[#This Row],[Ansvar]],Fleksi[Ansvar],Fleksi[1B])</f>
        <v>Sykehjemstjenester</v>
      </c>
      <c r="N1142" t="str">
        <f>_xlfn.XLOOKUP(Tabell1[[#This Row],[Ansvar]],Fleksi[Ansvar],Fleksi[Tjenesteområde])</f>
        <v>Helse og velferd</v>
      </c>
      <c r="O1142" s="1">
        <f>+ROUND(Tabell1[[#This Row],[Justert beløp]],-3)</f>
        <v>4000</v>
      </c>
      <c r="P1142">
        <f t="shared" si="146"/>
        <v>1025</v>
      </c>
      <c r="Q1142">
        <f t="shared" si="147"/>
        <v>320120</v>
      </c>
      <c r="R1142">
        <f t="shared" si="148"/>
        <v>2530</v>
      </c>
      <c r="S1142" t="str">
        <f t="shared" si="149"/>
        <v>2255</v>
      </c>
      <c r="T1142" s="1">
        <f>+Tabell1[[#This Row],[Avrundet beløp]]</f>
        <v>4000</v>
      </c>
      <c r="U1142" s="5">
        <f t="shared" si="141"/>
        <v>4000</v>
      </c>
    </row>
    <row r="1143" spans="1:21" x14ac:dyDescent="0.25">
      <c r="A1143">
        <v>320120</v>
      </c>
      <c r="B1143" t="s">
        <v>438</v>
      </c>
      <c r="C1143">
        <v>2530</v>
      </c>
      <c r="D1143" t="s">
        <v>240</v>
      </c>
      <c r="E1143">
        <v>1040</v>
      </c>
      <c r="F1143" t="s">
        <v>27</v>
      </c>
      <c r="G1143" t="s">
        <v>17</v>
      </c>
      <c r="H1143" t="s">
        <v>18</v>
      </c>
      <c r="I1143" s="1">
        <v>6207</v>
      </c>
      <c r="J1143" s="1">
        <f>+Tabell1[[#This Row],[Regnskap]]</f>
        <v>6207</v>
      </c>
      <c r="L1143" t="str">
        <f>_xlfn.XLOOKUP(Tabell1[[#This Row],[Ansvar]],Fleksi[Ansvar],Fleksi[Virksomhet])</f>
        <v>SYV</v>
      </c>
      <c r="M1143" t="str">
        <f>_xlfn.XLOOKUP(Tabell1[[#This Row],[Ansvar]],Fleksi[Ansvar],Fleksi[1B])</f>
        <v>Sykehjemstjenester</v>
      </c>
      <c r="N1143" t="str">
        <f>_xlfn.XLOOKUP(Tabell1[[#This Row],[Ansvar]],Fleksi[Ansvar],Fleksi[Tjenesteområde])</f>
        <v>Helse og velferd</v>
      </c>
      <c r="O1143" s="1">
        <f>+ROUND(Tabell1[[#This Row],[Justert beløp]],-3)</f>
        <v>6000</v>
      </c>
      <c r="P1143">
        <f t="shared" si="146"/>
        <v>1040</v>
      </c>
      <c r="Q1143">
        <f t="shared" si="147"/>
        <v>320120</v>
      </c>
      <c r="R1143">
        <f t="shared" si="148"/>
        <v>2530</v>
      </c>
      <c r="S1143" t="str">
        <f t="shared" si="149"/>
        <v>2255</v>
      </c>
      <c r="T1143" s="1">
        <f>+Tabell1[[#This Row],[Avrundet beløp]]</f>
        <v>6000</v>
      </c>
      <c r="U1143" s="5">
        <f t="shared" si="141"/>
        <v>6000</v>
      </c>
    </row>
    <row r="1144" spans="1:21" x14ac:dyDescent="0.25">
      <c r="A1144">
        <v>320120</v>
      </c>
      <c r="B1144" t="s">
        <v>438</v>
      </c>
      <c r="C1144">
        <v>2530</v>
      </c>
      <c r="D1144" t="s">
        <v>240</v>
      </c>
      <c r="E1144">
        <v>1050</v>
      </c>
      <c r="F1144" t="s">
        <v>223</v>
      </c>
      <c r="G1144" t="s">
        <v>17</v>
      </c>
      <c r="H1144" t="s">
        <v>18</v>
      </c>
      <c r="I1144" s="1">
        <v>4482</v>
      </c>
      <c r="J1144" s="1">
        <f>+Tabell1[[#This Row],[Regnskap]]</f>
        <v>4482</v>
      </c>
      <c r="L1144" t="str">
        <f>_xlfn.XLOOKUP(Tabell1[[#This Row],[Ansvar]],Fleksi[Ansvar],Fleksi[Virksomhet])</f>
        <v>SYV</v>
      </c>
      <c r="M1144" t="str">
        <f>_xlfn.XLOOKUP(Tabell1[[#This Row],[Ansvar]],Fleksi[Ansvar],Fleksi[1B])</f>
        <v>Sykehjemstjenester</v>
      </c>
      <c r="N1144" t="str">
        <f>_xlfn.XLOOKUP(Tabell1[[#This Row],[Ansvar]],Fleksi[Ansvar],Fleksi[Tjenesteområde])</f>
        <v>Helse og velferd</v>
      </c>
      <c r="O1144" s="1">
        <f>+ROUND(Tabell1[[#This Row],[Justert beløp]],-3)</f>
        <v>4000</v>
      </c>
      <c r="P1144">
        <f t="shared" si="146"/>
        <v>1050</v>
      </c>
      <c r="Q1144">
        <f t="shared" si="147"/>
        <v>320120</v>
      </c>
      <c r="R1144">
        <f t="shared" si="148"/>
        <v>2530</v>
      </c>
      <c r="S1144" t="str">
        <f t="shared" si="149"/>
        <v>2255</v>
      </c>
      <c r="T1144" s="1">
        <f>+Tabell1[[#This Row],[Avrundet beløp]]</f>
        <v>4000</v>
      </c>
      <c r="U1144" s="5">
        <f t="shared" si="141"/>
        <v>4000</v>
      </c>
    </row>
    <row r="1145" spans="1:21" x14ac:dyDescent="0.25">
      <c r="A1145">
        <v>320120</v>
      </c>
      <c r="B1145" t="s">
        <v>438</v>
      </c>
      <c r="C1145">
        <v>2530</v>
      </c>
      <c r="D1145" t="s">
        <v>240</v>
      </c>
      <c r="E1145">
        <v>1090</v>
      </c>
      <c r="F1145" t="s">
        <v>22</v>
      </c>
      <c r="G1145" t="s">
        <v>17</v>
      </c>
      <c r="H1145" t="s">
        <v>18</v>
      </c>
      <c r="I1145" s="1">
        <v>2549</v>
      </c>
      <c r="J1145" s="1">
        <f>+Tabell1[[#This Row],[Regnskap]]</f>
        <v>2549</v>
      </c>
      <c r="L1145" t="str">
        <f>_xlfn.XLOOKUP(Tabell1[[#This Row],[Ansvar]],Fleksi[Ansvar],Fleksi[Virksomhet])</f>
        <v>SYV</v>
      </c>
      <c r="M1145" t="str">
        <f>_xlfn.XLOOKUP(Tabell1[[#This Row],[Ansvar]],Fleksi[Ansvar],Fleksi[1B])</f>
        <v>Sykehjemstjenester</v>
      </c>
      <c r="N1145" t="str">
        <f>_xlfn.XLOOKUP(Tabell1[[#This Row],[Ansvar]],Fleksi[Ansvar],Fleksi[Tjenesteområde])</f>
        <v>Helse og velferd</v>
      </c>
      <c r="O1145" s="1">
        <f>+ROUND(Tabell1[[#This Row],[Justert beløp]],-3)</f>
        <v>3000</v>
      </c>
      <c r="P1145">
        <f t="shared" si="146"/>
        <v>1090</v>
      </c>
      <c r="Q1145">
        <f t="shared" si="147"/>
        <v>320120</v>
      </c>
      <c r="R1145">
        <f t="shared" si="148"/>
        <v>2530</v>
      </c>
      <c r="S1145" t="str">
        <f t="shared" si="149"/>
        <v>2255</v>
      </c>
      <c r="T1145" s="1">
        <f>+Tabell1[[#This Row],[Avrundet beløp]]</f>
        <v>3000</v>
      </c>
      <c r="U1145" s="5">
        <f t="shared" si="141"/>
        <v>3000</v>
      </c>
    </row>
    <row r="1146" spans="1:21" x14ac:dyDescent="0.25">
      <c r="A1146">
        <v>320120</v>
      </c>
      <c r="B1146" t="s">
        <v>438</v>
      </c>
      <c r="C1146">
        <v>2530</v>
      </c>
      <c r="D1146" t="s">
        <v>240</v>
      </c>
      <c r="E1146">
        <v>1099</v>
      </c>
      <c r="F1146" t="s">
        <v>16</v>
      </c>
      <c r="G1146" t="s">
        <v>17</v>
      </c>
      <c r="H1146" t="s">
        <v>18</v>
      </c>
      <c r="I1146" s="1">
        <v>7828</v>
      </c>
      <c r="J1146" s="1">
        <f>+Tabell1[[#This Row],[Regnskap]]</f>
        <v>7828</v>
      </c>
      <c r="L1146" t="str">
        <f>_xlfn.XLOOKUP(Tabell1[[#This Row],[Ansvar]],Fleksi[Ansvar],Fleksi[Virksomhet])</f>
        <v>SYV</v>
      </c>
      <c r="M1146" t="str">
        <f>_xlfn.XLOOKUP(Tabell1[[#This Row],[Ansvar]],Fleksi[Ansvar],Fleksi[1B])</f>
        <v>Sykehjemstjenester</v>
      </c>
      <c r="N1146" t="str">
        <f>_xlfn.XLOOKUP(Tabell1[[#This Row],[Ansvar]],Fleksi[Ansvar],Fleksi[Tjenesteområde])</f>
        <v>Helse og velferd</v>
      </c>
      <c r="O1146" s="1">
        <f>+ROUND(Tabell1[[#This Row],[Justert beløp]],-3)</f>
        <v>8000</v>
      </c>
      <c r="P1146">
        <f t="shared" si="146"/>
        <v>1099</v>
      </c>
      <c r="Q1146">
        <f t="shared" si="147"/>
        <v>320120</v>
      </c>
      <c r="R1146">
        <f t="shared" si="148"/>
        <v>2530</v>
      </c>
      <c r="S1146" t="str">
        <f t="shared" si="149"/>
        <v>2255</v>
      </c>
      <c r="T1146" s="1">
        <f>+Tabell1[[#This Row],[Avrundet beløp]]</f>
        <v>8000</v>
      </c>
      <c r="U1146" s="5">
        <f t="shared" si="141"/>
        <v>8000</v>
      </c>
    </row>
    <row r="1147" spans="1:21" x14ac:dyDescent="0.25">
      <c r="A1147">
        <v>320121</v>
      </c>
      <c r="B1147" t="s">
        <v>439</v>
      </c>
      <c r="C1147">
        <v>2530</v>
      </c>
      <c r="D1147" t="s">
        <v>240</v>
      </c>
      <c r="E1147">
        <v>1011</v>
      </c>
      <c r="F1147" t="s">
        <v>60</v>
      </c>
      <c r="G1147" t="s">
        <v>17</v>
      </c>
      <c r="H1147" t="s">
        <v>18</v>
      </c>
      <c r="I1147" s="1">
        <v>1850</v>
      </c>
      <c r="J1147" s="1">
        <f>+Tabell1[[#This Row],[Regnskap]]</f>
        <v>1850</v>
      </c>
      <c r="L1147" t="str">
        <f>_xlfn.XLOOKUP(Tabell1[[#This Row],[Ansvar]],Fleksi[Ansvar],Fleksi[Virksomhet])</f>
        <v>SYV</v>
      </c>
      <c r="M1147" t="str">
        <f>_xlfn.XLOOKUP(Tabell1[[#This Row],[Ansvar]],Fleksi[Ansvar],Fleksi[1B])</f>
        <v>Sykehjemstjenester</v>
      </c>
      <c r="N1147" t="str">
        <f>_xlfn.XLOOKUP(Tabell1[[#This Row],[Ansvar]],Fleksi[Ansvar],Fleksi[Tjenesteområde])</f>
        <v>Helse og velferd</v>
      </c>
      <c r="O1147" s="1">
        <f>+ROUND(Tabell1[[#This Row],[Justert beløp]],-3)</f>
        <v>2000</v>
      </c>
      <c r="P1147">
        <f t="shared" ref="P1147:P1168" si="150">+E1147</f>
        <v>1011</v>
      </c>
      <c r="Q1147">
        <f t="shared" ref="Q1147:Q1168" si="151">+A1147</f>
        <v>320121</v>
      </c>
      <c r="R1147">
        <f t="shared" ref="R1147:R1168" si="152">+C1147</f>
        <v>2530</v>
      </c>
      <c r="S1147" t="str">
        <f t="shared" ref="S1147:S1168" si="153">+G1147</f>
        <v>2255</v>
      </c>
      <c r="T1147" s="1">
        <f>+Tabell1[[#This Row],[Avrundet beløp]]</f>
        <v>2000</v>
      </c>
      <c r="U1147" s="5">
        <f t="shared" si="141"/>
        <v>2000</v>
      </c>
    </row>
    <row r="1148" spans="1:21" x14ac:dyDescent="0.25">
      <c r="A1148">
        <v>320121</v>
      </c>
      <c r="B1148" t="s">
        <v>439</v>
      </c>
      <c r="C1148">
        <v>2530</v>
      </c>
      <c r="D1148" t="s">
        <v>240</v>
      </c>
      <c r="E1148">
        <v>1012</v>
      </c>
      <c r="F1148" t="s">
        <v>23</v>
      </c>
      <c r="G1148" t="s">
        <v>17</v>
      </c>
      <c r="H1148" t="s">
        <v>18</v>
      </c>
      <c r="I1148" s="1">
        <v>3040</v>
      </c>
      <c r="J1148" s="1">
        <f>+Tabell1[[#This Row],[Regnskap]]</f>
        <v>3040</v>
      </c>
      <c r="L1148" t="str">
        <f>_xlfn.XLOOKUP(Tabell1[[#This Row],[Ansvar]],Fleksi[Ansvar],Fleksi[Virksomhet])</f>
        <v>SYV</v>
      </c>
      <c r="M1148" t="str">
        <f>_xlfn.XLOOKUP(Tabell1[[#This Row],[Ansvar]],Fleksi[Ansvar],Fleksi[1B])</f>
        <v>Sykehjemstjenester</v>
      </c>
      <c r="N1148" t="str">
        <f>_xlfn.XLOOKUP(Tabell1[[#This Row],[Ansvar]],Fleksi[Ansvar],Fleksi[Tjenesteområde])</f>
        <v>Helse og velferd</v>
      </c>
      <c r="O1148" s="1">
        <f>+ROUND(Tabell1[[#This Row],[Justert beløp]],-3)</f>
        <v>3000</v>
      </c>
      <c r="P1148">
        <f t="shared" si="150"/>
        <v>1012</v>
      </c>
      <c r="Q1148">
        <f t="shared" si="151"/>
        <v>320121</v>
      </c>
      <c r="R1148">
        <f t="shared" si="152"/>
        <v>2530</v>
      </c>
      <c r="S1148" t="str">
        <f t="shared" si="153"/>
        <v>2255</v>
      </c>
      <c r="T1148" s="1">
        <f>+Tabell1[[#This Row],[Avrundet beløp]]</f>
        <v>3000</v>
      </c>
      <c r="U1148" s="5">
        <f t="shared" si="141"/>
        <v>3000</v>
      </c>
    </row>
    <row r="1149" spans="1:21" x14ac:dyDescent="0.25">
      <c r="A1149">
        <v>320121</v>
      </c>
      <c r="B1149" t="s">
        <v>439</v>
      </c>
      <c r="C1149">
        <v>2530</v>
      </c>
      <c r="D1149" t="s">
        <v>240</v>
      </c>
      <c r="E1149">
        <v>1020</v>
      </c>
      <c r="F1149" t="s">
        <v>260</v>
      </c>
      <c r="G1149" t="s">
        <v>17</v>
      </c>
      <c r="H1149" t="s">
        <v>18</v>
      </c>
      <c r="I1149" s="1">
        <v>46014</v>
      </c>
      <c r="J1149" s="1">
        <f>+Tabell1[[#This Row],[Regnskap]]</f>
        <v>46014</v>
      </c>
      <c r="L1149" t="str">
        <f>_xlfn.XLOOKUP(Tabell1[[#This Row],[Ansvar]],Fleksi[Ansvar],Fleksi[Virksomhet])</f>
        <v>SYV</v>
      </c>
      <c r="M1149" t="str">
        <f>_xlfn.XLOOKUP(Tabell1[[#This Row],[Ansvar]],Fleksi[Ansvar],Fleksi[1B])</f>
        <v>Sykehjemstjenester</v>
      </c>
      <c r="N1149" t="str">
        <f>_xlfn.XLOOKUP(Tabell1[[#This Row],[Ansvar]],Fleksi[Ansvar],Fleksi[Tjenesteområde])</f>
        <v>Helse og velferd</v>
      </c>
      <c r="O1149" s="1">
        <f>+ROUND(Tabell1[[#This Row],[Justert beløp]],-3)</f>
        <v>46000</v>
      </c>
      <c r="P1149">
        <f t="shared" si="150"/>
        <v>1020</v>
      </c>
      <c r="Q1149">
        <f t="shared" si="151"/>
        <v>320121</v>
      </c>
      <c r="R1149">
        <f t="shared" si="152"/>
        <v>2530</v>
      </c>
      <c r="S1149" t="str">
        <f t="shared" si="153"/>
        <v>2255</v>
      </c>
      <c r="T1149" s="1">
        <f>+Tabell1[[#This Row],[Avrundet beløp]]</f>
        <v>46000</v>
      </c>
      <c r="U1149" s="5">
        <f t="shared" si="141"/>
        <v>46000</v>
      </c>
    </row>
    <row r="1150" spans="1:21" x14ac:dyDescent="0.25">
      <c r="A1150">
        <v>320121</v>
      </c>
      <c r="B1150" t="s">
        <v>439</v>
      </c>
      <c r="C1150">
        <v>2530</v>
      </c>
      <c r="D1150" t="s">
        <v>240</v>
      </c>
      <c r="E1150">
        <v>1025</v>
      </c>
      <c r="F1150" t="s">
        <v>258</v>
      </c>
      <c r="G1150" t="s">
        <v>17</v>
      </c>
      <c r="H1150" t="s">
        <v>18</v>
      </c>
      <c r="I1150" s="1">
        <v>3371</v>
      </c>
      <c r="J1150" s="1">
        <f>+Tabell1[[#This Row],[Regnskap]]</f>
        <v>3371</v>
      </c>
      <c r="L1150" t="str">
        <f>_xlfn.XLOOKUP(Tabell1[[#This Row],[Ansvar]],Fleksi[Ansvar],Fleksi[Virksomhet])</f>
        <v>SYV</v>
      </c>
      <c r="M1150" t="str">
        <f>_xlfn.XLOOKUP(Tabell1[[#This Row],[Ansvar]],Fleksi[Ansvar],Fleksi[1B])</f>
        <v>Sykehjemstjenester</v>
      </c>
      <c r="N1150" t="str">
        <f>_xlfn.XLOOKUP(Tabell1[[#This Row],[Ansvar]],Fleksi[Ansvar],Fleksi[Tjenesteområde])</f>
        <v>Helse og velferd</v>
      </c>
      <c r="O1150" s="1">
        <f>+ROUND(Tabell1[[#This Row],[Justert beløp]],-3)</f>
        <v>3000</v>
      </c>
      <c r="P1150">
        <f t="shared" si="150"/>
        <v>1025</v>
      </c>
      <c r="Q1150">
        <f t="shared" si="151"/>
        <v>320121</v>
      </c>
      <c r="R1150">
        <f t="shared" si="152"/>
        <v>2530</v>
      </c>
      <c r="S1150" t="str">
        <f t="shared" si="153"/>
        <v>2255</v>
      </c>
      <c r="T1150" s="1">
        <f>+Tabell1[[#This Row],[Avrundet beløp]]</f>
        <v>3000</v>
      </c>
      <c r="U1150" s="5">
        <f t="shared" si="141"/>
        <v>3000</v>
      </c>
    </row>
    <row r="1151" spans="1:21" x14ac:dyDescent="0.25">
      <c r="A1151">
        <v>320121</v>
      </c>
      <c r="B1151" t="s">
        <v>439</v>
      </c>
      <c r="C1151">
        <v>2530</v>
      </c>
      <c r="D1151" t="s">
        <v>240</v>
      </c>
      <c r="E1151">
        <v>1030</v>
      </c>
      <c r="F1151" t="s">
        <v>248</v>
      </c>
      <c r="G1151" t="s">
        <v>17</v>
      </c>
      <c r="H1151" t="s">
        <v>18</v>
      </c>
      <c r="I1151" s="1">
        <v>735</v>
      </c>
      <c r="J1151" s="1">
        <f>+Tabell1[[#This Row],[Regnskap]]</f>
        <v>735</v>
      </c>
      <c r="L1151" t="str">
        <f>_xlfn.XLOOKUP(Tabell1[[#This Row],[Ansvar]],Fleksi[Ansvar],Fleksi[Virksomhet])</f>
        <v>SYV</v>
      </c>
      <c r="M1151" t="str">
        <f>_xlfn.XLOOKUP(Tabell1[[#This Row],[Ansvar]],Fleksi[Ansvar],Fleksi[1B])</f>
        <v>Sykehjemstjenester</v>
      </c>
      <c r="N1151" t="str">
        <f>_xlfn.XLOOKUP(Tabell1[[#This Row],[Ansvar]],Fleksi[Ansvar],Fleksi[Tjenesteområde])</f>
        <v>Helse og velferd</v>
      </c>
      <c r="O1151" s="1">
        <f>+ROUND(Tabell1[[#This Row],[Justert beløp]],-3)</f>
        <v>1000</v>
      </c>
      <c r="P1151">
        <f t="shared" si="150"/>
        <v>1030</v>
      </c>
      <c r="Q1151">
        <f t="shared" si="151"/>
        <v>320121</v>
      </c>
      <c r="R1151">
        <f t="shared" si="152"/>
        <v>2530</v>
      </c>
      <c r="S1151" t="str">
        <f t="shared" si="153"/>
        <v>2255</v>
      </c>
      <c r="T1151" s="1">
        <f>+Tabell1[[#This Row],[Avrundet beløp]]</f>
        <v>1000</v>
      </c>
      <c r="U1151" s="5">
        <f t="shared" si="141"/>
        <v>1000</v>
      </c>
    </row>
    <row r="1152" spans="1:21" x14ac:dyDescent="0.25">
      <c r="A1152">
        <v>320121</v>
      </c>
      <c r="B1152" t="s">
        <v>439</v>
      </c>
      <c r="C1152">
        <v>2530</v>
      </c>
      <c r="D1152" t="s">
        <v>240</v>
      </c>
      <c r="E1152">
        <v>1040</v>
      </c>
      <c r="F1152" t="s">
        <v>27</v>
      </c>
      <c r="G1152" t="s">
        <v>17</v>
      </c>
      <c r="H1152" t="s">
        <v>18</v>
      </c>
      <c r="I1152" s="1">
        <v>38674</v>
      </c>
      <c r="J1152" s="1">
        <f>+Tabell1[[#This Row],[Regnskap]]</f>
        <v>38674</v>
      </c>
      <c r="L1152" t="str">
        <f>_xlfn.XLOOKUP(Tabell1[[#This Row],[Ansvar]],Fleksi[Ansvar],Fleksi[Virksomhet])</f>
        <v>SYV</v>
      </c>
      <c r="M1152" t="str">
        <f>_xlfn.XLOOKUP(Tabell1[[#This Row],[Ansvar]],Fleksi[Ansvar],Fleksi[1B])</f>
        <v>Sykehjemstjenester</v>
      </c>
      <c r="N1152" t="str">
        <f>_xlfn.XLOOKUP(Tabell1[[#This Row],[Ansvar]],Fleksi[Ansvar],Fleksi[Tjenesteområde])</f>
        <v>Helse og velferd</v>
      </c>
      <c r="O1152" s="1">
        <f>+ROUND(Tabell1[[#This Row],[Justert beløp]],-3)</f>
        <v>39000</v>
      </c>
      <c r="P1152">
        <f t="shared" si="150"/>
        <v>1040</v>
      </c>
      <c r="Q1152">
        <f t="shared" si="151"/>
        <v>320121</v>
      </c>
      <c r="R1152">
        <f t="shared" si="152"/>
        <v>2530</v>
      </c>
      <c r="S1152" t="str">
        <f t="shared" si="153"/>
        <v>2255</v>
      </c>
      <c r="T1152" s="1">
        <f>+Tabell1[[#This Row],[Avrundet beløp]]</f>
        <v>39000</v>
      </c>
      <c r="U1152" s="5">
        <f t="shared" si="141"/>
        <v>39000</v>
      </c>
    </row>
    <row r="1153" spans="1:21" x14ac:dyDescent="0.25">
      <c r="A1153">
        <v>320121</v>
      </c>
      <c r="B1153" t="s">
        <v>439</v>
      </c>
      <c r="C1153">
        <v>2530</v>
      </c>
      <c r="D1153" t="s">
        <v>240</v>
      </c>
      <c r="E1153">
        <v>1050</v>
      </c>
      <c r="F1153" t="s">
        <v>223</v>
      </c>
      <c r="G1153" t="s">
        <v>17</v>
      </c>
      <c r="H1153" t="s">
        <v>18</v>
      </c>
      <c r="I1153" s="1">
        <v>4651</v>
      </c>
      <c r="J1153" s="1">
        <f>+Tabell1[[#This Row],[Regnskap]]</f>
        <v>4651</v>
      </c>
      <c r="L1153" t="str">
        <f>_xlfn.XLOOKUP(Tabell1[[#This Row],[Ansvar]],Fleksi[Ansvar],Fleksi[Virksomhet])</f>
        <v>SYV</v>
      </c>
      <c r="M1153" t="str">
        <f>_xlfn.XLOOKUP(Tabell1[[#This Row],[Ansvar]],Fleksi[Ansvar],Fleksi[1B])</f>
        <v>Sykehjemstjenester</v>
      </c>
      <c r="N1153" t="str">
        <f>_xlfn.XLOOKUP(Tabell1[[#This Row],[Ansvar]],Fleksi[Ansvar],Fleksi[Tjenesteområde])</f>
        <v>Helse og velferd</v>
      </c>
      <c r="O1153" s="1">
        <f>+ROUND(Tabell1[[#This Row],[Justert beløp]],-3)</f>
        <v>5000</v>
      </c>
      <c r="P1153">
        <f t="shared" si="150"/>
        <v>1050</v>
      </c>
      <c r="Q1153">
        <f t="shared" si="151"/>
        <v>320121</v>
      </c>
      <c r="R1153">
        <f t="shared" si="152"/>
        <v>2530</v>
      </c>
      <c r="S1153" t="str">
        <f t="shared" si="153"/>
        <v>2255</v>
      </c>
      <c r="T1153" s="1">
        <f>+Tabell1[[#This Row],[Avrundet beløp]]</f>
        <v>5000</v>
      </c>
      <c r="U1153" s="5">
        <f t="shared" si="141"/>
        <v>5000</v>
      </c>
    </row>
    <row r="1154" spans="1:21" x14ac:dyDescent="0.25">
      <c r="A1154">
        <v>320121</v>
      </c>
      <c r="B1154" t="s">
        <v>439</v>
      </c>
      <c r="C1154">
        <v>2530</v>
      </c>
      <c r="D1154" t="s">
        <v>240</v>
      </c>
      <c r="E1154">
        <v>1090</v>
      </c>
      <c r="F1154" t="s">
        <v>22</v>
      </c>
      <c r="G1154" t="s">
        <v>17</v>
      </c>
      <c r="H1154" t="s">
        <v>18</v>
      </c>
      <c r="I1154" s="1">
        <v>4021</v>
      </c>
      <c r="J1154" s="1">
        <f>+Tabell1[[#This Row],[Regnskap]]</f>
        <v>4021</v>
      </c>
      <c r="L1154" t="str">
        <f>_xlfn.XLOOKUP(Tabell1[[#This Row],[Ansvar]],Fleksi[Ansvar],Fleksi[Virksomhet])</f>
        <v>SYV</v>
      </c>
      <c r="M1154" t="str">
        <f>_xlfn.XLOOKUP(Tabell1[[#This Row],[Ansvar]],Fleksi[Ansvar],Fleksi[1B])</f>
        <v>Sykehjemstjenester</v>
      </c>
      <c r="N1154" t="str">
        <f>_xlfn.XLOOKUP(Tabell1[[#This Row],[Ansvar]],Fleksi[Ansvar],Fleksi[Tjenesteområde])</f>
        <v>Helse og velferd</v>
      </c>
      <c r="O1154" s="1">
        <f>+ROUND(Tabell1[[#This Row],[Justert beløp]],-3)</f>
        <v>4000</v>
      </c>
      <c r="P1154">
        <f t="shared" si="150"/>
        <v>1090</v>
      </c>
      <c r="Q1154">
        <f t="shared" si="151"/>
        <v>320121</v>
      </c>
      <c r="R1154">
        <f t="shared" si="152"/>
        <v>2530</v>
      </c>
      <c r="S1154" t="str">
        <f t="shared" si="153"/>
        <v>2255</v>
      </c>
      <c r="T1154" s="1">
        <f>+Tabell1[[#This Row],[Avrundet beløp]]</f>
        <v>4000</v>
      </c>
      <c r="U1154" s="5">
        <f t="shared" si="141"/>
        <v>4000</v>
      </c>
    </row>
    <row r="1155" spans="1:21" x14ac:dyDescent="0.25">
      <c r="A1155">
        <v>320121</v>
      </c>
      <c r="B1155" t="s">
        <v>439</v>
      </c>
      <c r="C1155">
        <v>2530</v>
      </c>
      <c r="D1155" t="s">
        <v>240</v>
      </c>
      <c r="E1155">
        <v>1099</v>
      </c>
      <c r="F1155" t="s">
        <v>16</v>
      </c>
      <c r="G1155" t="s">
        <v>17</v>
      </c>
      <c r="H1155" t="s">
        <v>18</v>
      </c>
      <c r="I1155" s="1">
        <v>14964</v>
      </c>
      <c r="J1155" s="1">
        <f>+Tabell1[[#This Row],[Regnskap]]</f>
        <v>14964</v>
      </c>
      <c r="L1155" t="str">
        <f>_xlfn.XLOOKUP(Tabell1[[#This Row],[Ansvar]],Fleksi[Ansvar],Fleksi[Virksomhet])</f>
        <v>SYV</v>
      </c>
      <c r="M1155" t="str">
        <f>_xlfn.XLOOKUP(Tabell1[[#This Row],[Ansvar]],Fleksi[Ansvar],Fleksi[1B])</f>
        <v>Sykehjemstjenester</v>
      </c>
      <c r="N1155" t="str">
        <f>_xlfn.XLOOKUP(Tabell1[[#This Row],[Ansvar]],Fleksi[Ansvar],Fleksi[Tjenesteområde])</f>
        <v>Helse og velferd</v>
      </c>
      <c r="O1155" s="1">
        <f>+ROUND(Tabell1[[#This Row],[Justert beløp]],-3)</f>
        <v>15000</v>
      </c>
      <c r="P1155">
        <f t="shared" si="150"/>
        <v>1099</v>
      </c>
      <c r="Q1155">
        <f t="shared" si="151"/>
        <v>320121</v>
      </c>
      <c r="R1155">
        <f t="shared" si="152"/>
        <v>2530</v>
      </c>
      <c r="S1155" t="str">
        <f t="shared" si="153"/>
        <v>2255</v>
      </c>
      <c r="T1155" s="1">
        <f>+Tabell1[[#This Row],[Avrundet beløp]]</f>
        <v>15000</v>
      </c>
      <c r="U1155" s="5">
        <f t="shared" si="141"/>
        <v>15000</v>
      </c>
    </row>
    <row r="1156" spans="1:21" x14ac:dyDescent="0.25">
      <c r="A1156">
        <v>320122</v>
      </c>
      <c r="B1156" t="s">
        <v>440</v>
      </c>
      <c r="C1156">
        <v>2530</v>
      </c>
      <c r="D1156" t="s">
        <v>240</v>
      </c>
      <c r="E1156">
        <v>1011</v>
      </c>
      <c r="F1156" t="s">
        <v>60</v>
      </c>
      <c r="G1156" t="s">
        <v>17</v>
      </c>
      <c r="H1156" t="s">
        <v>18</v>
      </c>
      <c r="I1156" s="1">
        <v>1677</v>
      </c>
      <c r="J1156" s="1">
        <f>+Tabell1[[#This Row],[Regnskap]]</f>
        <v>1677</v>
      </c>
      <c r="L1156" t="str">
        <f>_xlfn.XLOOKUP(Tabell1[[#This Row],[Ansvar]],Fleksi[Ansvar],Fleksi[Virksomhet])</f>
        <v>SYV</v>
      </c>
      <c r="M1156" t="str">
        <f>_xlfn.XLOOKUP(Tabell1[[#This Row],[Ansvar]],Fleksi[Ansvar],Fleksi[1B])</f>
        <v>Sykehjemstjenester</v>
      </c>
      <c r="N1156" t="str">
        <f>_xlfn.XLOOKUP(Tabell1[[#This Row],[Ansvar]],Fleksi[Ansvar],Fleksi[Tjenesteområde])</f>
        <v>Helse og velferd</v>
      </c>
      <c r="O1156" s="1">
        <f>+ROUND(Tabell1[[#This Row],[Justert beløp]],-3)</f>
        <v>2000</v>
      </c>
      <c r="P1156">
        <f t="shared" si="150"/>
        <v>1011</v>
      </c>
      <c r="Q1156">
        <f t="shared" si="151"/>
        <v>320122</v>
      </c>
      <c r="R1156">
        <f t="shared" si="152"/>
        <v>2530</v>
      </c>
      <c r="S1156" t="str">
        <f t="shared" si="153"/>
        <v>2255</v>
      </c>
      <c r="T1156" s="1">
        <f>+Tabell1[[#This Row],[Avrundet beløp]]</f>
        <v>2000</v>
      </c>
      <c r="U1156" s="5">
        <f t="shared" si="141"/>
        <v>2000</v>
      </c>
    </row>
    <row r="1157" spans="1:21" x14ac:dyDescent="0.25">
      <c r="A1157">
        <v>320122</v>
      </c>
      <c r="B1157" t="s">
        <v>440</v>
      </c>
      <c r="C1157">
        <v>2530</v>
      </c>
      <c r="D1157" t="s">
        <v>240</v>
      </c>
      <c r="E1157">
        <v>1012</v>
      </c>
      <c r="F1157" t="s">
        <v>23</v>
      </c>
      <c r="G1157" t="s">
        <v>17</v>
      </c>
      <c r="H1157" t="s">
        <v>18</v>
      </c>
      <c r="I1157" s="1">
        <v>7971</v>
      </c>
      <c r="J1157" s="1">
        <f>+Tabell1[[#This Row],[Regnskap]]</f>
        <v>7971</v>
      </c>
      <c r="L1157" t="str">
        <f>_xlfn.XLOOKUP(Tabell1[[#This Row],[Ansvar]],Fleksi[Ansvar],Fleksi[Virksomhet])</f>
        <v>SYV</v>
      </c>
      <c r="M1157" t="str">
        <f>_xlfn.XLOOKUP(Tabell1[[#This Row],[Ansvar]],Fleksi[Ansvar],Fleksi[1B])</f>
        <v>Sykehjemstjenester</v>
      </c>
      <c r="N1157" t="str">
        <f>_xlfn.XLOOKUP(Tabell1[[#This Row],[Ansvar]],Fleksi[Ansvar],Fleksi[Tjenesteområde])</f>
        <v>Helse og velferd</v>
      </c>
      <c r="O1157" s="1">
        <f>+ROUND(Tabell1[[#This Row],[Justert beløp]],-3)</f>
        <v>8000</v>
      </c>
      <c r="P1157">
        <f t="shared" si="150"/>
        <v>1012</v>
      </c>
      <c r="Q1157">
        <f t="shared" si="151"/>
        <v>320122</v>
      </c>
      <c r="R1157">
        <f t="shared" si="152"/>
        <v>2530</v>
      </c>
      <c r="S1157" t="str">
        <f t="shared" si="153"/>
        <v>2255</v>
      </c>
      <c r="T1157" s="1">
        <f>+Tabell1[[#This Row],[Avrundet beløp]]</f>
        <v>8000</v>
      </c>
      <c r="U1157" s="5">
        <f t="shared" ref="U1157:U1220" si="154">ROUND(T1157,-3)</f>
        <v>8000</v>
      </c>
    </row>
    <row r="1158" spans="1:21" x14ac:dyDescent="0.25">
      <c r="A1158">
        <v>320122</v>
      </c>
      <c r="B1158" t="s">
        <v>440</v>
      </c>
      <c r="C1158">
        <v>2530</v>
      </c>
      <c r="D1158" t="s">
        <v>240</v>
      </c>
      <c r="E1158">
        <v>1020</v>
      </c>
      <c r="F1158" t="s">
        <v>260</v>
      </c>
      <c r="G1158" t="s">
        <v>17</v>
      </c>
      <c r="H1158" t="s">
        <v>18</v>
      </c>
      <c r="I1158" s="1">
        <v>52065</v>
      </c>
      <c r="J1158" s="1">
        <f>+Tabell1[[#This Row],[Regnskap]]</f>
        <v>52065</v>
      </c>
      <c r="L1158" t="str">
        <f>_xlfn.XLOOKUP(Tabell1[[#This Row],[Ansvar]],Fleksi[Ansvar],Fleksi[Virksomhet])</f>
        <v>SYV</v>
      </c>
      <c r="M1158" t="str">
        <f>_xlfn.XLOOKUP(Tabell1[[#This Row],[Ansvar]],Fleksi[Ansvar],Fleksi[1B])</f>
        <v>Sykehjemstjenester</v>
      </c>
      <c r="N1158" t="str">
        <f>_xlfn.XLOOKUP(Tabell1[[#This Row],[Ansvar]],Fleksi[Ansvar],Fleksi[Tjenesteområde])</f>
        <v>Helse og velferd</v>
      </c>
      <c r="O1158" s="1">
        <f>+ROUND(Tabell1[[#This Row],[Justert beløp]],-3)</f>
        <v>52000</v>
      </c>
      <c r="P1158">
        <f t="shared" si="150"/>
        <v>1020</v>
      </c>
      <c r="Q1158">
        <f t="shared" si="151"/>
        <v>320122</v>
      </c>
      <c r="R1158">
        <f t="shared" si="152"/>
        <v>2530</v>
      </c>
      <c r="S1158" t="str">
        <f t="shared" si="153"/>
        <v>2255</v>
      </c>
      <c r="T1158" s="1">
        <f>+Tabell1[[#This Row],[Avrundet beløp]]</f>
        <v>52000</v>
      </c>
      <c r="U1158" s="5">
        <f t="shared" si="154"/>
        <v>52000</v>
      </c>
    </row>
    <row r="1159" spans="1:21" x14ac:dyDescent="0.25">
      <c r="A1159">
        <v>320122</v>
      </c>
      <c r="B1159" t="s">
        <v>440</v>
      </c>
      <c r="C1159">
        <v>2530</v>
      </c>
      <c r="D1159" t="s">
        <v>240</v>
      </c>
      <c r="E1159">
        <v>1025</v>
      </c>
      <c r="F1159" t="s">
        <v>258</v>
      </c>
      <c r="G1159" t="s">
        <v>17</v>
      </c>
      <c r="H1159" t="s">
        <v>18</v>
      </c>
      <c r="I1159" s="1">
        <v>28767</v>
      </c>
      <c r="J1159" s="1">
        <f>+Tabell1[[#This Row],[Regnskap]]</f>
        <v>28767</v>
      </c>
      <c r="L1159" t="str">
        <f>_xlfn.XLOOKUP(Tabell1[[#This Row],[Ansvar]],Fleksi[Ansvar],Fleksi[Virksomhet])</f>
        <v>SYV</v>
      </c>
      <c r="M1159" t="str">
        <f>_xlfn.XLOOKUP(Tabell1[[#This Row],[Ansvar]],Fleksi[Ansvar],Fleksi[1B])</f>
        <v>Sykehjemstjenester</v>
      </c>
      <c r="N1159" t="str">
        <f>_xlfn.XLOOKUP(Tabell1[[#This Row],[Ansvar]],Fleksi[Ansvar],Fleksi[Tjenesteområde])</f>
        <v>Helse og velferd</v>
      </c>
      <c r="O1159" s="1">
        <f>+ROUND(Tabell1[[#This Row],[Justert beløp]],-3)</f>
        <v>29000</v>
      </c>
      <c r="P1159">
        <f t="shared" si="150"/>
        <v>1025</v>
      </c>
      <c r="Q1159">
        <f t="shared" si="151"/>
        <v>320122</v>
      </c>
      <c r="R1159">
        <f t="shared" si="152"/>
        <v>2530</v>
      </c>
      <c r="S1159" t="str">
        <f t="shared" si="153"/>
        <v>2255</v>
      </c>
      <c r="T1159" s="1">
        <f>+Tabell1[[#This Row],[Avrundet beløp]]</f>
        <v>29000</v>
      </c>
      <c r="U1159" s="5">
        <f t="shared" si="154"/>
        <v>29000</v>
      </c>
    </row>
    <row r="1160" spans="1:21" x14ac:dyDescent="0.25">
      <c r="A1160">
        <v>320122</v>
      </c>
      <c r="B1160" t="s">
        <v>440</v>
      </c>
      <c r="C1160">
        <v>2530</v>
      </c>
      <c r="D1160" t="s">
        <v>240</v>
      </c>
      <c r="E1160">
        <v>1030</v>
      </c>
      <c r="F1160" t="s">
        <v>248</v>
      </c>
      <c r="G1160" t="s">
        <v>17</v>
      </c>
      <c r="H1160" t="s">
        <v>18</v>
      </c>
      <c r="I1160" s="1">
        <v>17326</v>
      </c>
      <c r="J1160" s="1">
        <f>+Tabell1[[#This Row],[Regnskap]]</f>
        <v>17326</v>
      </c>
      <c r="L1160" t="str">
        <f>_xlfn.XLOOKUP(Tabell1[[#This Row],[Ansvar]],Fleksi[Ansvar],Fleksi[Virksomhet])</f>
        <v>SYV</v>
      </c>
      <c r="M1160" t="str">
        <f>_xlfn.XLOOKUP(Tabell1[[#This Row],[Ansvar]],Fleksi[Ansvar],Fleksi[1B])</f>
        <v>Sykehjemstjenester</v>
      </c>
      <c r="N1160" t="str">
        <f>_xlfn.XLOOKUP(Tabell1[[#This Row],[Ansvar]],Fleksi[Ansvar],Fleksi[Tjenesteområde])</f>
        <v>Helse og velferd</v>
      </c>
      <c r="O1160" s="1">
        <f>+ROUND(Tabell1[[#This Row],[Justert beløp]],-3)</f>
        <v>17000</v>
      </c>
      <c r="P1160">
        <f t="shared" si="150"/>
        <v>1030</v>
      </c>
      <c r="Q1160">
        <f t="shared" si="151"/>
        <v>320122</v>
      </c>
      <c r="R1160">
        <f t="shared" si="152"/>
        <v>2530</v>
      </c>
      <c r="S1160" t="str">
        <f t="shared" si="153"/>
        <v>2255</v>
      </c>
      <c r="T1160" s="1">
        <f>+Tabell1[[#This Row],[Avrundet beløp]]</f>
        <v>17000</v>
      </c>
      <c r="U1160" s="5">
        <f t="shared" si="154"/>
        <v>17000</v>
      </c>
    </row>
    <row r="1161" spans="1:21" x14ac:dyDescent="0.25">
      <c r="A1161">
        <v>320122</v>
      </c>
      <c r="B1161" t="s">
        <v>440</v>
      </c>
      <c r="C1161">
        <v>2530</v>
      </c>
      <c r="D1161" t="s">
        <v>240</v>
      </c>
      <c r="E1161">
        <v>1040</v>
      </c>
      <c r="F1161" t="s">
        <v>27</v>
      </c>
      <c r="G1161" t="s">
        <v>17</v>
      </c>
      <c r="H1161" t="s">
        <v>18</v>
      </c>
      <c r="I1161" s="1">
        <v>67166</v>
      </c>
      <c r="J1161" s="1">
        <f>+Tabell1[[#This Row],[Regnskap]]</f>
        <v>67166</v>
      </c>
      <c r="L1161" t="str">
        <f>_xlfn.XLOOKUP(Tabell1[[#This Row],[Ansvar]],Fleksi[Ansvar],Fleksi[Virksomhet])</f>
        <v>SYV</v>
      </c>
      <c r="M1161" t="str">
        <f>_xlfn.XLOOKUP(Tabell1[[#This Row],[Ansvar]],Fleksi[Ansvar],Fleksi[1B])</f>
        <v>Sykehjemstjenester</v>
      </c>
      <c r="N1161" t="str">
        <f>_xlfn.XLOOKUP(Tabell1[[#This Row],[Ansvar]],Fleksi[Ansvar],Fleksi[Tjenesteområde])</f>
        <v>Helse og velferd</v>
      </c>
      <c r="O1161" s="1">
        <f>+ROUND(Tabell1[[#This Row],[Justert beløp]],-3)</f>
        <v>67000</v>
      </c>
      <c r="P1161">
        <f t="shared" si="150"/>
        <v>1040</v>
      </c>
      <c r="Q1161">
        <f t="shared" si="151"/>
        <v>320122</v>
      </c>
      <c r="R1161">
        <f t="shared" si="152"/>
        <v>2530</v>
      </c>
      <c r="S1161" t="str">
        <f t="shared" si="153"/>
        <v>2255</v>
      </c>
      <c r="T1161" s="1">
        <f>+Tabell1[[#This Row],[Avrundet beløp]]</f>
        <v>67000</v>
      </c>
      <c r="U1161" s="5">
        <f t="shared" si="154"/>
        <v>67000</v>
      </c>
    </row>
    <row r="1162" spans="1:21" x14ac:dyDescent="0.25">
      <c r="A1162">
        <v>320122</v>
      </c>
      <c r="B1162" t="s">
        <v>440</v>
      </c>
      <c r="C1162">
        <v>2530</v>
      </c>
      <c r="D1162" t="s">
        <v>240</v>
      </c>
      <c r="E1162">
        <v>1090</v>
      </c>
      <c r="F1162" t="s">
        <v>22</v>
      </c>
      <c r="G1162" t="s">
        <v>17</v>
      </c>
      <c r="H1162" t="s">
        <v>18</v>
      </c>
      <c r="I1162" s="1">
        <v>5995</v>
      </c>
      <c r="J1162" s="1">
        <f>+Tabell1[[#This Row],[Regnskap]]</f>
        <v>5995</v>
      </c>
      <c r="L1162" t="str">
        <f>_xlfn.XLOOKUP(Tabell1[[#This Row],[Ansvar]],Fleksi[Ansvar],Fleksi[Virksomhet])</f>
        <v>SYV</v>
      </c>
      <c r="M1162" t="str">
        <f>_xlfn.XLOOKUP(Tabell1[[#This Row],[Ansvar]],Fleksi[Ansvar],Fleksi[1B])</f>
        <v>Sykehjemstjenester</v>
      </c>
      <c r="N1162" t="str">
        <f>_xlfn.XLOOKUP(Tabell1[[#This Row],[Ansvar]],Fleksi[Ansvar],Fleksi[Tjenesteområde])</f>
        <v>Helse og velferd</v>
      </c>
      <c r="O1162" s="1">
        <f>+ROUND(Tabell1[[#This Row],[Justert beløp]],-3)</f>
        <v>6000</v>
      </c>
      <c r="P1162">
        <f t="shared" si="150"/>
        <v>1090</v>
      </c>
      <c r="Q1162">
        <f t="shared" si="151"/>
        <v>320122</v>
      </c>
      <c r="R1162">
        <f t="shared" si="152"/>
        <v>2530</v>
      </c>
      <c r="S1162" t="str">
        <f t="shared" si="153"/>
        <v>2255</v>
      </c>
      <c r="T1162" s="1">
        <f>+Tabell1[[#This Row],[Avrundet beløp]]</f>
        <v>6000</v>
      </c>
      <c r="U1162" s="5">
        <f t="shared" si="154"/>
        <v>6000</v>
      </c>
    </row>
    <row r="1163" spans="1:21" x14ac:dyDescent="0.25">
      <c r="A1163">
        <v>320122</v>
      </c>
      <c r="B1163" t="s">
        <v>440</v>
      </c>
      <c r="C1163">
        <v>2530</v>
      </c>
      <c r="D1163" t="s">
        <v>240</v>
      </c>
      <c r="E1163">
        <v>1099</v>
      </c>
      <c r="F1163" t="s">
        <v>16</v>
      </c>
      <c r="G1163" t="s">
        <v>17</v>
      </c>
      <c r="H1163" t="s">
        <v>18</v>
      </c>
      <c r="I1163" s="1">
        <v>26022</v>
      </c>
      <c r="J1163" s="1">
        <f>+Tabell1[[#This Row],[Regnskap]]</f>
        <v>26022</v>
      </c>
      <c r="L1163" t="str">
        <f>_xlfn.XLOOKUP(Tabell1[[#This Row],[Ansvar]],Fleksi[Ansvar],Fleksi[Virksomhet])</f>
        <v>SYV</v>
      </c>
      <c r="M1163" t="str">
        <f>_xlfn.XLOOKUP(Tabell1[[#This Row],[Ansvar]],Fleksi[Ansvar],Fleksi[1B])</f>
        <v>Sykehjemstjenester</v>
      </c>
      <c r="N1163" t="str">
        <f>_xlfn.XLOOKUP(Tabell1[[#This Row],[Ansvar]],Fleksi[Ansvar],Fleksi[Tjenesteområde])</f>
        <v>Helse og velferd</v>
      </c>
      <c r="O1163" s="1">
        <f>+ROUND(Tabell1[[#This Row],[Justert beløp]],-3)</f>
        <v>26000</v>
      </c>
      <c r="P1163">
        <f t="shared" si="150"/>
        <v>1099</v>
      </c>
      <c r="Q1163">
        <f t="shared" si="151"/>
        <v>320122</v>
      </c>
      <c r="R1163">
        <f t="shared" si="152"/>
        <v>2530</v>
      </c>
      <c r="S1163" t="str">
        <f t="shared" si="153"/>
        <v>2255</v>
      </c>
      <c r="T1163" s="1">
        <f>+Tabell1[[#This Row],[Avrundet beløp]]</f>
        <v>26000</v>
      </c>
      <c r="U1163" s="5">
        <f t="shared" si="154"/>
        <v>26000</v>
      </c>
    </row>
    <row r="1164" spans="1:21" x14ac:dyDescent="0.25">
      <c r="A1164">
        <v>320131</v>
      </c>
      <c r="B1164" t="s">
        <v>441</v>
      </c>
      <c r="C1164">
        <v>2321</v>
      </c>
      <c r="D1164" t="s">
        <v>219</v>
      </c>
      <c r="E1164">
        <v>1021</v>
      </c>
      <c r="F1164" t="s">
        <v>30</v>
      </c>
      <c r="G1164" t="s">
        <v>17</v>
      </c>
      <c r="H1164" t="s">
        <v>18</v>
      </c>
      <c r="I1164" s="1">
        <v>52</v>
      </c>
      <c r="J1164" s="1">
        <f>+Tabell1[[#This Row],[Regnskap]]</f>
        <v>52</v>
      </c>
      <c r="L1164" t="str">
        <f>_xlfn.XLOOKUP(Tabell1[[#This Row],[Ansvar]],Fleksi[Ansvar],Fleksi[Virksomhet])</f>
        <v>SYV</v>
      </c>
      <c r="M1164" t="str">
        <f>_xlfn.XLOOKUP(Tabell1[[#This Row],[Ansvar]],Fleksi[Ansvar],Fleksi[1B])</f>
        <v>Sykehjemstjenester</v>
      </c>
      <c r="N1164" t="str">
        <f>_xlfn.XLOOKUP(Tabell1[[#This Row],[Ansvar]],Fleksi[Ansvar],Fleksi[Tjenesteområde])</f>
        <v>Helse og velferd</v>
      </c>
      <c r="O1164" s="1">
        <f>+ROUND(Tabell1[[#This Row],[Justert beløp]],-3)</f>
        <v>0</v>
      </c>
      <c r="P1164">
        <f t="shared" si="150"/>
        <v>1021</v>
      </c>
      <c r="Q1164">
        <f t="shared" si="151"/>
        <v>320131</v>
      </c>
      <c r="R1164">
        <f t="shared" si="152"/>
        <v>2321</v>
      </c>
      <c r="S1164" t="str">
        <f t="shared" si="153"/>
        <v>2255</v>
      </c>
      <c r="T1164" s="1">
        <f>+Tabell1[[#This Row],[Avrundet beløp]]</f>
        <v>0</v>
      </c>
      <c r="U1164" s="5">
        <f t="shared" si="154"/>
        <v>0</v>
      </c>
    </row>
    <row r="1165" spans="1:21" x14ac:dyDescent="0.25">
      <c r="A1165">
        <v>320131</v>
      </c>
      <c r="B1165" t="s">
        <v>441</v>
      </c>
      <c r="C1165">
        <v>2321</v>
      </c>
      <c r="D1165" t="s">
        <v>219</v>
      </c>
      <c r="E1165">
        <v>1090</v>
      </c>
      <c r="F1165" t="s">
        <v>22</v>
      </c>
      <c r="G1165" t="s">
        <v>17</v>
      </c>
      <c r="H1165" t="s">
        <v>18</v>
      </c>
      <c r="I1165" s="1">
        <v>4</v>
      </c>
      <c r="J1165" s="1">
        <f>+Tabell1[[#This Row],[Regnskap]]</f>
        <v>4</v>
      </c>
      <c r="L1165" t="str">
        <f>_xlfn.XLOOKUP(Tabell1[[#This Row],[Ansvar]],Fleksi[Ansvar],Fleksi[Virksomhet])</f>
        <v>SYV</v>
      </c>
      <c r="M1165" t="str">
        <f>_xlfn.XLOOKUP(Tabell1[[#This Row],[Ansvar]],Fleksi[Ansvar],Fleksi[1B])</f>
        <v>Sykehjemstjenester</v>
      </c>
      <c r="N1165" t="str">
        <f>_xlfn.XLOOKUP(Tabell1[[#This Row],[Ansvar]],Fleksi[Ansvar],Fleksi[Tjenesteområde])</f>
        <v>Helse og velferd</v>
      </c>
      <c r="O1165" s="1">
        <f>+ROUND(Tabell1[[#This Row],[Justert beløp]],-3)</f>
        <v>0</v>
      </c>
      <c r="P1165">
        <f t="shared" si="150"/>
        <v>1090</v>
      </c>
      <c r="Q1165">
        <f t="shared" si="151"/>
        <v>320131</v>
      </c>
      <c r="R1165">
        <f t="shared" si="152"/>
        <v>2321</v>
      </c>
      <c r="S1165" t="str">
        <f t="shared" si="153"/>
        <v>2255</v>
      </c>
      <c r="T1165" s="1">
        <f>+Tabell1[[#This Row],[Avrundet beløp]]</f>
        <v>0</v>
      </c>
      <c r="U1165" s="5">
        <f t="shared" si="154"/>
        <v>0</v>
      </c>
    </row>
    <row r="1166" spans="1:21" x14ac:dyDescent="0.25">
      <c r="A1166">
        <v>320131</v>
      </c>
      <c r="B1166" t="s">
        <v>441</v>
      </c>
      <c r="C1166">
        <v>2321</v>
      </c>
      <c r="D1166" t="s">
        <v>219</v>
      </c>
      <c r="E1166">
        <v>1099</v>
      </c>
      <c r="F1166" t="s">
        <v>16</v>
      </c>
      <c r="G1166" t="s">
        <v>17</v>
      </c>
      <c r="H1166" t="s">
        <v>18</v>
      </c>
      <c r="I1166" s="1">
        <v>8</v>
      </c>
      <c r="J1166" s="1">
        <f>+Tabell1[[#This Row],[Regnskap]]</f>
        <v>8</v>
      </c>
      <c r="L1166" t="str">
        <f>_xlfn.XLOOKUP(Tabell1[[#This Row],[Ansvar]],Fleksi[Ansvar],Fleksi[Virksomhet])</f>
        <v>SYV</v>
      </c>
      <c r="M1166" t="str">
        <f>_xlfn.XLOOKUP(Tabell1[[#This Row],[Ansvar]],Fleksi[Ansvar],Fleksi[1B])</f>
        <v>Sykehjemstjenester</v>
      </c>
      <c r="N1166" t="str">
        <f>_xlfn.XLOOKUP(Tabell1[[#This Row],[Ansvar]],Fleksi[Ansvar],Fleksi[Tjenesteområde])</f>
        <v>Helse og velferd</v>
      </c>
      <c r="O1166" s="1">
        <f>+ROUND(Tabell1[[#This Row],[Justert beløp]],-3)</f>
        <v>0</v>
      </c>
      <c r="P1166">
        <f t="shared" si="150"/>
        <v>1099</v>
      </c>
      <c r="Q1166">
        <f t="shared" si="151"/>
        <v>320131</v>
      </c>
      <c r="R1166">
        <f t="shared" si="152"/>
        <v>2321</v>
      </c>
      <c r="S1166" t="str">
        <f t="shared" si="153"/>
        <v>2255</v>
      </c>
      <c r="T1166" s="1">
        <f>+Tabell1[[#This Row],[Avrundet beløp]]</f>
        <v>0</v>
      </c>
      <c r="U1166" s="5">
        <f t="shared" si="154"/>
        <v>0</v>
      </c>
    </row>
    <row r="1167" spans="1:21" x14ac:dyDescent="0.25">
      <c r="A1167">
        <v>320159</v>
      </c>
      <c r="B1167" t="s">
        <v>442</v>
      </c>
      <c r="C1167">
        <v>2530</v>
      </c>
      <c r="D1167" t="s">
        <v>240</v>
      </c>
      <c r="E1167">
        <v>1190</v>
      </c>
      <c r="F1167" t="s">
        <v>232</v>
      </c>
      <c r="G1167" t="s">
        <v>17</v>
      </c>
      <c r="H1167" t="s">
        <v>18</v>
      </c>
      <c r="I1167" s="1">
        <v>8522</v>
      </c>
      <c r="J1167" s="1">
        <f>+Tabell1[[#This Row],[Regnskap]]</f>
        <v>8522</v>
      </c>
      <c r="L1167" t="str">
        <f>_xlfn.XLOOKUP(Tabell1[[#This Row],[Ansvar]],Fleksi[Ansvar],Fleksi[Virksomhet])</f>
        <v>SYV</v>
      </c>
      <c r="M1167" t="str">
        <f>_xlfn.XLOOKUP(Tabell1[[#This Row],[Ansvar]],Fleksi[Ansvar],Fleksi[1B])</f>
        <v>Sykehjemstjenester</v>
      </c>
      <c r="N1167" t="str">
        <f>_xlfn.XLOOKUP(Tabell1[[#This Row],[Ansvar]],Fleksi[Ansvar],Fleksi[Tjenesteområde])</f>
        <v>Helse og velferd</v>
      </c>
      <c r="O1167" s="1">
        <f>+ROUND(Tabell1[[#This Row],[Justert beløp]],-3)</f>
        <v>9000</v>
      </c>
      <c r="P1167">
        <f t="shared" si="150"/>
        <v>1190</v>
      </c>
      <c r="Q1167">
        <f t="shared" si="151"/>
        <v>320159</v>
      </c>
      <c r="R1167">
        <f t="shared" si="152"/>
        <v>2530</v>
      </c>
      <c r="S1167" t="str">
        <f t="shared" si="153"/>
        <v>2255</v>
      </c>
      <c r="T1167" s="1">
        <f>+Tabell1[[#This Row],[Avrundet beløp]]</f>
        <v>9000</v>
      </c>
      <c r="U1167" s="5">
        <f t="shared" si="154"/>
        <v>9000</v>
      </c>
    </row>
    <row r="1168" spans="1:21" x14ac:dyDescent="0.25">
      <c r="A1168">
        <v>320159</v>
      </c>
      <c r="B1168" t="s">
        <v>442</v>
      </c>
      <c r="C1168">
        <v>2653</v>
      </c>
      <c r="D1168" t="s">
        <v>443</v>
      </c>
      <c r="E1168">
        <v>1190</v>
      </c>
      <c r="F1168" t="s">
        <v>232</v>
      </c>
      <c r="G1168" t="s">
        <v>17</v>
      </c>
      <c r="H1168" t="s">
        <v>18</v>
      </c>
      <c r="I1168" s="1">
        <v>184211</v>
      </c>
      <c r="J1168" s="1">
        <f>+Tabell1[[#This Row],[Regnskap]]</f>
        <v>184211</v>
      </c>
      <c r="L1168" t="str">
        <f>_xlfn.XLOOKUP(Tabell1[[#This Row],[Ansvar]],Fleksi[Ansvar],Fleksi[Virksomhet])</f>
        <v>SYV</v>
      </c>
      <c r="M1168" t="str">
        <f>_xlfn.XLOOKUP(Tabell1[[#This Row],[Ansvar]],Fleksi[Ansvar],Fleksi[1B])</f>
        <v>Sykehjemstjenester</v>
      </c>
      <c r="N1168" t="str">
        <f>_xlfn.XLOOKUP(Tabell1[[#This Row],[Ansvar]],Fleksi[Ansvar],Fleksi[Tjenesteområde])</f>
        <v>Helse og velferd</v>
      </c>
      <c r="O1168" s="1">
        <f>+ROUND(Tabell1[[#This Row],[Justert beløp]],-3)</f>
        <v>184000</v>
      </c>
      <c r="P1168">
        <f t="shared" si="150"/>
        <v>1190</v>
      </c>
      <c r="Q1168">
        <f t="shared" si="151"/>
        <v>320159</v>
      </c>
      <c r="R1168">
        <f t="shared" si="152"/>
        <v>2653</v>
      </c>
      <c r="S1168" t="str">
        <f t="shared" si="153"/>
        <v>2255</v>
      </c>
      <c r="T1168" s="1">
        <f>+Tabell1[[#This Row],[Avrundet beløp]]</f>
        <v>184000</v>
      </c>
      <c r="U1168" s="5">
        <f t="shared" si="154"/>
        <v>184000</v>
      </c>
    </row>
    <row r="1169" spans="1:21" x14ac:dyDescent="0.25">
      <c r="A1169">
        <v>320161</v>
      </c>
      <c r="B1169" t="s">
        <v>444</v>
      </c>
      <c r="C1169">
        <v>2321</v>
      </c>
      <c r="D1169" t="s">
        <v>219</v>
      </c>
      <c r="E1169">
        <v>1021</v>
      </c>
      <c r="F1169" t="s">
        <v>30</v>
      </c>
      <c r="G1169" t="s">
        <v>17</v>
      </c>
      <c r="H1169" t="s">
        <v>18</v>
      </c>
      <c r="I1169" s="1">
        <v>1174</v>
      </c>
      <c r="J1169" s="1">
        <f>+Tabell1[[#This Row],[Regnskap]]</f>
        <v>1174</v>
      </c>
      <c r="L1169" t="str">
        <f>_xlfn.XLOOKUP(Tabell1[[#This Row],[Ansvar]],Fleksi[Ansvar],Fleksi[Virksomhet])</f>
        <v>SYV</v>
      </c>
      <c r="M1169" t="str">
        <f>_xlfn.XLOOKUP(Tabell1[[#This Row],[Ansvar]],Fleksi[Ansvar],Fleksi[1B])</f>
        <v>Sykehjemstjenester</v>
      </c>
      <c r="N1169" t="str">
        <f>_xlfn.XLOOKUP(Tabell1[[#This Row],[Ansvar]],Fleksi[Ansvar],Fleksi[Tjenesteområde])</f>
        <v>Helse og velferd</v>
      </c>
      <c r="O1169" s="1">
        <f>+ROUND(Tabell1[[#This Row],[Justert beløp]],-3)</f>
        <v>1000</v>
      </c>
      <c r="P1169">
        <f t="shared" ref="P1169:P1216" si="155">+E1169</f>
        <v>1021</v>
      </c>
      <c r="Q1169">
        <f t="shared" ref="Q1169:Q1216" si="156">+A1169</f>
        <v>320161</v>
      </c>
      <c r="R1169">
        <f t="shared" ref="R1169:R1216" si="157">+C1169</f>
        <v>2321</v>
      </c>
      <c r="S1169" t="str">
        <f t="shared" ref="S1169:S1216" si="158">+G1169</f>
        <v>2255</v>
      </c>
      <c r="T1169" s="1">
        <f>+Tabell1[[#This Row],[Avrundet beløp]]</f>
        <v>1000</v>
      </c>
      <c r="U1169" s="5">
        <f t="shared" si="154"/>
        <v>1000</v>
      </c>
    </row>
    <row r="1170" spans="1:21" x14ac:dyDescent="0.25">
      <c r="A1170">
        <v>320161</v>
      </c>
      <c r="B1170" t="s">
        <v>444</v>
      </c>
      <c r="C1170">
        <v>2321</v>
      </c>
      <c r="D1170" t="s">
        <v>219</v>
      </c>
      <c r="E1170">
        <v>1099</v>
      </c>
      <c r="F1170" t="s">
        <v>16</v>
      </c>
      <c r="G1170" t="s">
        <v>17</v>
      </c>
      <c r="H1170" t="s">
        <v>18</v>
      </c>
      <c r="I1170" s="1">
        <v>165</v>
      </c>
      <c r="J1170" s="1">
        <f>+Tabell1[[#This Row],[Regnskap]]</f>
        <v>165</v>
      </c>
      <c r="L1170" t="str">
        <f>_xlfn.XLOOKUP(Tabell1[[#This Row],[Ansvar]],Fleksi[Ansvar],Fleksi[Virksomhet])</f>
        <v>SYV</v>
      </c>
      <c r="M1170" t="str">
        <f>_xlfn.XLOOKUP(Tabell1[[#This Row],[Ansvar]],Fleksi[Ansvar],Fleksi[1B])</f>
        <v>Sykehjemstjenester</v>
      </c>
      <c r="N1170" t="str">
        <f>_xlfn.XLOOKUP(Tabell1[[#This Row],[Ansvar]],Fleksi[Ansvar],Fleksi[Tjenesteområde])</f>
        <v>Helse og velferd</v>
      </c>
      <c r="O1170" s="1">
        <f>+ROUND(Tabell1[[#This Row],[Justert beløp]],-3)</f>
        <v>0</v>
      </c>
      <c r="P1170">
        <f t="shared" si="155"/>
        <v>1099</v>
      </c>
      <c r="Q1170">
        <f t="shared" si="156"/>
        <v>320161</v>
      </c>
      <c r="R1170">
        <f t="shared" si="157"/>
        <v>2321</v>
      </c>
      <c r="S1170" t="str">
        <f t="shared" si="158"/>
        <v>2255</v>
      </c>
      <c r="T1170" s="1">
        <f>+Tabell1[[#This Row],[Avrundet beløp]]</f>
        <v>0</v>
      </c>
      <c r="U1170" s="5">
        <f t="shared" si="154"/>
        <v>0</v>
      </c>
    </row>
    <row r="1171" spans="1:21" x14ac:dyDescent="0.25">
      <c r="A1171">
        <v>320161</v>
      </c>
      <c r="B1171" t="s">
        <v>444</v>
      </c>
      <c r="C1171">
        <v>2530</v>
      </c>
      <c r="D1171" t="s">
        <v>240</v>
      </c>
      <c r="E1171">
        <v>1012</v>
      </c>
      <c r="F1171" t="s">
        <v>23</v>
      </c>
      <c r="G1171" t="s">
        <v>17</v>
      </c>
      <c r="H1171" t="s">
        <v>18</v>
      </c>
      <c r="I1171" s="1">
        <v>1187</v>
      </c>
      <c r="J1171" s="1">
        <f>+Tabell1[[#This Row],[Regnskap]]</f>
        <v>1187</v>
      </c>
      <c r="L1171" t="str">
        <f>_xlfn.XLOOKUP(Tabell1[[#This Row],[Ansvar]],Fleksi[Ansvar],Fleksi[Virksomhet])</f>
        <v>SYV</v>
      </c>
      <c r="M1171" t="str">
        <f>_xlfn.XLOOKUP(Tabell1[[#This Row],[Ansvar]],Fleksi[Ansvar],Fleksi[1B])</f>
        <v>Sykehjemstjenester</v>
      </c>
      <c r="N1171" t="str">
        <f>_xlfn.XLOOKUP(Tabell1[[#This Row],[Ansvar]],Fleksi[Ansvar],Fleksi[Tjenesteområde])</f>
        <v>Helse og velferd</v>
      </c>
      <c r="O1171" s="1">
        <f>+ROUND(Tabell1[[#This Row],[Justert beløp]],-3)</f>
        <v>1000</v>
      </c>
      <c r="P1171">
        <f t="shared" si="155"/>
        <v>1012</v>
      </c>
      <c r="Q1171">
        <f t="shared" si="156"/>
        <v>320161</v>
      </c>
      <c r="R1171">
        <f t="shared" si="157"/>
        <v>2530</v>
      </c>
      <c r="S1171" t="str">
        <f t="shared" si="158"/>
        <v>2255</v>
      </c>
      <c r="T1171" s="1">
        <f>+Tabell1[[#This Row],[Avrundet beløp]]</f>
        <v>1000</v>
      </c>
      <c r="U1171" s="5">
        <f t="shared" si="154"/>
        <v>1000</v>
      </c>
    </row>
    <row r="1172" spans="1:21" x14ac:dyDescent="0.25">
      <c r="A1172">
        <v>320161</v>
      </c>
      <c r="B1172" t="s">
        <v>444</v>
      </c>
      <c r="C1172">
        <v>2530</v>
      </c>
      <c r="D1172" t="s">
        <v>240</v>
      </c>
      <c r="E1172">
        <v>1020</v>
      </c>
      <c r="F1172" t="s">
        <v>260</v>
      </c>
      <c r="G1172" t="s">
        <v>17</v>
      </c>
      <c r="H1172" t="s">
        <v>18</v>
      </c>
      <c r="I1172" s="1">
        <v>13533</v>
      </c>
      <c r="J1172" s="1">
        <f>+Tabell1[[#This Row],[Regnskap]]</f>
        <v>13533</v>
      </c>
      <c r="L1172" t="str">
        <f>_xlfn.XLOOKUP(Tabell1[[#This Row],[Ansvar]],Fleksi[Ansvar],Fleksi[Virksomhet])</f>
        <v>SYV</v>
      </c>
      <c r="M1172" t="str">
        <f>_xlfn.XLOOKUP(Tabell1[[#This Row],[Ansvar]],Fleksi[Ansvar],Fleksi[1B])</f>
        <v>Sykehjemstjenester</v>
      </c>
      <c r="N1172" t="str">
        <f>_xlfn.XLOOKUP(Tabell1[[#This Row],[Ansvar]],Fleksi[Ansvar],Fleksi[Tjenesteområde])</f>
        <v>Helse og velferd</v>
      </c>
      <c r="O1172" s="1">
        <f>+ROUND(Tabell1[[#This Row],[Justert beløp]],-3)</f>
        <v>14000</v>
      </c>
      <c r="P1172">
        <f t="shared" si="155"/>
        <v>1020</v>
      </c>
      <c r="Q1172">
        <f t="shared" si="156"/>
        <v>320161</v>
      </c>
      <c r="R1172">
        <f t="shared" si="157"/>
        <v>2530</v>
      </c>
      <c r="S1172" t="str">
        <f t="shared" si="158"/>
        <v>2255</v>
      </c>
      <c r="T1172" s="1">
        <f>+Tabell1[[#This Row],[Avrundet beløp]]</f>
        <v>14000</v>
      </c>
      <c r="U1172" s="5">
        <f t="shared" si="154"/>
        <v>14000</v>
      </c>
    </row>
    <row r="1173" spans="1:21" x14ac:dyDescent="0.25">
      <c r="A1173">
        <v>320161</v>
      </c>
      <c r="B1173" t="s">
        <v>444</v>
      </c>
      <c r="C1173">
        <v>2530</v>
      </c>
      <c r="D1173" t="s">
        <v>240</v>
      </c>
      <c r="E1173">
        <v>1021</v>
      </c>
      <c r="F1173" t="s">
        <v>30</v>
      </c>
      <c r="G1173" t="s">
        <v>17</v>
      </c>
      <c r="H1173" t="s">
        <v>18</v>
      </c>
      <c r="I1173" s="1">
        <v>1835</v>
      </c>
      <c r="J1173" s="1">
        <f>+Tabell1[[#This Row],[Regnskap]]</f>
        <v>1835</v>
      </c>
      <c r="L1173" t="str">
        <f>_xlfn.XLOOKUP(Tabell1[[#This Row],[Ansvar]],Fleksi[Ansvar],Fleksi[Virksomhet])</f>
        <v>SYV</v>
      </c>
      <c r="M1173" t="str">
        <f>_xlfn.XLOOKUP(Tabell1[[#This Row],[Ansvar]],Fleksi[Ansvar],Fleksi[1B])</f>
        <v>Sykehjemstjenester</v>
      </c>
      <c r="N1173" t="str">
        <f>_xlfn.XLOOKUP(Tabell1[[#This Row],[Ansvar]],Fleksi[Ansvar],Fleksi[Tjenesteområde])</f>
        <v>Helse og velferd</v>
      </c>
      <c r="O1173" s="1">
        <f>+ROUND(Tabell1[[#This Row],[Justert beløp]],-3)</f>
        <v>2000</v>
      </c>
      <c r="P1173">
        <f t="shared" si="155"/>
        <v>1021</v>
      </c>
      <c r="Q1173">
        <f t="shared" si="156"/>
        <v>320161</v>
      </c>
      <c r="R1173">
        <f t="shared" si="157"/>
        <v>2530</v>
      </c>
      <c r="S1173" t="str">
        <f t="shared" si="158"/>
        <v>2255</v>
      </c>
      <c r="T1173" s="1">
        <f>+Tabell1[[#This Row],[Avrundet beløp]]</f>
        <v>2000</v>
      </c>
      <c r="U1173" s="5">
        <f t="shared" si="154"/>
        <v>2000</v>
      </c>
    </row>
    <row r="1174" spans="1:21" x14ac:dyDescent="0.25">
      <c r="A1174">
        <v>320161</v>
      </c>
      <c r="B1174" t="s">
        <v>444</v>
      </c>
      <c r="C1174">
        <v>2530</v>
      </c>
      <c r="D1174" t="s">
        <v>240</v>
      </c>
      <c r="E1174">
        <v>1025</v>
      </c>
      <c r="F1174" t="s">
        <v>258</v>
      </c>
      <c r="G1174" t="s">
        <v>17</v>
      </c>
      <c r="H1174" t="s">
        <v>18</v>
      </c>
      <c r="I1174" s="1">
        <v>30375</v>
      </c>
      <c r="J1174" s="1">
        <f>+Tabell1[[#This Row],[Regnskap]]</f>
        <v>30375</v>
      </c>
      <c r="L1174" t="str">
        <f>_xlfn.XLOOKUP(Tabell1[[#This Row],[Ansvar]],Fleksi[Ansvar],Fleksi[Virksomhet])</f>
        <v>SYV</v>
      </c>
      <c r="M1174" t="str">
        <f>_xlfn.XLOOKUP(Tabell1[[#This Row],[Ansvar]],Fleksi[Ansvar],Fleksi[1B])</f>
        <v>Sykehjemstjenester</v>
      </c>
      <c r="N1174" t="str">
        <f>_xlfn.XLOOKUP(Tabell1[[#This Row],[Ansvar]],Fleksi[Ansvar],Fleksi[Tjenesteområde])</f>
        <v>Helse og velferd</v>
      </c>
      <c r="O1174" s="1">
        <f>+ROUND(Tabell1[[#This Row],[Justert beløp]],-3)</f>
        <v>30000</v>
      </c>
      <c r="P1174">
        <f t="shared" si="155"/>
        <v>1025</v>
      </c>
      <c r="Q1174">
        <f t="shared" si="156"/>
        <v>320161</v>
      </c>
      <c r="R1174">
        <f t="shared" si="157"/>
        <v>2530</v>
      </c>
      <c r="S1174" t="str">
        <f t="shared" si="158"/>
        <v>2255</v>
      </c>
      <c r="T1174" s="1">
        <f>+Tabell1[[#This Row],[Avrundet beløp]]</f>
        <v>30000</v>
      </c>
      <c r="U1174" s="5">
        <f t="shared" si="154"/>
        <v>30000</v>
      </c>
    </row>
    <row r="1175" spans="1:21" x14ac:dyDescent="0.25">
      <c r="A1175">
        <v>320161</v>
      </c>
      <c r="B1175" t="s">
        <v>444</v>
      </c>
      <c r="C1175">
        <v>2530</v>
      </c>
      <c r="D1175" t="s">
        <v>240</v>
      </c>
      <c r="E1175">
        <v>1030</v>
      </c>
      <c r="F1175" t="s">
        <v>248</v>
      </c>
      <c r="G1175" t="s">
        <v>17</v>
      </c>
      <c r="H1175" t="s">
        <v>18</v>
      </c>
      <c r="I1175" s="1">
        <v>43405</v>
      </c>
      <c r="J1175" s="1">
        <f>+Tabell1[[#This Row],[Regnskap]]</f>
        <v>43405</v>
      </c>
      <c r="L1175" t="str">
        <f>_xlfn.XLOOKUP(Tabell1[[#This Row],[Ansvar]],Fleksi[Ansvar],Fleksi[Virksomhet])</f>
        <v>SYV</v>
      </c>
      <c r="M1175" t="str">
        <f>_xlfn.XLOOKUP(Tabell1[[#This Row],[Ansvar]],Fleksi[Ansvar],Fleksi[1B])</f>
        <v>Sykehjemstjenester</v>
      </c>
      <c r="N1175" t="str">
        <f>_xlfn.XLOOKUP(Tabell1[[#This Row],[Ansvar]],Fleksi[Ansvar],Fleksi[Tjenesteområde])</f>
        <v>Helse og velferd</v>
      </c>
      <c r="O1175" s="1">
        <f>+ROUND(Tabell1[[#This Row],[Justert beløp]],-3)</f>
        <v>43000</v>
      </c>
      <c r="P1175">
        <f t="shared" si="155"/>
        <v>1030</v>
      </c>
      <c r="Q1175">
        <f t="shared" si="156"/>
        <v>320161</v>
      </c>
      <c r="R1175">
        <f t="shared" si="157"/>
        <v>2530</v>
      </c>
      <c r="S1175" t="str">
        <f t="shared" si="158"/>
        <v>2255</v>
      </c>
      <c r="T1175" s="1">
        <f>+Tabell1[[#This Row],[Avrundet beløp]]</f>
        <v>43000</v>
      </c>
      <c r="U1175" s="5">
        <f t="shared" si="154"/>
        <v>43000</v>
      </c>
    </row>
    <row r="1176" spans="1:21" x14ac:dyDescent="0.25">
      <c r="A1176">
        <v>320161</v>
      </c>
      <c r="B1176" t="s">
        <v>444</v>
      </c>
      <c r="C1176">
        <v>2530</v>
      </c>
      <c r="D1176" t="s">
        <v>240</v>
      </c>
      <c r="E1176">
        <v>1040</v>
      </c>
      <c r="F1176" t="s">
        <v>27</v>
      </c>
      <c r="G1176" t="s">
        <v>17</v>
      </c>
      <c r="H1176" t="s">
        <v>18</v>
      </c>
      <c r="I1176" s="1">
        <v>42363</v>
      </c>
      <c r="J1176" s="1">
        <f>+Tabell1[[#This Row],[Regnskap]]</f>
        <v>42363</v>
      </c>
      <c r="L1176" t="str">
        <f>_xlfn.XLOOKUP(Tabell1[[#This Row],[Ansvar]],Fleksi[Ansvar],Fleksi[Virksomhet])</f>
        <v>SYV</v>
      </c>
      <c r="M1176" t="str">
        <f>_xlfn.XLOOKUP(Tabell1[[#This Row],[Ansvar]],Fleksi[Ansvar],Fleksi[1B])</f>
        <v>Sykehjemstjenester</v>
      </c>
      <c r="N1176" t="str">
        <f>_xlfn.XLOOKUP(Tabell1[[#This Row],[Ansvar]],Fleksi[Ansvar],Fleksi[Tjenesteområde])</f>
        <v>Helse og velferd</v>
      </c>
      <c r="O1176" s="1">
        <f>+ROUND(Tabell1[[#This Row],[Justert beløp]],-3)</f>
        <v>42000</v>
      </c>
      <c r="P1176">
        <f t="shared" si="155"/>
        <v>1040</v>
      </c>
      <c r="Q1176">
        <f t="shared" si="156"/>
        <v>320161</v>
      </c>
      <c r="R1176">
        <f t="shared" si="157"/>
        <v>2530</v>
      </c>
      <c r="S1176" t="str">
        <f t="shared" si="158"/>
        <v>2255</v>
      </c>
      <c r="T1176" s="1">
        <f>+Tabell1[[#This Row],[Avrundet beløp]]</f>
        <v>42000</v>
      </c>
      <c r="U1176" s="5">
        <f t="shared" si="154"/>
        <v>42000</v>
      </c>
    </row>
    <row r="1177" spans="1:21" x14ac:dyDescent="0.25">
      <c r="A1177">
        <v>320161</v>
      </c>
      <c r="B1177" t="s">
        <v>444</v>
      </c>
      <c r="C1177">
        <v>2530</v>
      </c>
      <c r="D1177" t="s">
        <v>240</v>
      </c>
      <c r="E1177">
        <v>1050</v>
      </c>
      <c r="F1177" t="s">
        <v>223</v>
      </c>
      <c r="G1177" t="s">
        <v>17</v>
      </c>
      <c r="H1177" t="s">
        <v>18</v>
      </c>
      <c r="I1177" s="1">
        <v>1911</v>
      </c>
      <c r="J1177" s="1">
        <f>+Tabell1[[#This Row],[Regnskap]]</f>
        <v>1911</v>
      </c>
      <c r="L1177" t="str">
        <f>_xlfn.XLOOKUP(Tabell1[[#This Row],[Ansvar]],Fleksi[Ansvar],Fleksi[Virksomhet])</f>
        <v>SYV</v>
      </c>
      <c r="M1177" t="str">
        <f>_xlfn.XLOOKUP(Tabell1[[#This Row],[Ansvar]],Fleksi[Ansvar],Fleksi[1B])</f>
        <v>Sykehjemstjenester</v>
      </c>
      <c r="N1177" t="str">
        <f>_xlfn.XLOOKUP(Tabell1[[#This Row],[Ansvar]],Fleksi[Ansvar],Fleksi[Tjenesteområde])</f>
        <v>Helse og velferd</v>
      </c>
      <c r="O1177" s="1">
        <f>+ROUND(Tabell1[[#This Row],[Justert beløp]],-3)</f>
        <v>2000</v>
      </c>
      <c r="P1177">
        <f t="shared" si="155"/>
        <v>1050</v>
      </c>
      <c r="Q1177">
        <f t="shared" si="156"/>
        <v>320161</v>
      </c>
      <c r="R1177">
        <f t="shared" si="157"/>
        <v>2530</v>
      </c>
      <c r="S1177" t="str">
        <f t="shared" si="158"/>
        <v>2255</v>
      </c>
      <c r="T1177" s="1">
        <f>+Tabell1[[#This Row],[Avrundet beløp]]</f>
        <v>2000</v>
      </c>
      <c r="U1177" s="5">
        <f t="shared" si="154"/>
        <v>2000</v>
      </c>
    </row>
    <row r="1178" spans="1:21" x14ac:dyDescent="0.25">
      <c r="A1178">
        <v>320161</v>
      </c>
      <c r="B1178" t="s">
        <v>444</v>
      </c>
      <c r="C1178">
        <v>2530</v>
      </c>
      <c r="D1178" t="s">
        <v>240</v>
      </c>
      <c r="E1178">
        <v>1090</v>
      </c>
      <c r="F1178" t="s">
        <v>22</v>
      </c>
      <c r="G1178" t="s">
        <v>17</v>
      </c>
      <c r="H1178" t="s">
        <v>18</v>
      </c>
      <c r="I1178" s="1">
        <v>2896</v>
      </c>
      <c r="J1178" s="1">
        <f>+Tabell1[[#This Row],[Regnskap]]</f>
        <v>2896</v>
      </c>
      <c r="L1178" t="str">
        <f>_xlfn.XLOOKUP(Tabell1[[#This Row],[Ansvar]],Fleksi[Ansvar],Fleksi[Virksomhet])</f>
        <v>SYV</v>
      </c>
      <c r="M1178" t="str">
        <f>_xlfn.XLOOKUP(Tabell1[[#This Row],[Ansvar]],Fleksi[Ansvar],Fleksi[1B])</f>
        <v>Sykehjemstjenester</v>
      </c>
      <c r="N1178" t="str">
        <f>_xlfn.XLOOKUP(Tabell1[[#This Row],[Ansvar]],Fleksi[Ansvar],Fleksi[Tjenesteområde])</f>
        <v>Helse og velferd</v>
      </c>
      <c r="O1178" s="1">
        <f>+ROUND(Tabell1[[#This Row],[Justert beløp]],-3)</f>
        <v>3000</v>
      </c>
      <c r="P1178">
        <f t="shared" si="155"/>
        <v>1090</v>
      </c>
      <c r="Q1178">
        <f t="shared" si="156"/>
        <v>320161</v>
      </c>
      <c r="R1178">
        <f t="shared" si="157"/>
        <v>2530</v>
      </c>
      <c r="S1178" t="str">
        <f t="shared" si="158"/>
        <v>2255</v>
      </c>
      <c r="T1178" s="1">
        <f>+Tabell1[[#This Row],[Avrundet beløp]]</f>
        <v>3000</v>
      </c>
      <c r="U1178" s="5">
        <f t="shared" si="154"/>
        <v>3000</v>
      </c>
    </row>
    <row r="1179" spans="1:21" x14ac:dyDescent="0.25">
      <c r="A1179">
        <v>320161</v>
      </c>
      <c r="B1179" t="s">
        <v>444</v>
      </c>
      <c r="C1179">
        <v>2530</v>
      </c>
      <c r="D1179" t="s">
        <v>240</v>
      </c>
      <c r="E1179">
        <v>1099</v>
      </c>
      <c r="F1179" t="s">
        <v>16</v>
      </c>
      <c r="G1179" t="s">
        <v>17</v>
      </c>
      <c r="H1179" t="s">
        <v>18</v>
      </c>
      <c r="I1179" s="1">
        <v>19643</v>
      </c>
      <c r="J1179" s="1">
        <f>+Tabell1[[#This Row],[Regnskap]]</f>
        <v>19643</v>
      </c>
      <c r="L1179" t="str">
        <f>_xlfn.XLOOKUP(Tabell1[[#This Row],[Ansvar]],Fleksi[Ansvar],Fleksi[Virksomhet])</f>
        <v>SYV</v>
      </c>
      <c r="M1179" t="str">
        <f>_xlfn.XLOOKUP(Tabell1[[#This Row],[Ansvar]],Fleksi[Ansvar],Fleksi[1B])</f>
        <v>Sykehjemstjenester</v>
      </c>
      <c r="N1179" t="str">
        <f>_xlfn.XLOOKUP(Tabell1[[#This Row],[Ansvar]],Fleksi[Ansvar],Fleksi[Tjenesteområde])</f>
        <v>Helse og velferd</v>
      </c>
      <c r="O1179" s="1">
        <f>+ROUND(Tabell1[[#This Row],[Justert beløp]],-3)</f>
        <v>20000</v>
      </c>
      <c r="P1179">
        <f t="shared" si="155"/>
        <v>1099</v>
      </c>
      <c r="Q1179">
        <f t="shared" si="156"/>
        <v>320161</v>
      </c>
      <c r="R1179">
        <f t="shared" si="157"/>
        <v>2530</v>
      </c>
      <c r="S1179" t="str">
        <f t="shared" si="158"/>
        <v>2255</v>
      </c>
      <c r="T1179" s="1">
        <f>+Tabell1[[#This Row],[Avrundet beløp]]</f>
        <v>20000</v>
      </c>
      <c r="U1179" s="5">
        <f t="shared" si="154"/>
        <v>20000</v>
      </c>
    </row>
    <row r="1180" spans="1:21" x14ac:dyDescent="0.25">
      <c r="A1180">
        <v>320162</v>
      </c>
      <c r="B1180" t="s">
        <v>445</v>
      </c>
      <c r="C1180">
        <v>2321</v>
      </c>
      <c r="D1180" t="s">
        <v>219</v>
      </c>
      <c r="E1180">
        <v>1090</v>
      </c>
      <c r="F1180" t="s">
        <v>22</v>
      </c>
      <c r="G1180" t="s">
        <v>17</v>
      </c>
      <c r="H1180" t="s">
        <v>18</v>
      </c>
      <c r="I1180" s="1">
        <v>-221</v>
      </c>
      <c r="J1180" s="1">
        <f>+Tabell1[[#This Row],[Regnskap]]</f>
        <v>-221</v>
      </c>
      <c r="L1180" t="str">
        <f>_xlfn.XLOOKUP(Tabell1[[#This Row],[Ansvar]],Fleksi[Ansvar],Fleksi[Virksomhet])</f>
        <v>SYV</v>
      </c>
      <c r="M1180" t="str">
        <f>_xlfn.XLOOKUP(Tabell1[[#This Row],[Ansvar]],Fleksi[Ansvar],Fleksi[1B])</f>
        <v>Sykehjemstjenester</v>
      </c>
      <c r="N1180" t="str">
        <f>_xlfn.XLOOKUP(Tabell1[[#This Row],[Ansvar]],Fleksi[Ansvar],Fleksi[Tjenesteområde])</f>
        <v>Helse og velferd</v>
      </c>
      <c r="O1180" s="1">
        <f>+ROUND(Tabell1[[#This Row],[Justert beløp]],-3)</f>
        <v>0</v>
      </c>
      <c r="P1180">
        <f t="shared" si="155"/>
        <v>1090</v>
      </c>
      <c r="Q1180">
        <f t="shared" si="156"/>
        <v>320162</v>
      </c>
      <c r="R1180">
        <f t="shared" si="157"/>
        <v>2321</v>
      </c>
      <c r="S1180" t="str">
        <f t="shared" si="158"/>
        <v>2255</v>
      </c>
      <c r="T1180" s="1">
        <f>+Tabell1[[#This Row],[Avrundet beløp]]</f>
        <v>0</v>
      </c>
      <c r="U1180" s="5">
        <f t="shared" si="154"/>
        <v>0</v>
      </c>
    </row>
    <row r="1181" spans="1:21" x14ac:dyDescent="0.25">
      <c r="A1181">
        <v>320162</v>
      </c>
      <c r="B1181" t="s">
        <v>445</v>
      </c>
      <c r="C1181">
        <v>2321</v>
      </c>
      <c r="D1181" t="s">
        <v>219</v>
      </c>
      <c r="E1181">
        <v>1099</v>
      </c>
      <c r="F1181" t="s">
        <v>16</v>
      </c>
      <c r="G1181" t="s">
        <v>17</v>
      </c>
      <c r="H1181" t="s">
        <v>18</v>
      </c>
      <c r="I1181" s="1">
        <v>-31</v>
      </c>
      <c r="J1181" s="1">
        <f>+Tabell1[[#This Row],[Regnskap]]</f>
        <v>-31</v>
      </c>
      <c r="L1181" t="str">
        <f>_xlfn.XLOOKUP(Tabell1[[#This Row],[Ansvar]],Fleksi[Ansvar],Fleksi[Virksomhet])</f>
        <v>SYV</v>
      </c>
      <c r="M1181" t="str">
        <f>_xlfn.XLOOKUP(Tabell1[[#This Row],[Ansvar]],Fleksi[Ansvar],Fleksi[1B])</f>
        <v>Sykehjemstjenester</v>
      </c>
      <c r="N1181" t="str">
        <f>_xlfn.XLOOKUP(Tabell1[[#This Row],[Ansvar]],Fleksi[Ansvar],Fleksi[Tjenesteområde])</f>
        <v>Helse og velferd</v>
      </c>
      <c r="O1181" s="1">
        <f>+ROUND(Tabell1[[#This Row],[Justert beløp]],-3)</f>
        <v>0</v>
      </c>
      <c r="P1181">
        <f t="shared" si="155"/>
        <v>1099</v>
      </c>
      <c r="Q1181">
        <f t="shared" si="156"/>
        <v>320162</v>
      </c>
      <c r="R1181">
        <f t="shared" si="157"/>
        <v>2321</v>
      </c>
      <c r="S1181" t="str">
        <f t="shared" si="158"/>
        <v>2255</v>
      </c>
      <c r="T1181" s="1">
        <f>+Tabell1[[#This Row],[Avrundet beløp]]</f>
        <v>0</v>
      </c>
      <c r="U1181" s="5">
        <f t="shared" si="154"/>
        <v>0</v>
      </c>
    </row>
    <row r="1182" spans="1:21" x14ac:dyDescent="0.25">
      <c r="A1182">
        <v>320162</v>
      </c>
      <c r="B1182" t="s">
        <v>445</v>
      </c>
      <c r="C1182">
        <v>2530</v>
      </c>
      <c r="D1182" t="s">
        <v>240</v>
      </c>
      <c r="E1182">
        <v>1012</v>
      </c>
      <c r="F1182" t="s">
        <v>23</v>
      </c>
      <c r="G1182" t="s">
        <v>17</v>
      </c>
      <c r="H1182" t="s">
        <v>18</v>
      </c>
      <c r="I1182" s="1">
        <v>48</v>
      </c>
      <c r="J1182" s="1">
        <f>+Tabell1[[#This Row],[Regnskap]]</f>
        <v>48</v>
      </c>
      <c r="L1182" t="str">
        <f>_xlfn.XLOOKUP(Tabell1[[#This Row],[Ansvar]],Fleksi[Ansvar],Fleksi[Virksomhet])</f>
        <v>SYV</v>
      </c>
      <c r="M1182" t="str">
        <f>_xlfn.XLOOKUP(Tabell1[[#This Row],[Ansvar]],Fleksi[Ansvar],Fleksi[1B])</f>
        <v>Sykehjemstjenester</v>
      </c>
      <c r="N1182" t="str">
        <f>_xlfn.XLOOKUP(Tabell1[[#This Row],[Ansvar]],Fleksi[Ansvar],Fleksi[Tjenesteområde])</f>
        <v>Helse og velferd</v>
      </c>
      <c r="O1182" s="1">
        <f>+ROUND(Tabell1[[#This Row],[Justert beløp]],-3)</f>
        <v>0</v>
      </c>
      <c r="P1182">
        <f t="shared" si="155"/>
        <v>1012</v>
      </c>
      <c r="Q1182">
        <f t="shared" si="156"/>
        <v>320162</v>
      </c>
      <c r="R1182">
        <f t="shared" si="157"/>
        <v>2530</v>
      </c>
      <c r="S1182" t="str">
        <f t="shared" si="158"/>
        <v>2255</v>
      </c>
      <c r="T1182" s="1">
        <f>+Tabell1[[#This Row],[Avrundet beløp]]</f>
        <v>0</v>
      </c>
      <c r="U1182" s="5">
        <f t="shared" si="154"/>
        <v>0</v>
      </c>
    </row>
    <row r="1183" spans="1:21" x14ac:dyDescent="0.25">
      <c r="A1183">
        <v>320162</v>
      </c>
      <c r="B1183" t="s">
        <v>445</v>
      </c>
      <c r="C1183">
        <v>2530</v>
      </c>
      <c r="D1183" t="s">
        <v>240</v>
      </c>
      <c r="E1183">
        <v>1020</v>
      </c>
      <c r="F1183" t="s">
        <v>260</v>
      </c>
      <c r="G1183" t="s">
        <v>17</v>
      </c>
      <c r="H1183" t="s">
        <v>18</v>
      </c>
      <c r="I1183" s="1">
        <v>11684</v>
      </c>
      <c r="J1183" s="1">
        <f>+Tabell1[[#This Row],[Regnskap]]</f>
        <v>11684</v>
      </c>
      <c r="L1183" t="str">
        <f>_xlfn.XLOOKUP(Tabell1[[#This Row],[Ansvar]],Fleksi[Ansvar],Fleksi[Virksomhet])</f>
        <v>SYV</v>
      </c>
      <c r="M1183" t="str">
        <f>_xlfn.XLOOKUP(Tabell1[[#This Row],[Ansvar]],Fleksi[Ansvar],Fleksi[1B])</f>
        <v>Sykehjemstjenester</v>
      </c>
      <c r="N1183" t="str">
        <f>_xlfn.XLOOKUP(Tabell1[[#This Row],[Ansvar]],Fleksi[Ansvar],Fleksi[Tjenesteområde])</f>
        <v>Helse og velferd</v>
      </c>
      <c r="O1183" s="1">
        <f>+ROUND(Tabell1[[#This Row],[Justert beløp]],-3)</f>
        <v>12000</v>
      </c>
      <c r="P1183">
        <f t="shared" si="155"/>
        <v>1020</v>
      </c>
      <c r="Q1183">
        <f t="shared" si="156"/>
        <v>320162</v>
      </c>
      <c r="R1183">
        <f t="shared" si="157"/>
        <v>2530</v>
      </c>
      <c r="S1183" t="str">
        <f t="shared" si="158"/>
        <v>2255</v>
      </c>
      <c r="T1183" s="1">
        <f>+Tabell1[[#This Row],[Avrundet beløp]]</f>
        <v>12000</v>
      </c>
      <c r="U1183" s="5">
        <f t="shared" si="154"/>
        <v>12000</v>
      </c>
    </row>
    <row r="1184" spans="1:21" x14ac:dyDescent="0.25">
      <c r="A1184">
        <v>320162</v>
      </c>
      <c r="B1184" t="s">
        <v>445</v>
      </c>
      <c r="C1184">
        <v>2530</v>
      </c>
      <c r="D1184" t="s">
        <v>240</v>
      </c>
      <c r="E1184">
        <v>1025</v>
      </c>
      <c r="F1184" t="s">
        <v>258</v>
      </c>
      <c r="G1184" t="s">
        <v>17</v>
      </c>
      <c r="H1184" t="s">
        <v>18</v>
      </c>
      <c r="I1184" s="1">
        <v>1516</v>
      </c>
      <c r="J1184" s="1">
        <f>+Tabell1[[#This Row],[Regnskap]]</f>
        <v>1516</v>
      </c>
      <c r="L1184" t="str">
        <f>_xlfn.XLOOKUP(Tabell1[[#This Row],[Ansvar]],Fleksi[Ansvar],Fleksi[Virksomhet])</f>
        <v>SYV</v>
      </c>
      <c r="M1184" t="str">
        <f>_xlfn.XLOOKUP(Tabell1[[#This Row],[Ansvar]],Fleksi[Ansvar],Fleksi[1B])</f>
        <v>Sykehjemstjenester</v>
      </c>
      <c r="N1184" t="str">
        <f>_xlfn.XLOOKUP(Tabell1[[#This Row],[Ansvar]],Fleksi[Ansvar],Fleksi[Tjenesteområde])</f>
        <v>Helse og velferd</v>
      </c>
      <c r="O1184" s="1">
        <f>+ROUND(Tabell1[[#This Row],[Justert beløp]],-3)</f>
        <v>2000</v>
      </c>
      <c r="P1184">
        <f t="shared" si="155"/>
        <v>1025</v>
      </c>
      <c r="Q1184">
        <f t="shared" si="156"/>
        <v>320162</v>
      </c>
      <c r="R1184">
        <f t="shared" si="157"/>
        <v>2530</v>
      </c>
      <c r="S1184" t="str">
        <f t="shared" si="158"/>
        <v>2255</v>
      </c>
      <c r="T1184" s="1">
        <f>+Tabell1[[#This Row],[Avrundet beløp]]</f>
        <v>2000</v>
      </c>
      <c r="U1184" s="5">
        <f t="shared" si="154"/>
        <v>2000</v>
      </c>
    </row>
    <row r="1185" spans="1:21" x14ac:dyDescent="0.25">
      <c r="A1185">
        <v>320162</v>
      </c>
      <c r="B1185" t="s">
        <v>445</v>
      </c>
      <c r="C1185">
        <v>2530</v>
      </c>
      <c r="D1185" t="s">
        <v>240</v>
      </c>
      <c r="E1185">
        <v>1030</v>
      </c>
      <c r="F1185" t="s">
        <v>248</v>
      </c>
      <c r="G1185" t="s">
        <v>17</v>
      </c>
      <c r="H1185" t="s">
        <v>18</v>
      </c>
      <c r="I1185" s="1">
        <v>9</v>
      </c>
      <c r="J1185" s="1">
        <f>+Tabell1[[#This Row],[Regnskap]]</f>
        <v>9</v>
      </c>
      <c r="L1185" t="str">
        <f>_xlfn.XLOOKUP(Tabell1[[#This Row],[Ansvar]],Fleksi[Ansvar],Fleksi[Virksomhet])</f>
        <v>SYV</v>
      </c>
      <c r="M1185" t="str">
        <f>_xlfn.XLOOKUP(Tabell1[[#This Row],[Ansvar]],Fleksi[Ansvar],Fleksi[1B])</f>
        <v>Sykehjemstjenester</v>
      </c>
      <c r="N1185" t="str">
        <f>_xlfn.XLOOKUP(Tabell1[[#This Row],[Ansvar]],Fleksi[Ansvar],Fleksi[Tjenesteområde])</f>
        <v>Helse og velferd</v>
      </c>
      <c r="O1185" s="1">
        <f>+ROUND(Tabell1[[#This Row],[Justert beløp]],-3)</f>
        <v>0</v>
      </c>
      <c r="P1185">
        <f t="shared" si="155"/>
        <v>1030</v>
      </c>
      <c r="Q1185">
        <f t="shared" si="156"/>
        <v>320162</v>
      </c>
      <c r="R1185">
        <f t="shared" si="157"/>
        <v>2530</v>
      </c>
      <c r="S1185" t="str">
        <f t="shared" si="158"/>
        <v>2255</v>
      </c>
      <c r="T1185" s="1">
        <f>+Tabell1[[#This Row],[Avrundet beløp]]</f>
        <v>0</v>
      </c>
      <c r="U1185" s="5">
        <f t="shared" si="154"/>
        <v>0</v>
      </c>
    </row>
    <row r="1186" spans="1:21" x14ac:dyDescent="0.25">
      <c r="A1186">
        <v>320162</v>
      </c>
      <c r="B1186" t="s">
        <v>445</v>
      </c>
      <c r="C1186">
        <v>2530</v>
      </c>
      <c r="D1186" t="s">
        <v>240</v>
      </c>
      <c r="E1186">
        <v>1040</v>
      </c>
      <c r="F1186" t="s">
        <v>27</v>
      </c>
      <c r="G1186" t="s">
        <v>17</v>
      </c>
      <c r="H1186" t="s">
        <v>18</v>
      </c>
      <c r="I1186" s="1">
        <v>12293</v>
      </c>
      <c r="J1186" s="1">
        <f>+Tabell1[[#This Row],[Regnskap]]</f>
        <v>12293</v>
      </c>
      <c r="L1186" t="str">
        <f>_xlfn.XLOOKUP(Tabell1[[#This Row],[Ansvar]],Fleksi[Ansvar],Fleksi[Virksomhet])</f>
        <v>SYV</v>
      </c>
      <c r="M1186" t="str">
        <f>_xlfn.XLOOKUP(Tabell1[[#This Row],[Ansvar]],Fleksi[Ansvar],Fleksi[1B])</f>
        <v>Sykehjemstjenester</v>
      </c>
      <c r="N1186" t="str">
        <f>_xlfn.XLOOKUP(Tabell1[[#This Row],[Ansvar]],Fleksi[Ansvar],Fleksi[Tjenesteområde])</f>
        <v>Helse og velferd</v>
      </c>
      <c r="O1186" s="1">
        <f>+ROUND(Tabell1[[#This Row],[Justert beløp]],-3)</f>
        <v>12000</v>
      </c>
      <c r="P1186">
        <f t="shared" si="155"/>
        <v>1040</v>
      </c>
      <c r="Q1186">
        <f t="shared" si="156"/>
        <v>320162</v>
      </c>
      <c r="R1186">
        <f t="shared" si="157"/>
        <v>2530</v>
      </c>
      <c r="S1186" t="str">
        <f t="shared" si="158"/>
        <v>2255</v>
      </c>
      <c r="T1186" s="1">
        <f>+Tabell1[[#This Row],[Avrundet beløp]]</f>
        <v>12000</v>
      </c>
      <c r="U1186" s="5">
        <f t="shared" si="154"/>
        <v>12000</v>
      </c>
    </row>
    <row r="1187" spans="1:21" x14ac:dyDescent="0.25">
      <c r="A1187">
        <v>320162</v>
      </c>
      <c r="B1187" t="s">
        <v>445</v>
      </c>
      <c r="C1187">
        <v>2530</v>
      </c>
      <c r="D1187" t="s">
        <v>240</v>
      </c>
      <c r="E1187">
        <v>1090</v>
      </c>
      <c r="F1187" t="s">
        <v>22</v>
      </c>
      <c r="G1187" t="s">
        <v>17</v>
      </c>
      <c r="H1187" t="s">
        <v>18</v>
      </c>
      <c r="I1187" s="1">
        <v>794</v>
      </c>
      <c r="J1187" s="1">
        <f>+Tabell1[[#This Row],[Regnskap]]</f>
        <v>794</v>
      </c>
      <c r="L1187" t="str">
        <f>_xlfn.XLOOKUP(Tabell1[[#This Row],[Ansvar]],Fleksi[Ansvar],Fleksi[Virksomhet])</f>
        <v>SYV</v>
      </c>
      <c r="M1187" t="str">
        <f>_xlfn.XLOOKUP(Tabell1[[#This Row],[Ansvar]],Fleksi[Ansvar],Fleksi[1B])</f>
        <v>Sykehjemstjenester</v>
      </c>
      <c r="N1187" t="str">
        <f>_xlfn.XLOOKUP(Tabell1[[#This Row],[Ansvar]],Fleksi[Ansvar],Fleksi[Tjenesteområde])</f>
        <v>Helse og velferd</v>
      </c>
      <c r="O1187" s="1">
        <f>+ROUND(Tabell1[[#This Row],[Justert beløp]],-3)</f>
        <v>1000</v>
      </c>
      <c r="P1187">
        <f t="shared" si="155"/>
        <v>1090</v>
      </c>
      <c r="Q1187">
        <f t="shared" si="156"/>
        <v>320162</v>
      </c>
      <c r="R1187">
        <f t="shared" si="157"/>
        <v>2530</v>
      </c>
      <c r="S1187" t="str">
        <f t="shared" si="158"/>
        <v>2255</v>
      </c>
      <c r="T1187" s="1">
        <f>+Tabell1[[#This Row],[Avrundet beløp]]</f>
        <v>1000</v>
      </c>
      <c r="U1187" s="5">
        <f t="shared" si="154"/>
        <v>1000</v>
      </c>
    </row>
    <row r="1188" spans="1:21" x14ac:dyDescent="0.25">
      <c r="A1188">
        <v>320162</v>
      </c>
      <c r="B1188" t="s">
        <v>445</v>
      </c>
      <c r="C1188">
        <v>2530</v>
      </c>
      <c r="D1188" t="s">
        <v>240</v>
      </c>
      <c r="E1188">
        <v>1099</v>
      </c>
      <c r="F1188" t="s">
        <v>16</v>
      </c>
      <c r="G1188" t="s">
        <v>17</v>
      </c>
      <c r="H1188" t="s">
        <v>18</v>
      </c>
      <c r="I1188" s="1">
        <v>3771</v>
      </c>
      <c r="J1188" s="1">
        <f>+Tabell1[[#This Row],[Regnskap]]</f>
        <v>3771</v>
      </c>
      <c r="L1188" t="str">
        <f>_xlfn.XLOOKUP(Tabell1[[#This Row],[Ansvar]],Fleksi[Ansvar],Fleksi[Virksomhet])</f>
        <v>SYV</v>
      </c>
      <c r="M1188" t="str">
        <f>_xlfn.XLOOKUP(Tabell1[[#This Row],[Ansvar]],Fleksi[Ansvar],Fleksi[1B])</f>
        <v>Sykehjemstjenester</v>
      </c>
      <c r="N1188" t="str">
        <f>_xlfn.XLOOKUP(Tabell1[[#This Row],[Ansvar]],Fleksi[Ansvar],Fleksi[Tjenesteområde])</f>
        <v>Helse og velferd</v>
      </c>
      <c r="O1188" s="1">
        <f>+ROUND(Tabell1[[#This Row],[Justert beløp]],-3)</f>
        <v>4000</v>
      </c>
      <c r="P1188">
        <f t="shared" si="155"/>
        <v>1099</v>
      </c>
      <c r="Q1188">
        <f t="shared" si="156"/>
        <v>320162</v>
      </c>
      <c r="R1188">
        <f t="shared" si="157"/>
        <v>2530</v>
      </c>
      <c r="S1188" t="str">
        <f t="shared" si="158"/>
        <v>2255</v>
      </c>
      <c r="T1188" s="1">
        <f>+Tabell1[[#This Row],[Avrundet beløp]]</f>
        <v>4000</v>
      </c>
      <c r="U1188" s="5">
        <f t="shared" si="154"/>
        <v>4000</v>
      </c>
    </row>
    <row r="1189" spans="1:21" x14ac:dyDescent="0.25">
      <c r="A1189">
        <v>320163</v>
      </c>
      <c r="B1189" t="s">
        <v>446</v>
      </c>
      <c r="C1189">
        <v>2321</v>
      </c>
      <c r="D1189" t="s">
        <v>219</v>
      </c>
      <c r="E1189">
        <v>1012</v>
      </c>
      <c r="F1189" t="s">
        <v>23</v>
      </c>
      <c r="G1189" t="s">
        <v>17</v>
      </c>
      <c r="H1189" t="s">
        <v>18</v>
      </c>
      <c r="I1189" s="1">
        <v>3</v>
      </c>
      <c r="J1189" s="1">
        <f>+Tabell1[[#This Row],[Regnskap]]</f>
        <v>3</v>
      </c>
      <c r="L1189" t="str">
        <f>_xlfn.XLOOKUP(Tabell1[[#This Row],[Ansvar]],Fleksi[Ansvar],Fleksi[Virksomhet])</f>
        <v>SYV</v>
      </c>
      <c r="M1189" t="str">
        <f>_xlfn.XLOOKUP(Tabell1[[#This Row],[Ansvar]],Fleksi[Ansvar],Fleksi[1B])</f>
        <v>Sykehjemstjenester</v>
      </c>
      <c r="N1189" t="str">
        <f>_xlfn.XLOOKUP(Tabell1[[#This Row],[Ansvar]],Fleksi[Ansvar],Fleksi[Tjenesteområde])</f>
        <v>Helse og velferd</v>
      </c>
      <c r="O1189" s="1">
        <f>+ROUND(Tabell1[[#This Row],[Justert beløp]],-3)</f>
        <v>0</v>
      </c>
      <c r="P1189">
        <f t="shared" si="155"/>
        <v>1012</v>
      </c>
      <c r="Q1189">
        <f t="shared" si="156"/>
        <v>320163</v>
      </c>
      <c r="R1189">
        <f t="shared" si="157"/>
        <v>2321</v>
      </c>
      <c r="S1189" t="str">
        <f t="shared" si="158"/>
        <v>2255</v>
      </c>
      <c r="T1189" s="1">
        <f>+Tabell1[[#This Row],[Avrundet beløp]]</f>
        <v>0</v>
      </c>
      <c r="U1189" s="5">
        <f t="shared" si="154"/>
        <v>0</v>
      </c>
    </row>
    <row r="1190" spans="1:21" x14ac:dyDescent="0.25">
      <c r="A1190">
        <v>320163</v>
      </c>
      <c r="B1190" t="s">
        <v>446</v>
      </c>
      <c r="C1190">
        <v>2321</v>
      </c>
      <c r="D1190" t="s">
        <v>219</v>
      </c>
      <c r="E1190">
        <v>1021</v>
      </c>
      <c r="F1190" t="s">
        <v>30</v>
      </c>
      <c r="G1190" t="s">
        <v>17</v>
      </c>
      <c r="H1190" t="s">
        <v>18</v>
      </c>
      <c r="I1190" s="1">
        <v>1701</v>
      </c>
      <c r="J1190" s="1">
        <f>+Tabell1[[#This Row],[Regnskap]]</f>
        <v>1701</v>
      </c>
      <c r="L1190" t="str">
        <f>_xlfn.XLOOKUP(Tabell1[[#This Row],[Ansvar]],Fleksi[Ansvar],Fleksi[Virksomhet])</f>
        <v>SYV</v>
      </c>
      <c r="M1190" t="str">
        <f>_xlfn.XLOOKUP(Tabell1[[#This Row],[Ansvar]],Fleksi[Ansvar],Fleksi[1B])</f>
        <v>Sykehjemstjenester</v>
      </c>
      <c r="N1190" t="str">
        <f>_xlfn.XLOOKUP(Tabell1[[#This Row],[Ansvar]],Fleksi[Ansvar],Fleksi[Tjenesteområde])</f>
        <v>Helse og velferd</v>
      </c>
      <c r="O1190" s="1">
        <f>+ROUND(Tabell1[[#This Row],[Justert beløp]],-3)</f>
        <v>2000</v>
      </c>
      <c r="P1190">
        <f t="shared" si="155"/>
        <v>1021</v>
      </c>
      <c r="Q1190">
        <f t="shared" si="156"/>
        <v>320163</v>
      </c>
      <c r="R1190">
        <f t="shared" si="157"/>
        <v>2321</v>
      </c>
      <c r="S1190" t="str">
        <f t="shared" si="158"/>
        <v>2255</v>
      </c>
      <c r="T1190" s="1">
        <f>+Tabell1[[#This Row],[Avrundet beløp]]</f>
        <v>2000</v>
      </c>
      <c r="U1190" s="5">
        <f t="shared" si="154"/>
        <v>2000</v>
      </c>
    </row>
    <row r="1191" spans="1:21" x14ac:dyDescent="0.25">
      <c r="A1191">
        <v>320163</v>
      </c>
      <c r="B1191" t="s">
        <v>446</v>
      </c>
      <c r="C1191">
        <v>2321</v>
      </c>
      <c r="D1191" t="s">
        <v>219</v>
      </c>
      <c r="E1191">
        <v>1090</v>
      </c>
      <c r="F1191" t="s">
        <v>22</v>
      </c>
      <c r="G1191" t="s">
        <v>17</v>
      </c>
      <c r="H1191" t="s">
        <v>18</v>
      </c>
      <c r="I1191" s="1">
        <v>9</v>
      </c>
      <c r="J1191" s="1">
        <f>+Tabell1[[#This Row],[Regnskap]]</f>
        <v>9</v>
      </c>
      <c r="L1191" t="str">
        <f>_xlfn.XLOOKUP(Tabell1[[#This Row],[Ansvar]],Fleksi[Ansvar],Fleksi[Virksomhet])</f>
        <v>SYV</v>
      </c>
      <c r="M1191" t="str">
        <f>_xlfn.XLOOKUP(Tabell1[[#This Row],[Ansvar]],Fleksi[Ansvar],Fleksi[1B])</f>
        <v>Sykehjemstjenester</v>
      </c>
      <c r="N1191" t="str">
        <f>_xlfn.XLOOKUP(Tabell1[[#This Row],[Ansvar]],Fleksi[Ansvar],Fleksi[Tjenesteområde])</f>
        <v>Helse og velferd</v>
      </c>
      <c r="O1191" s="1">
        <f>+ROUND(Tabell1[[#This Row],[Justert beløp]],-3)</f>
        <v>0</v>
      </c>
      <c r="P1191">
        <f t="shared" si="155"/>
        <v>1090</v>
      </c>
      <c r="Q1191">
        <f t="shared" si="156"/>
        <v>320163</v>
      </c>
      <c r="R1191">
        <f t="shared" si="157"/>
        <v>2321</v>
      </c>
      <c r="S1191" t="str">
        <f t="shared" si="158"/>
        <v>2255</v>
      </c>
      <c r="T1191" s="1">
        <f>+Tabell1[[#This Row],[Avrundet beløp]]</f>
        <v>0</v>
      </c>
      <c r="U1191" s="5">
        <f t="shared" si="154"/>
        <v>0</v>
      </c>
    </row>
    <row r="1192" spans="1:21" x14ac:dyDescent="0.25">
      <c r="A1192">
        <v>320163</v>
      </c>
      <c r="B1192" t="s">
        <v>446</v>
      </c>
      <c r="C1192">
        <v>2321</v>
      </c>
      <c r="D1192" t="s">
        <v>219</v>
      </c>
      <c r="E1192">
        <v>1099</v>
      </c>
      <c r="F1192" t="s">
        <v>16</v>
      </c>
      <c r="G1192" t="s">
        <v>17</v>
      </c>
      <c r="H1192" t="s">
        <v>18</v>
      </c>
      <c r="I1192" s="1">
        <v>245</v>
      </c>
      <c r="J1192" s="1">
        <f>+Tabell1[[#This Row],[Regnskap]]</f>
        <v>245</v>
      </c>
      <c r="L1192" t="str">
        <f>_xlfn.XLOOKUP(Tabell1[[#This Row],[Ansvar]],Fleksi[Ansvar],Fleksi[Virksomhet])</f>
        <v>SYV</v>
      </c>
      <c r="M1192" t="str">
        <f>_xlfn.XLOOKUP(Tabell1[[#This Row],[Ansvar]],Fleksi[Ansvar],Fleksi[1B])</f>
        <v>Sykehjemstjenester</v>
      </c>
      <c r="N1192" t="str">
        <f>_xlfn.XLOOKUP(Tabell1[[#This Row],[Ansvar]],Fleksi[Ansvar],Fleksi[Tjenesteområde])</f>
        <v>Helse og velferd</v>
      </c>
      <c r="O1192" s="1">
        <f>+ROUND(Tabell1[[#This Row],[Justert beløp]],-3)</f>
        <v>0</v>
      </c>
      <c r="P1192">
        <f t="shared" si="155"/>
        <v>1099</v>
      </c>
      <c r="Q1192">
        <f t="shared" si="156"/>
        <v>320163</v>
      </c>
      <c r="R1192">
        <f t="shared" si="157"/>
        <v>2321</v>
      </c>
      <c r="S1192" t="str">
        <f t="shared" si="158"/>
        <v>2255</v>
      </c>
      <c r="T1192" s="1">
        <f>+Tabell1[[#This Row],[Avrundet beløp]]</f>
        <v>0</v>
      </c>
      <c r="U1192" s="5">
        <f t="shared" si="154"/>
        <v>0</v>
      </c>
    </row>
    <row r="1193" spans="1:21" x14ac:dyDescent="0.25">
      <c r="A1193">
        <v>320163</v>
      </c>
      <c r="B1193" t="s">
        <v>446</v>
      </c>
      <c r="C1193">
        <v>2530</v>
      </c>
      <c r="D1193" t="s">
        <v>240</v>
      </c>
      <c r="E1193">
        <v>1011</v>
      </c>
      <c r="F1193" t="s">
        <v>60</v>
      </c>
      <c r="G1193" t="s">
        <v>17</v>
      </c>
      <c r="H1193" t="s">
        <v>18</v>
      </c>
      <c r="I1193" s="1">
        <v>7140</v>
      </c>
      <c r="J1193" s="1">
        <f>+Tabell1[[#This Row],[Regnskap]]</f>
        <v>7140</v>
      </c>
      <c r="L1193" t="str">
        <f>_xlfn.XLOOKUP(Tabell1[[#This Row],[Ansvar]],Fleksi[Ansvar],Fleksi[Virksomhet])</f>
        <v>SYV</v>
      </c>
      <c r="M1193" t="str">
        <f>_xlfn.XLOOKUP(Tabell1[[#This Row],[Ansvar]],Fleksi[Ansvar],Fleksi[1B])</f>
        <v>Sykehjemstjenester</v>
      </c>
      <c r="N1193" t="str">
        <f>_xlfn.XLOOKUP(Tabell1[[#This Row],[Ansvar]],Fleksi[Ansvar],Fleksi[Tjenesteområde])</f>
        <v>Helse og velferd</v>
      </c>
      <c r="O1193" s="1">
        <f>+ROUND(Tabell1[[#This Row],[Justert beløp]],-3)</f>
        <v>7000</v>
      </c>
      <c r="P1193">
        <f t="shared" si="155"/>
        <v>1011</v>
      </c>
      <c r="Q1193">
        <f t="shared" si="156"/>
        <v>320163</v>
      </c>
      <c r="R1193">
        <f t="shared" si="157"/>
        <v>2530</v>
      </c>
      <c r="S1193" t="str">
        <f t="shared" si="158"/>
        <v>2255</v>
      </c>
      <c r="T1193" s="1">
        <f>+Tabell1[[#This Row],[Avrundet beløp]]</f>
        <v>7000</v>
      </c>
      <c r="U1193" s="5">
        <f t="shared" si="154"/>
        <v>7000</v>
      </c>
    </row>
    <row r="1194" spans="1:21" x14ac:dyDescent="0.25">
      <c r="A1194">
        <v>320163</v>
      </c>
      <c r="B1194" t="s">
        <v>446</v>
      </c>
      <c r="C1194">
        <v>2530</v>
      </c>
      <c r="D1194" t="s">
        <v>240</v>
      </c>
      <c r="E1194">
        <v>1012</v>
      </c>
      <c r="F1194" t="s">
        <v>23</v>
      </c>
      <c r="G1194" t="s">
        <v>17</v>
      </c>
      <c r="H1194" t="s">
        <v>18</v>
      </c>
      <c r="I1194" s="1">
        <v>4436</v>
      </c>
      <c r="J1194" s="1">
        <f>+Tabell1[[#This Row],[Regnskap]]</f>
        <v>4436</v>
      </c>
      <c r="L1194" t="str">
        <f>_xlfn.XLOOKUP(Tabell1[[#This Row],[Ansvar]],Fleksi[Ansvar],Fleksi[Virksomhet])</f>
        <v>SYV</v>
      </c>
      <c r="M1194" t="str">
        <f>_xlfn.XLOOKUP(Tabell1[[#This Row],[Ansvar]],Fleksi[Ansvar],Fleksi[1B])</f>
        <v>Sykehjemstjenester</v>
      </c>
      <c r="N1194" t="str">
        <f>_xlfn.XLOOKUP(Tabell1[[#This Row],[Ansvar]],Fleksi[Ansvar],Fleksi[Tjenesteområde])</f>
        <v>Helse og velferd</v>
      </c>
      <c r="O1194" s="1">
        <f>+ROUND(Tabell1[[#This Row],[Justert beløp]],-3)</f>
        <v>4000</v>
      </c>
      <c r="P1194">
        <f t="shared" si="155"/>
        <v>1012</v>
      </c>
      <c r="Q1194">
        <f t="shared" si="156"/>
        <v>320163</v>
      </c>
      <c r="R1194">
        <f t="shared" si="157"/>
        <v>2530</v>
      </c>
      <c r="S1194" t="str">
        <f t="shared" si="158"/>
        <v>2255</v>
      </c>
      <c r="T1194" s="1">
        <f>+Tabell1[[#This Row],[Avrundet beløp]]</f>
        <v>4000</v>
      </c>
      <c r="U1194" s="5">
        <f t="shared" si="154"/>
        <v>4000</v>
      </c>
    </row>
    <row r="1195" spans="1:21" x14ac:dyDescent="0.25">
      <c r="A1195">
        <v>320163</v>
      </c>
      <c r="B1195" t="s">
        <v>446</v>
      </c>
      <c r="C1195">
        <v>2530</v>
      </c>
      <c r="D1195" t="s">
        <v>240</v>
      </c>
      <c r="E1195">
        <v>1020</v>
      </c>
      <c r="F1195" t="s">
        <v>260</v>
      </c>
      <c r="G1195" t="s">
        <v>17</v>
      </c>
      <c r="H1195" t="s">
        <v>18</v>
      </c>
      <c r="I1195" s="1">
        <v>38454</v>
      </c>
      <c r="J1195" s="1">
        <f>+Tabell1[[#This Row],[Regnskap]]</f>
        <v>38454</v>
      </c>
      <c r="L1195" t="str">
        <f>_xlfn.XLOOKUP(Tabell1[[#This Row],[Ansvar]],Fleksi[Ansvar],Fleksi[Virksomhet])</f>
        <v>SYV</v>
      </c>
      <c r="M1195" t="str">
        <f>_xlfn.XLOOKUP(Tabell1[[#This Row],[Ansvar]],Fleksi[Ansvar],Fleksi[1B])</f>
        <v>Sykehjemstjenester</v>
      </c>
      <c r="N1195" t="str">
        <f>_xlfn.XLOOKUP(Tabell1[[#This Row],[Ansvar]],Fleksi[Ansvar],Fleksi[Tjenesteområde])</f>
        <v>Helse og velferd</v>
      </c>
      <c r="O1195" s="1">
        <f>+ROUND(Tabell1[[#This Row],[Justert beløp]],-3)</f>
        <v>38000</v>
      </c>
      <c r="P1195">
        <f t="shared" si="155"/>
        <v>1020</v>
      </c>
      <c r="Q1195">
        <f t="shared" si="156"/>
        <v>320163</v>
      </c>
      <c r="R1195">
        <f t="shared" si="157"/>
        <v>2530</v>
      </c>
      <c r="S1195" t="str">
        <f t="shared" si="158"/>
        <v>2255</v>
      </c>
      <c r="T1195" s="1">
        <f>+Tabell1[[#This Row],[Avrundet beløp]]</f>
        <v>38000</v>
      </c>
      <c r="U1195" s="5">
        <f t="shared" si="154"/>
        <v>38000</v>
      </c>
    </row>
    <row r="1196" spans="1:21" x14ac:dyDescent="0.25">
      <c r="A1196">
        <v>320163</v>
      </c>
      <c r="B1196" t="s">
        <v>446</v>
      </c>
      <c r="C1196">
        <v>2530</v>
      </c>
      <c r="D1196" t="s">
        <v>240</v>
      </c>
      <c r="E1196">
        <v>1022</v>
      </c>
      <c r="F1196" t="s">
        <v>278</v>
      </c>
      <c r="G1196" t="s">
        <v>17</v>
      </c>
      <c r="H1196" t="s">
        <v>18</v>
      </c>
      <c r="I1196" s="1">
        <v>2794</v>
      </c>
      <c r="J1196" s="1">
        <f>+Tabell1[[#This Row],[Regnskap]]</f>
        <v>2794</v>
      </c>
      <c r="L1196" t="str">
        <f>_xlfn.XLOOKUP(Tabell1[[#This Row],[Ansvar]],Fleksi[Ansvar],Fleksi[Virksomhet])</f>
        <v>SYV</v>
      </c>
      <c r="M1196" t="str">
        <f>_xlfn.XLOOKUP(Tabell1[[#This Row],[Ansvar]],Fleksi[Ansvar],Fleksi[1B])</f>
        <v>Sykehjemstjenester</v>
      </c>
      <c r="N1196" t="str">
        <f>_xlfn.XLOOKUP(Tabell1[[#This Row],[Ansvar]],Fleksi[Ansvar],Fleksi[Tjenesteområde])</f>
        <v>Helse og velferd</v>
      </c>
      <c r="O1196" s="1">
        <f>+ROUND(Tabell1[[#This Row],[Justert beløp]],-3)</f>
        <v>3000</v>
      </c>
      <c r="P1196">
        <f t="shared" si="155"/>
        <v>1022</v>
      </c>
      <c r="Q1196">
        <f t="shared" si="156"/>
        <v>320163</v>
      </c>
      <c r="R1196">
        <f t="shared" si="157"/>
        <v>2530</v>
      </c>
      <c r="S1196" t="str">
        <f t="shared" si="158"/>
        <v>2255</v>
      </c>
      <c r="T1196" s="1">
        <f>+Tabell1[[#This Row],[Avrundet beløp]]</f>
        <v>3000</v>
      </c>
      <c r="U1196" s="5">
        <f t="shared" si="154"/>
        <v>3000</v>
      </c>
    </row>
    <row r="1197" spans="1:21" x14ac:dyDescent="0.25">
      <c r="A1197">
        <v>320163</v>
      </c>
      <c r="B1197" t="s">
        <v>446</v>
      </c>
      <c r="C1197">
        <v>2530</v>
      </c>
      <c r="D1197" t="s">
        <v>240</v>
      </c>
      <c r="E1197">
        <v>1023</v>
      </c>
      <c r="F1197" t="s">
        <v>447</v>
      </c>
      <c r="G1197" t="s">
        <v>17</v>
      </c>
      <c r="H1197" t="s">
        <v>18</v>
      </c>
      <c r="I1197" s="1">
        <v>1538</v>
      </c>
      <c r="J1197" s="1">
        <f>+Tabell1[[#This Row],[Regnskap]]</f>
        <v>1538</v>
      </c>
      <c r="L1197" t="str">
        <f>_xlfn.XLOOKUP(Tabell1[[#This Row],[Ansvar]],Fleksi[Ansvar],Fleksi[Virksomhet])</f>
        <v>SYV</v>
      </c>
      <c r="M1197" t="str">
        <f>_xlfn.XLOOKUP(Tabell1[[#This Row],[Ansvar]],Fleksi[Ansvar],Fleksi[1B])</f>
        <v>Sykehjemstjenester</v>
      </c>
      <c r="N1197" t="str">
        <f>_xlfn.XLOOKUP(Tabell1[[#This Row],[Ansvar]],Fleksi[Ansvar],Fleksi[Tjenesteområde])</f>
        <v>Helse og velferd</v>
      </c>
      <c r="O1197" s="1">
        <f>+ROUND(Tabell1[[#This Row],[Justert beløp]],-3)</f>
        <v>2000</v>
      </c>
      <c r="P1197">
        <f t="shared" si="155"/>
        <v>1023</v>
      </c>
      <c r="Q1197">
        <f t="shared" si="156"/>
        <v>320163</v>
      </c>
      <c r="R1197">
        <f t="shared" si="157"/>
        <v>2530</v>
      </c>
      <c r="S1197" t="str">
        <f t="shared" si="158"/>
        <v>2255</v>
      </c>
      <c r="T1197" s="1">
        <f>+Tabell1[[#This Row],[Avrundet beløp]]</f>
        <v>2000</v>
      </c>
      <c r="U1197" s="5">
        <f t="shared" si="154"/>
        <v>2000</v>
      </c>
    </row>
    <row r="1198" spans="1:21" x14ac:dyDescent="0.25">
      <c r="A1198">
        <v>320163</v>
      </c>
      <c r="B1198" t="s">
        <v>446</v>
      </c>
      <c r="C1198">
        <v>2530</v>
      </c>
      <c r="D1198" t="s">
        <v>240</v>
      </c>
      <c r="E1198">
        <v>1025</v>
      </c>
      <c r="F1198" t="s">
        <v>258</v>
      </c>
      <c r="G1198" t="s">
        <v>17</v>
      </c>
      <c r="H1198" t="s">
        <v>18</v>
      </c>
      <c r="I1198" s="1">
        <v>6463</v>
      </c>
      <c r="J1198" s="1">
        <f>+Tabell1[[#This Row],[Regnskap]]</f>
        <v>6463</v>
      </c>
      <c r="L1198" t="str">
        <f>_xlfn.XLOOKUP(Tabell1[[#This Row],[Ansvar]],Fleksi[Ansvar],Fleksi[Virksomhet])</f>
        <v>SYV</v>
      </c>
      <c r="M1198" t="str">
        <f>_xlfn.XLOOKUP(Tabell1[[#This Row],[Ansvar]],Fleksi[Ansvar],Fleksi[1B])</f>
        <v>Sykehjemstjenester</v>
      </c>
      <c r="N1198" t="str">
        <f>_xlfn.XLOOKUP(Tabell1[[#This Row],[Ansvar]],Fleksi[Ansvar],Fleksi[Tjenesteområde])</f>
        <v>Helse og velferd</v>
      </c>
      <c r="O1198" s="1">
        <f>+ROUND(Tabell1[[#This Row],[Justert beløp]],-3)</f>
        <v>6000</v>
      </c>
      <c r="P1198">
        <f t="shared" si="155"/>
        <v>1025</v>
      </c>
      <c r="Q1198">
        <f t="shared" si="156"/>
        <v>320163</v>
      </c>
      <c r="R1198">
        <f t="shared" si="157"/>
        <v>2530</v>
      </c>
      <c r="S1198" t="str">
        <f t="shared" si="158"/>
        <v>2255</v>
      </c>
      <c r="T1198" s="1">
        <f>+Tabell1[[#This Row],[Avrundet beløp]]</f>
        <v>6000</v>
      </c>
      <c r="U1198" s="5">
        <f t="shared" si="154"/>
        <v>6000</v>
      </c>
    </row>
    <row r="1199" spans="1:21" x14ac:dyDescent="0.25">
      <c r="A1199">
        <v>320163</v>
      </c>
      <c r="B1199" t="s">
        <v>446</v>
      </c>
      <c r="C1199">
        <v>2530</v>
      </c>
      <c r="D1199" t="s">
        <v>240</v>
      </c>
      <c r="E1199">
        <v>1030</v>
      </c>
      <c r="F1199" t="s">
        <v>248</v>
      </c>
      <c r="G1199" t="s">
        <v>17</v>
      </c>
      <c r="H1199" t="s">
        <v>18</v>
      </c>
      <c r="I1199" s="1">
        <v>5220</v>
      </c>
      <c r="J1199" s="1">
        <f>+Tabell1[[#This Row],[Regnskap]]</f>
        <v>5220</v>
      </c>
      <c r="L1199" t="str">
        <f>_xlfn.XLOOKUP(Tabell1[[#This Row],[Ansvar]],Fleksi[Ansvar],Fleksi[Virksomhet])</f>
        <v>SYV</v>
      </c>
      <c r="M1199" t="str">
        <f>_xlfn.XLOOKUP(Tabell1[[#This Row],[Ansvar]],Fleksi[Ansvar],Fleksi[1B])</f>
        <v>Sykehjemstjenester</v>
      </c>
      <c r="N1199" t="str">
        <f>_xlfn.XLOOKUP(Tabell1[[#This Row],[Ansvar]],Fleksi[Ansvar],Fleksi[Tjenesteområde])</f>
        <v>Helse og velferd</v>
      </c>
      <c r="O1199" s="1">
        <f>+ROUND(Tabell1[[#This Row],[Justert beløp]],-3)</f>
        <v>5000</v>
      </c>
      <c r="P1199">
        <f t="shared" si="155"/>
        <v>1030</v>
      </c>
      <c r="Q1199">
        <f t="shared" si="156"/>
        <v>320163</v>
      </c>
      <c r="R1199">
        <f t="shared" si="157"/>
        <v>2530</v>
      </c>
      <c r="S1199" t="str">
        <f t="shared" si="158"/>
        <v>2255</v>
      </c>
      <c r="T1199" s="1">
        <f>+Tabell1[[#This Row],[Avrundet beløp]]</f>
        <v>5000</v>
      </c>
      <c r="U1199" s="5">
        <f t="shared" si="154"/>
        <v>5000</v>
      </c>
    </row>
    <row r="1200" spans="1:21" x14ac:dyDescent="0.25">
      <c r="A1200">
        <v>320163</v>
      </c>
      <c r="B1200" t="s">
        <v>446</v>
      </c>
      <c r="C1200">
        <v>2530</v>
      </c>
      <c r="D1200" t="s">
        <v>240</v>
      </c>
      <c r="E1200">
        <v>1040</v>
      </c>
      <c r="F1200" t="s">
        <v>27</v>
      </c>
      <c r="G1200" t="s">
        <v>17</v>
      </c>
      <c r="H1200" t="s">
        <v>18</v>
      </c>
      <c r="I1200" s="1">
        <v>12524</v>
      </c>
      <c r="J1200" s="1">
        <f>+Tabell1[[#This Row],[Regnskap]]</f>
        <v>12524</v>
      </c>
      <c r="L1200" t="str">
        <f>_xlfn.XLOOKUP(Tabell1[[#This Row],[Ansvar]],Fleksi[Ansvar],Fleksi[Virksomhet])</f>
        <v>SYV</v>
      </c>
      <c r="M1200" t="str">
        <f>_xlfn.XLOOKUP(Tabell1[[#This Row],[Ansvar]],Fleksi[Ansvar],Fleksi[1B])</f>
        <v>Sykehjemstjenester</v>
      </c>
      <c r="N1200" t="str">
        <f>_xlfn.XLOOKUP(Tabell1[[#This Row],[Ansvar]],Fleksi[Ansvar],Fleksi[Tjenesteområde])</f>
        <v>Helse og velferd</v>
      </c>
      <c r="O1200" s="1">
        <f>+ROUND(Tabell1[[#This Row],[Justert beløp]],-3)</f>
        <v>13000</v>
      </c>
      <c r="P1200">
        <f t="shared" si="155"/>
        <v>1040</v>
      </c>
      <c r="Q1200">
        <f t="shared" si="156"/>
        <v>320163</v>
      </c>
      <c r="R1200">
        <f t="shared" si="157"/>
        <v>2530</v>
      </c>
      <c r="S1200" t="str">
        <f t="shared" si="158"/>
        <v>2255</v>
      </c>
      <c r="T1200" s="1">
        <f>+Tabell1[[#This Row],[Avrundet beløp]]</f>
        <v>13000</v>
      </c>
      <c r="U1200" s="5">
        <f t="shared" si="154"/>
        <v>13000</v>
      </c>
    </row>
    <row r="1201" spans="1:21" x14ac:dyDescent="0.25">
      <c r="A1201">
        <v>320163</v>
      </c>
      <c r="B1201" t="s">
        <v>446</v>
      </c>
      <c r="C1201">
        <v>2530</v>
      </c>
      <c r="D1201" t="s">
        <v>240</v>
      </c>
      <c r="E1201">
        <v>1050</v>
      </c>
      <c r="F1201" t="s">
        <v>223</v>
      </c>
      <c r="G1201" t="s">
        <v>17</v>
      </c>
      <c r="H1201" t="s">
        <v>18</v>
      </c>
      <c r="I1201" s="1">
        <v>4112</v>
      </c>
      <c r="J1201" s="1">
        <f>+Tabell1[[#This Row],[Regnskap]]</f>
        <v>4112</v>
      </c>
      <c r="L1201" t="str">
        <f>_xlfn.XLOOKUP(Tabell1[[#This Row],[Ansvar]],Fleksi[Ansvar],Fleksi[Virksomhet])</f>
        <v>SYV</v>
      </c>
      <c r="M1201" t="str">
        <f>_xlfn.XLOOKUP(Tabell1[[#This Row],[Ansvar]],Fleksi[Ansvar],Fleksi[1B])</f>
        <v>Sykehjemstjenester</v>
      </c>
      <c r="N1201" t="str">
        <f>_xlfn.XLOOKUP(Tabell1[[#This Row],[Ansvar]],Fleksi[Ansvar],Fleksi[Tjenesteområde])</f>
        <v>Helse og velferd</v>
      </c>
      <c r="O1201" s="1">
        <f>+ROUND(Tabell1[[#This Row],[Justert beløp]],-3)</f>
        <v>4000</v>
      </c>
      <c r="P1201">
        <f t="shared" si="155"/>
        <v>1050</v>
      </c>
      <c r="Q1201">
        <f t="shared" si="156"/>
        <v>320163</v>
      </c>
      <c r="R1201">
        <f t="shared" si="157"/>
        <v>2530</v>
      </c>
      <c r="S1201" t="str">
        <f t="shared" si="158"/>
        <v>2255</v>
      </c>
      <c r="T1201" s="1">
        <f>+Tabell1[[#This Row],[Avrundet beløp]]</f>
        <v>4000</v>
      </c>
      <c r="U1201" s="5">
        <f t="shared" si="154"/>
        <v>4000</v>
      </c>
    </row>
    <row r="1202" spans="1:21" x14ac:dyDescent="0.25">
      <c r="A1202">
        <v>320163</v>
      </c>
      <c r="B1202" t="s">
        <v>446</v>
      </c>
      <c r="C1202">
        <v>2530</v>
      </c>
      <c r="D1202" t="s">
        <v>240</v>
      </c>
      <c r="E1202">
        <v>1090</v>
      </c>
      <c r="F1202" t="s">
        <v>22</v>
      </c>
      <c r="G1202" t="s">
        <v>17</v>
      </c>
      <c r="H1202" t="s">
        <v>18</v>
      </c>
      <c r="I1202" s="1">
        <v>4657</v>
      </c>
      <c r="J1202" s="1">
        <f>+Tabell1[[#This Row],[Regnskap]]</f>
        <v>4657</v>
      </c>
      <c r="L1202" t="str">
        <f>_xlfn.XLOOKUP(Tabell1[[#This Row],[Ansvar]],Fleksi[Ansvar],Fleksi[Virksomhet])</f>
        <v>SYV</v>
      </c>
      <c r="M1202" t="str">
        <f>_xlfn.XLOOKUP(Tabell1[[#This Row],[Ansvar]],Fleksi[Ansvar],Fleksi[1B])</f>
        <v>Sykehjemstjenester</v>
      </c>
      <c r="N1202" t="str">
        <f>_xlfn.XLOOKUP(Tabell1[[#This Row],[Ansvar]],Fleksi[Ansvar],Fleksi[Tjenesteområde])</f>
        <v>Helse og velferd</v>
      </c>
      <c r="O1202" s="1">
        <f>+ROUND(Tabell1[[#This Row],[Justert beløp]],-3)</f>
        <v>5000</v>
      </c>
      <c r="P1202">
        <f t="shared" si="155"/>
        <v>1090</v>
      </c>
      <c r="Q1202">
        <f t="shared" si="156"/>
        <v>320163</v>
      </c>
      <c r="R1202">
        <f t="shared" si="157"/>
        <v>2530</v>
      </c>
      <c r="S1202" t="str">
        <f t="shared" si="158"/>
        <v>2255</v>
      </c>
      <c r="T1202" s="1">
        <f>+Tabell1[[#This Row],[Avrundet beløp]]</f>
        <v>5000</v>
      </c>
      <c r="U1202" s="5">
        <f t="shared" si="154"/>
        <v>5000</v>
      </c>
    </row>
    <row r="1203" spans="1:21" x14ac:dyDescent="0.25">
      <c r="A1203">
        <v>320163</v>
      </c>
      <c r="B1203" t="s">
        <v>446</v>
      </c>
      <c r="C1203">
        <v>2530</v>
      </c>
      <c r="D1203" t="s">
        <v>240</v>
      </c>
      <c r="E1203">
        <v>1099</v>
      </c>
      <c r="F1203" t="s">
        <v>16</v>
      </c>
      <c r="G1203" t="s">
        <v>17</v>
      </c>
      <c r="H1203" t="s">
        <v>18</v>
      </c>
      <c r="I1203" s="1">
        <v>13037</v>
      </c>
      <c r="J1203" s="1">
        <f>+Tabell1[[#This Row],[Regnskap]]</f>
        <v>13037</v>
      </c>
      <c r="L1203" t="str">
        <f>_xlfn.XLOOKUP(Tabell1[[#This Row],[Ansvar]],Fleksi[Ansvar],Fleksi[Virksomhet])</f>
        <v>SYV</v>
      </c>
      <c r="M1203" t="str">
        <f>_xlfn.XLOOKUP(Tabell1[[#This Row],[Ansvar]],Fleksi[Ansvar],Fleksi[1B])</f>
        <v>Sykehjemstjenester</v>
      </c>
      <c r="N1203" t="str">
        <f>_xlfn.XLOOKUP(Tabell1[[#This Row],[Ansvar]],Fleksi[Ansvar],Fleksi[Tjenesteområde])</f>
        <v>Helse og velferd</v>
      </c>
      <c r="O1203" s="1">
        <f>+ROUND(Tabell1[[#This Row],[Justert beløp]],-3)</f>
        <v>13000</v>
      </c>
      <c r="P1203">
        <f t="shared" si="155"/>
        <v>1099</v>
      </c>
      <c r="Q1203">
        <f t="shared" si="156"/>
        <v>320163</v>
      </c>
      <c r="R1203">
        <f t="shared" si="157"/>
        <v>2530</v>
      </c>
      <c r="S1203" t="str">
        <f t="shared" si="158"/>
        <v>2255</v>
      </c>
      <c r="T1203" s="1">
        <f>+Tabell1[[#This Row],[Avrundet beløp]]</f>
        <v>13000</v>
      </c>
      <c r="U1203" s="5">
        <f t="shared" si="154"/>
        <v>13000</v>
      </c>
    </row>
    <row r="1204" spans="1:21" x14ac:dyDescent="0.25">
      <c r="A1204">
        <v>320164</v>
      </c>
      <c r="B1204" t="s">
        <v>448</v>
      </c>
      <c r="C1204">
        <v>2321</v>
      </c>
      <c r="D1204" t="s">
        <v>219</v>
      </c>
      <c r="E1204">
        <v>1011</v>
      </c>
      <c r="F1204" t="s">
        <v>60</v>
      </c>
      <c r="G1204" t="s">
        <v>17</v>
      </c>
      <c r="H1204" t="s">
        <v>18</v>
      </c>
      <c r="I1204" s="1">
        <v>7078</v>
      </c>
      <c r="J1204" s="1">
        <f>+Tabell1[[#This Row],[Regnskap]]</f>
        <v>7078</v>
      </c>
      <c r="L1204" t="str">
        <f>_xlfn.XLOOKUP(Tabell1[[#This Row],[Ansvar]],Fleksi[Ansvar],Fleksi[Virksomhet])</f>
        <v>SYV</v>
      </c>
      <c r="M1204" t="str">
        <f>_xlfn.XLOOKUP(Tabell1[[#This Row],[Ansvar]],Fleksi[Ansvar],Fleksi[1B])</f>
        <v>Sykehjemstjenester</v>
      </c>
      <c r="N1204" t="str">
        <f>_xlfn.XLOOKUP(Tabell1[[#This Row],[Ansvar]],Fleksi[Ansvar],Fleksi[Tjenesteområde])</f>
        <v>Helse og velferd</v>
      </c>
      <c r="O1204" s="1">
        <f>+ROUND(Tabell1[[#This Row],[Justert beløp]],-3)</f>
        <v>7000</v>
      </c>
      <c r="P1204">
        <f t="shared" si="155"/>
        <v>1011</v>
      </c>
      <c r="Q1204">
        <f t="shared" si="156"/>
        <v>320164</v>
      </c>
      <c r="R1204">
        <f t="shared" si="157"/>
        <v>2321</v>
      </c>
      <c r="S1204" t="str">
        <f t="shared" si="158"/>
        <v>2255</v>
      </c>
      <c r="T1204" s="1">
        <f>+Tabell1[[#This Row],[Avrundet beløp]]</f>
        <v>7000</v>
      </c>
      <c r="U1204" s="5">
        <f t="shared" si="154"/>
        <v>7000</v>
      </c>
    </row>
    <row r="1205" spans="1:21" x14ac:dyDescent="0.25">
      <c r="A1205">
        <v>320164</v>
      </c>
      <c r="B1205" t="s">
        <v>448</v>
      </c>
      <c r="C1205">
        <v>2321</v>
      </c>
      <c r="D1205" t="s">
        <v>219</v>
      </c>
      <c r="E1205">
        <v>1012</v>
      </c>
      <c r="F1205" t="s">
        <v>23</v>
      </c>
      <c r="G1205" t="s">
        <v>17</v>
      </c>
      <c r="H1205" t="s">
        <v>18</v>
      </c>
      <c r="I1205" s="1">
        <v>-254</v>
      </c>
      <c r="J1205" s="1">
        <f>+Tabell1[[#This Row],[Regnskap]]</f>
        <v>-254</v>
      </c>
      <c r="L1205" t="str">
        <f>_xlfn.XLOOKUP(Tabell1[[#This Row],[Ansvar]],Fleksi[Ansvar],Fleksi[Virksomhet])</f>
        <v>SYV</v>
      </c>
      <c r="M1205" t="str">
        <f>_xlfn.XLOOKUP(Tabell1[[#This Row],[Ansvar]],Fleksi[Ansvar],Fleksi[1B])</f>
        <v>Sykehjemstjenester</v>
      </c>
      <c r="N1205" t="str">
        <f>_xlfn.XLOOKUP(Tabell1[[#This Row],[Ansvar]],Fleksi[Ansvar],Fleksi[Tjenesteområde])</f>
        <v>Helse og velferd</v>
      </c>
      <c r="O1205" s="1">
        <f>+ROUND(Tabell1[[#This Row],[Justert beløp]],-3)</f>
        <v>0</v>
      </c>
      <c r="P1205">
        <f t="shared" si="155"/>
        <v>1012</v>
      </c>
      <c r="Q1205">
        <f t="shared" si="156"/>
        <v>320164</v>
      </c>
      <c r="R1205">
        <f t="shared" si="157"/>
        <v>2321</v>
      </c>
      <c r="S1205" t="str">
        <f t="shared" si="158"/>
        <v>2255</v>
      </c>
      <c r="T1205" s="1">
        <f>+Tabell1[[#This Row],[Avrundet beløp]]</f>
        <v>0</v>
      </c>
      <c r="U1205" s="5">
        <f t="shared" si="154"/>
        <v>0</v>
      </c>
    </row>
    <row r="1206" spans="1:21" x14ac:dyDescent="0.25">
      <c r="A1206">
        <v>320164</v>
      </c>
      <c r="B1206" t="s">
        <v>448</v>
      </c>
      <c r="C1206">
        <v>2321</v>
      </c>
      <c r="D1206" t="s">
        <v>219</v>
      </c>
      <c r="E1206">
        <v>1025</v>
      </c>
      <c r="F1206" t="s">
        <v>258</v>
      </c>
      <c r="G1206" t="s">
        <v>17</v>
      </c>
      <c r="H1206" t="s">
        <v>18</v>
      </c>
      <c r="I1206" s="1">
        <v>329</v>
      </c>
      <c r="J1206" s="1">
        <f>+Tabell1[[#This Row],[Regnskap]]</f>
        <v>329</v>
      </c>
      <c r="L1206" t="str">
        <f>_xlfn.XLOOKUP(Tabell1[[#This Row],[Ansvar]],Fleksi[Ansvar],Fleksi[Virksomhet])</f>
        <v>SYV</v>
      </c>
      <c r="M1206" t="str">
        <f>_xlfn.XLOOKUP(Tabell1[[#This Row],[Ansvar]],Fleksi[Ansvar],Fleksi[1B])</f>
        <v>Sykehjemstjenester</v>
      </c>
      <c r="N1206" t="str">
        <f>_xlfn.XLOOKUP(Tabell1[[#This Row],[Ansvar]],Fleksi[Ansvar],Fleksi[Tjenesteområde])</f>
        <v>Helse og velferd</v>
      </c>
      <c r="O1206" s="1">
        <f>+ROUND(Tabell1[[#This Row],[Justert beløp]],-3)</f>
        <v>0</v>
      </c>
      <c r="P1206">
        <f t="shared" si="155"/>
        <v>1025</v>
      </c>
      <c r="Q1206">
        <f t="shared" si="156"/>
        <v>320164</v>
      </c>
      <c r="R1206">
        <f t="shared" si="157"/>
        <v>2321</v>
      </c>
      <c r="S1206" t="str">
        <f t="shared" si="158"/>
        <v>2255</v>
      </c>
      <c r="T1206" s="1">
        <f>+Tabell1[[#This Row],[Avrundet beløp]]</f>
        <v>0</v>
      </c>
      <c r="U1206" s="5">
        <f t="shared" si="154"/>
        <v>0</v>
      </c>
    </row>
    <row r="1207" spans="1:21" x14ac:dyDescent="0.25">
      <c r="A1207">
        <v>320164</v>
      </c>
      <c r="B1207" t="s">
        <v>448</v>
      </c>
      <c r="C1207">
        <v>2321</v>
      </c>
      <c r="D1207" t="s">
        <v>219</v>
      </c>
      <c r="E1207">
        <v>1050</v>
      </c>
      <c r="F1207" t="s">
        <v>223</v>
      </c>
      <c r="G1207" t="s">
        <v>17</v>
      </c>
      <c r="H1207" t="s">
        <v>18</v>
      </c>
      <c r="I1207" s="1">
        <v>-7078</v>
      </c>
      <c r="J1207" s="1">
        <f>+Tabell1[[#This Row],[Regnskap]]</f>
        <v>-7078</v>
      </c>
      <c r="L1207" t="str">
        <f>_xlfn.XLOOKUP(Tabell1[[#This Row],[Ansvar]],Fleksi[Ansvar],Fleksi[Virksomhet])</f>
        <v>SYV</v>
      </c>
      <c r="M1207" t="str">
        <f>_xlfn.XLOOKUP(Tabell1[[#This Row],[Ansvar]],Fleksi[Ansvar],Fleksi[1B])</f>
        <v>Sykehjemstjenester</v>
      </c>
      <c r="N1207" t="str">
        <f>_xlfn.XLOOKUP(Tabell1[[#This Row],[Ansvar]],Fleksi[Ansvar],Fleksi[Tjenesteområde])</f>
        <v>Helse og velferd</v>
      </c>
      <c r="O1207" s="1">
        <f>+ROUND(Tabell1[[#This Row],[Justert beløp]],-3)</f>
        <v>-7000</v>
      </c>
      <c r="P1207">
        <f t="shared" si="155"/>
        <v>1050</v>
      </c>
      <c r="Q1207">
        <f t="shared" si="156"/>
        <v>320164</v>
      </c>
      <c r="R1207">
        <f t="shared" si="157"/>
        <v>2321</v>
      </c>
      <c r="S1207" t="str">
        <f t="shared" si="158"/>
        <v>2255</v>
      </c>
      <c r="T1207" s="1">
        <f>+Tabell1[[#This Row],[Avrundet beløp]]</f>
        <v>-7000</v>
      </c>
      <c r="U1207" s="5">
        <f t="shared" si="154"/>
        <v>-7000</v>
      </c>
    </row>
    <row r="1208" spans="1:21" x14ac:dyDescent="0.25">
      <c r="A1208">
        <v>320164</v>
      </c>
      <c r="B1208" t="s">
        <v>448</v>
      </c>
      <c r="C1208">
        <v>2321</v>
      </c>
      <c r="D1208" t="s">
        <v>219</v>
      </c>
      <c r="E1208">
        <v>1099</v>
      </c>
      <c r="F1208" t="s">
        <v>16</v>
      </c>
      <c r="G1208" t="s">
        <v>17</v>
      </c>
      <c r="H1208" t="s">
        <v>18</v>
      </c>
      <c r="I1208" s="1">
        <v>100</v>
      </c>
      <c r="J1208" s="1">
        <f>+Tabell1[[#This Row],[Regnskap]]</f>
        <v>100</v>
      </c>
      <c r="L1208" t="str">
        <f>_xlfn.XLOOKUP(Tabell1[[#This Row],[Ansvar]],Fleksi[Ansvar],Fleksi[Virksomhet])</f>
        <v>SYV</v>
      </c>
      <c r="M1208" t="str">
        <f>_xlfn.XLOOKUP(Tabell1[[#This Row],[Ansvar]],Fleksi[Ansvar],Fleksi[1B])</f>
        <v>Sykehjemstjenester</v>
      </c>
      <c r="N1208" t="str">
        <f>_xlfn.XLOOKUP(Tabell1[[#This Row],[Ansvar]],Fleksi[Ansvar],Fleksi[Tjenesteområde])</f>
        <v>Helse og velferd</v>
      </c>
      <c r="O1208" s="1">
        <f>+ROUND(Tabell1[[#This Row],[Justert beløp]],-3)</f>
        <v>0</v>
      </c>
      <c r="P1208">
        <f t="shared" si="155"/>
        <v>1099</v>
      </c>
      <c r="Q1208">
        <f t="shared" si="156"/>
        <v>320164</v>
      </c>
      <c r="R1208">
        <f t="shared" si="157"/>
        <v>2321</v>
      </c>
      <c r="S1208" t="str">
        <f t="shared" si="158"/>
        <v>2255</v>
      </c>
      <c r="T1208" s="1">
        <f>+Tabell1[[#This Row],[Avrundet beløp]]</f>
        <v>0</v>
      </c>
      <c r="U1208" s="5">
        <f t="shared" si="154"/>
        <v>0</v>
      </c>
    </row>
    <row r="1209" spans="1:21" x14ac:dyDescent="0.25">
      <c r="A1209">
        <v>320164</v>
      </c>
      <c r="B1209" t="s">
        <v>448</v>
      </c>
      <c r="C1209">
        <v>2530</v>
      </c>
      <c r="D1209" t="s">
        <v>240</v>
      </c>
      <c r="E1209">
        <v>1012</v>
      </c>
      <c r="F1209" t="s">
        <v>23</v>
      </c>
      <c r="G1209" t="s">
        <v>17</v>
      </c>
      <c r="H1209" t="s">
        <v>18</v>
      </c>
      <c r="I1209" s="1">
        <v>278</v>
      </c>
      <c r="J1209" s="1">
        <f>+Tabell1[[#This Row],[Regnskap]]</f>
        <v>278</v>
      </c>
      <c r="L1209" t="str">
        <f>_xlfn.XLOOKUP(Tabell1[[#This Row],[Ansvar]],Fleksi[Ansvar],Fleksi[Virksomhet])</f>
        <v>SYV</v>
      </c>
      <c r="M1209" t="str">
        <f>_xlfn.XLOOKUP(Tabell1[[#This Row],[Ansvar]],Fleksi[Ansvar],Fleksi[1B])</f>
        <v>Sykehjemstjenester</v>
      </c>
      <c r="N1209" t="str">
        <f>_xlfn.XLOOKUP(Tabell1[[#This Row],[Ansvar]],Fleksi[Ansvar],Fleksi[Tjenesteområde])</f>
        <v>Helse og velferd</v>
      </c>
      <c r="O1209" s="1">
        <f>+ROUND(Tabell1[[#This Row],[Justert beløp]],-3)</f>
        <v>0</v>
      </c>
      <c r="P1209">
        <f t="shared" si="155"/>
        <v>1012</v>
      </c>
      <c r="Q1209">
        <f t="shared" si="156"/>
        <v>320164</v>
      </c>
      <c r="R1209">
        <f t="shared" si="157"/>
        <v>2530</v>
      </c>
      <c r="S1209" t="str">
        <f t="shared" si="158"/>
        <v>2255</v>
      </c>
      <c r="T1209" s="1">
        <f>+Tabell1[[#This Row],[Avrundet beløp]]</f>
        <v>0</v>
      </c>
      <c r="U1209" s="5">
        <f t="shared" si="154"/>
        <v>0</v>
      </c>
    </row>
    <row r="1210" spans="1:21" x14ac:dyDescent="0.25">
      <c r="A1210">
        <v>320164</v>
      </c>
      <c r="B1210" t="s">
        <v>448</v>
      </c>
      <c r="C1210">
        <v>2530</v>
      </c>
      <c r="D1210" t="s">
        <v>240</v>
      </c>
      <c r="E1210">
        <v>1020</v>
      </c>
      <c r="F1210" t="s">
        <v>260</v>
      </c>
      <c r="G1210" t="s">
        <v>17</v>
      </c>
      <c r="H1210" t="s">
        <v>18</v>
      </c>
      <c r="I1210" s="1">
        <v>11696</v>
      </c>
      <c r="J1210" s="1">
        <f>+Tabell1[[#This Row],[Regnskap]]</f>
        <v>11696</v>
      </c>
      <c r="L1210" t="str">
        <f>_xlfn.XLOOKUP(Tabell1[[#This Row],[Ansvar]],Fleksi[Ansvar],Fleksi[Virksomhet])</f>
        <v>SYV</v>
      </c>
      <c r="M1210" t="str">
        <f>_xlfn.XLOOKUP(Tabell1[[#This Row],[Ansvar]],Fleksi[Ansvar],Fleksi[1B])</f>
        <v>Sykehjemstjenester</v>
      </c>
      <c r="N1210" t="str">
        <f>_xlfn.XLOOKUP(Tabell1[[#This Row],[Ansvar]],Fleksi[Ansvar],Fleksi[Tjenesteområde])</f>
        <v>Helse og velferd</v>
      </c>
      <c r="O1210" s="1">
        <f>+ROUND(Tabell1[[#This Row],[Justert beløp]],-3)</f>
        <v>12000</v>
      </c>
      <c r="P1210">
        <f t="shared" si="155"/>
        <v>1020</v>
      </c>
      <c r="Q1210">
        <f t="shared" si="156"/>
        <v>320164</v>
      </c>
      <c r="R1210">
        <f t="shared" si="157"/>
        <v>2530</v>
      </c>
      <c r="S1210" t="str">
        <f t="shared" si="158"/>
        <v>2255</v>
      </c>
      <c r="T1210" s="1">
        <f>+Tabell1[[#This Row],[Avrundet beløp]]</f>
        <v>12000</v>
      </c>
      <c r="U1210" s="5">
        <f t="shared" si="154"/>
        <v>12000</v>
      </c>
    </row>
    <row r="1211" spans="1:21" x14ac:dyDescent="0.25">
      <c r="A1211">
        <v>320164</v>
      </c>
      <c r="B1211" t="s">
        <v>448</v>
      </c>
      <c r="C1211">
        <v>2530</v>
      </c>
      <c r="D1211" t="s">
        <v>240</v>
      </c>
      <c r="E1211">
        <v>1022</v>
      </c>
      <c r="F1211" t="s">
        <v>278</v>
      </c>
      <c r="G1211" t="s">
        <v>17</v>
      </c>
      <c r="H1211" t="s">
        <v>18</v>
      </c>
      <c r="I1211" s="1">
        <v>1343</v>
      </c>
      <c r="J1211" s="1">
        <f>+Tabell1[[#This Row],[Regnskap]]</f>
        <v>1343</v>
      </c>
      <c r="L1211" t="str">
        <f>_xlfn.XLOOKUP(Tabell1[[#This Row],[Ansvar]],Fleksi[Ansvar],Fleksi[Virksomhet])</f>
        <v>SYV</v>
      </c>
      <c r="M1211" t="str">
        <f>_xlfn.XLOOKUP(Tabell1[[#This Row],[Ansvar]],Fleksi[Ansvar],Fleksi[1B])</f>
        <v>Sykehjemstjenester</v>
      </c>
      <c r="N1211" t="str">
        <f>_xlfn.XLOOKUP(Tabell1[[#This Row],[Ansvar]],Fleksi[Ansvar],Fleksi[Tjenesteområde])</f>
        <v>Helse og velferd</v>
      </c>
      <c r="O1211" s="1">
        <f>+ROUND(Tabell1[[#This Row],[Justert beløp]],-3)</f>
        <v>1000</v>
      </c>
      <c r="P1211">
        <f t="shared" si="155"/>
        <v>1022</v>
      </c>
      <c r="Q1211">
        <f t="shared" si="156"/>
        <v>320164</v>
      </c>
      <c r="R1211">
        <f t="shared" si="157"/>
        <v>2530</v>
      </c>
      <c r="S1211" t="str">
        <f t="shared" si="158"/>
        <v>2255</v>
      </c>
      <c r="T1211" s="1">
        <f>+Tabell1[[#This Row],[Avrundet beløp]]</f>
        <v>1000</v>
      </c>
      <c r="U1211" s="5">
        <f t="shared" si="154"/>
        <v>1000</v>
      </c>
    </row>
    <row r="1212" spans="1:21" x14ac:dyDescent="0.25">
      <c r="A1212">
        <v>320164</v>
      </c>
      <c r="B1212" t="s">
        <v>448</v>
      </c>
      <c r="C1212">
        <v>2530</v>
      </c>
      <c r="D1212" t="s">
        <v>240</v>
      </c>
      <c r="E1212">
        <v>1025</v>
      </c>
      <c r="F1212" t="s">
        <v>258</v>
      </c>
      <c r="G1212" t="s">
        <v>17</v>
      </c>
      <c r="H1212" t="s">
        <v>18</v>
      </c>
      <c r="I1212" s="1">
        <v>1800</v>
      </c>
      <c r="J1212" s="1">
        <f>+Tabell1[[#This Row],[Regnskap]]</f>
        <v>1800</v>
      </c>
      <c r="L1212" t="str">
        <f>_xlfn.XLOOKUP(Tabell1[[#This Row],[Ansvar]],Fleksi[Ansvar],Fleksi[Virksomhet])</f>
        <v>SYV</v>
      </c>
      <c r="M1212" t="str">
        <f>_xlfn.XLOOKUP(Tabell1[[#This Row],[Ansvar]],Fleksi[Ansvar],Fleksi[1B])</f>
        <v>Sykehjemstjenester</v>
      </c>
      <c r="N1212" t="str">
        <f>_xlfn.XLOOKUP(Tabell1[[#This Row],[Ansvar]],Fleksi[Ansvar],Fleksi[Tjenesteområde])</f>
        <v>Helse og velferd</v>
      </c>
      <c r="O1212" s="1">
        <f>+ROUND(Tabell1[[#This Row],[Justert beløp]],-3)</f>
        <v>2000</v>
      </c>
      <c r="P1212">
        <f t="shared" si="155"/>
        <v>1025</v>
      </c>
      <c r="Q1212">
        <f t="shared" si="156"/>
        <v>320164</v>
      </c>
      <c r="R1212">
        <f t="shared" si="157"/>
        <v>2530</v>
      </c>
      <c r="S1212" t="str">
        <f t="shared" si="158"/>
        <v>2255</v>
      </c>
      <c r="T1212" s="1">
        <f>+Tabell1[[#This Row],[Avrundet beløp]]</f>
        <v>2000</v>
      </c>
      <c r="U1212" s="5">
        <f t="shared" si="154"/>
        <v>2000</v>
      </c>
    </row>
    <row r="1213" spans="1:21" x14ac:dyDescent="0.25">
      <c r="A1213">
        <v>320164</v>
      </c>
      <c r="B1213" t="s">
        <v>448</v>
      </c>
      <c r="C1213">
        <v>2530</v>
      </c>
      <c r="D1213" t="s">
        <v>240</v>
      </c>
      <c r="E1213">
        <v>1030</v>
      </c>
      <c r="F1213" t="s">
        <v>248</v>
      </c>
      <c r="G1213" t="s">
        <v>17</v>
      </c>
      <c r="H1213" t="s">
        <v>18</v>
      </c>
      <c r="I1213" s="1">
        <v>3884</v>
      </c>
      <c r="J1213" s="1">
        <f>+Tabell1[[#This Row],[Regnskap]]</f>
        <v>3884</v>
      </c>
      <c r="L1213" t="str">
        <f>_xlfn.XLOOKUP(Tabell1[[#This Row],[Ansvar]],Fleksi[Ansvar],Fleksi[Virksomhet])</f>
        <v>SYV</v>
      </c>
      <c r="M1213" t="str">
        <f>_xlfn.XLOOKUP(Tabell1[[#This Row],[Ansvar]],Fleksi[Ansvar],Fleksi[1B])</f>
        <v>Sykehjemstjenester</v>
      </c>
      <c r="N1213" t="str">
        <f>_xlfn.XLOOKUP(Tabell1[[#This Row],[Ansvar]],Fleksi[Ansvar],Fleksi[Tjenesteområde])</f>
        <v>Helse og velferd</v>
      </c>
      <c r="O1213" s="1">
        <f>+ROUND(Tabell1[[#This Row],[Justert beløp]],-3)</f>
        <v>4000</v>
      </c>
      <c r="P1213">
        <f t="shared" si="155"/>
        <v>1030</v>
      </c>
      <c r="Q1213">
        <f t="shared" si="156"/>
        <v>320164</v>
      </c>
      <c r="R1213">
        <f t="shared" si="157"/>
        <v>2530</v>
      </c>
      <c r="S1213" t="str">
        <f t="shared" si="158"/>
        <v>2255</v>
      </c>
      <c r="T1213" s="1">
        <f>+Tabell1[[#This Row],[Avrundet beløp]]</f>
        <v>4000</v>
      </c>
      <c r="U1213" s="5">
        <f t="shared" si="154"/>
        <v>4000</v>
      </c>
    </row>
    <row r="1214" spans="1:21" x14ac:dyDescent="0.25">
      <c r="A1214">
        <v>320164</v>
      </c>
      <c r="B1214" t="s">
        <v>448</v>
      </c>
      <c r="C1214">
        <v>2530</v>
      </c>
      <c r="D1214" t="s">
        <v>240</v>
      </c>
      <c r="E1214">
        <v>1040</v>
      </c>
      <c r="F1214" t="s">
        <v>27</v>
      </c>
      <c r="G1214" t="s">
        <v>17</v>
      </c>
      <c r="H1214" t="s">
        <v>18</v>
      </c>
      <c r="I1214" s="1">
        <v>3775</v>
      </c>
      <c r="J1214" s="1">
        <f>+Tabell1[[#This Row],[Regnskap]]</f>
        <v>3775</v>
      </c>
      <c r="L1214" t="str">
        <f>_xlfn.XLOOKUP(Tabell1[[#This Row],[Ansvar]],Fleksi[Ansvar],Fleksi[Virksomhet])</f>
        <v>SYV</v>
      </c>
      <c r="M1214" t="str">
        <f>_xlfn.XLOOKUP(Tabell1[[#This Row],[Ansvar]],Fleksi[Ansvar],Fleksi[1B])</f>
        <v>Sykehjemstjenester</v>
      </c>
      <c r="N1214" t="str">
        <f>_xlfn.XLOOKUP(Tabell1[[#This Row],[Ansvar]],Fleksi[Ansvar],Fleksi[Tjenesteområde])</f>
        <v>Helse og velferd</v>
      </c>
      <c r="O1214" s="1">
        <f>+ROUND(Tabell1[[#This Row],[Justert beløp]],-3)</f>
        <v>4000</v>
      </c>
      <c r="P1214">
        <f t="shared" si="155"/>
        <v>1040</v>
      </c>
      <c r="Q1214">
        <f t="shared" si="156"/>
        <v>320164</v>
      </c>
      <c r="R1214">
        <f t="shared" si="157"/>
        <v>2530</v>
      </c>
      <c r="S1214" t="str">
        <f t="shared" si="158"/>
        <v>2255</v>
      </c>
      <c r="T1214" s="1">
        <f>+Tabell1[[#This Row],[Avrundet beløp]]</f>
        <v>4000</v>
      </c>
      <c r="U1214" s="5">
        <f t="shared" si="154"/>
        <v>4000</v>
      </c>
    </row>
    <row r="1215" spans="1:21" x14ac:dyDescent="0.25">
      <c r="A1215">
        <v>320164</v>
      </c>
      <c r="B1215" t="s">
        <v>448</v>
      </c>
      <c r="C1215">
        <v>2530</v>
      </c>
      <c r="D1215" t="s">
        <v>240</v>
      </c>
      <c r="E1215">
        <v>1090</v>
      </c>
      <c r="F1215" t="s">
        <v>22</v>
      </c>
      <c r="G1215" t="s">
        <v>17</v>
      </c>
      <c r="H1215" t="s">
        <v>18</v>
      </c>
      <c r="I1215" s="1">
        <v>1126</v>
      </c>
      <c r="J1215" s="1">
        <f>+Tabell1[[#This Row],[Regnskap]]</f>
        <v>1126</v>
      </c>
      <c r="L1215" t="str">
        <f>_xlfn.XLOOKUP(Tabell1[[#This Row],[Ansvar]],Fleksi[Ansvar],Fleksi[Virksomhet])</f>
        <v>SYV</v>
      </c>
      <c r="M1215" t="str">
        <f>_xlfn.XLOOKUP(Tabell1[[#This Row],[Ansvar]],Fleksi[Ansvar],Fleksi[1B])</f>
        <v>Sykehjemstjenester</v>
      </c>
      <c r="N1215" t="str">
        <f>_xlfn.XLOOKUP(Tabell1[[#This Row],[Ansvar]],Fleksi[Ansvar],Fleksi[Tjenesteområde])</f>
        <v>Helse og velferd</v>
      </c>
      <c r="O1215" s="1">
        <f>+ROUND(Tabell1[[#This Row],[Justert beløp]],-3)</f>
        <v>1000</v>
      </c>
      <c r="P1215">
        <f t="shared" si="155"/>
        <v>1090</v>
      </c>
      <c r="Q1215">
        <f t="shared" si="156"/>
        <v>320164</v>
      </c>
      <c r="R1215">
        <f t="shared" si="157"/>
        <v>2530</v>
      </c>
      <c r="S1215" t="str">
        <f t="shared" si="158"/>
        <v>2255</v>
      </c>
      <c r="T1215" s="1">
        <f>+Tabell1[[#This Row],[Avrundet beløp]]</f>
        <v>1000</v>
      </c>
      <c r="U1215" s="5">
        <f t="shared" si="154"/>
        <v>1000</v>
      </c>
    </row>
    <row r="1216" spans="1:21" x14ac:dyDescent="0.25">
      <c r="A1216">
        <v>320164</v>
      </c>
      <c r="B1216" t="s">
        <v>448</v>
      </c>
      <c r="C1216">
        <v>2530</v>
      </c>
      <c r="D1216" t="s">
        <v>240</v>
      </c>
      <c r="E1216">
        <v>1099</v>
      </c>
      <c r="F1216" t="s">
        <v>16</v>
      </c>
      <c r="G1216" t="s">
        <v>17</v>
      </c>
      <c r="H1216" t="s">
        <v>18</v>
      </c>
      <c r="I1216" s="1">
        <v>3678</v>
      </c>
      <c r="J1216" s="1">
        <f>+Tabell1[[#This Row],[Regnskap]]</f>
        <v>3678</v>
      </c>
      <c r="L1216" t="str">
        <f>_xlfn.XLOOKUP(Tabell1[[#This Row],[Ansvar]],Fleksi[Ansvar],Fleksi[Virksomhet])</f>
        <v>SYV</v>
      </c>
      <c r="M1216" t="str">
        <f>_xlfn.XLOOKUP(Tabell1[[#This Row],[Ansvar]],Fleksi[Ansvar],Fleksi[1B])</f>
        <v>Sykehjemstjenester</v>
      </c>
      <c r="N1216" t="str">
        <f>_xlfn.XLOOKUP(Tabell1[[#This Row],[Ansvar]],Fleksi[Ansvar],Fleksi[Tjenesteområde])</f>
        <v>Helse og velferd</v>
      </c>
      <c r="O1216" s="1">
        <f>+ROUND(Tabell1[[#This Row],[Justert beløp]],-3)</f>
        <v>4000</v>
      </c>
      <c r="P1216">
        <f t="shared" si="155"/>
        <v>1099</v>
      </c>
      <c r="Q1216">
        <f t="shared" si="156"/>
        <v>320164</v>
      </c>
      <c r="R1216">
        <f t="shared" si="157"/>
        <v>2530</v>
      </c>
      <c r="S1216" t="str">
        <f t="shared" si="158"/>
        <v>2255</v>
      </c>
      <c r="T1216" s="1">
        <f>+Tabell1[[#This Row],[Avrundet beløp]]</f>
        <v>4000</v>
      </c>
      <c r="U1216" s="5">
        <f t="shared" si="154"/>
        <v>4000</v>
      </c>
    </row>
    <row r="1217" spans="1:21" x14ac:dyDescent="0.25">
      <c r="A1217">
        <v>320165</v>
      </c>
      <c r="B1217" t="s">
        <v>449</v>
      </c>
      <c r="C1217">
        <v>2530</v>
      </c>
      <c r="D1217" t="s">
        <v>240</v>
      </c>
      <c r="E1217">
        <v>1012</v>
      </c>
      <c r="F1217" t="s">
        <v>23</v>
      </c>
      <c r="G1217" t="s">
        <v>17</v>
      </c>
      <c r="H1217" t="s">
        <v>18</v>
      </c>
      <c r="I1217" s="1">
        <v>76</v>
      </c>
      <c r="J1217" s="1">
        <f>+Tabell1[[#This Row],[Regnskap]]</f>
        <v>76</v>
      </c>
      <c r="L1217" t="str">
        <f>_xlfn.XLOOKUP(Tabell1[[#This Row],[Ansvar]],Fleksi[Ansvar],Fleksi[Virksomhet])</f>
        <v>SYV</v>
      </c>
      <c r="M1217" t="str">
        <f>_xlfn.XLOOKUP(Tabell1[[#This Row],[Ansvar]],Fleksi[Ansvar],Fleksi[1B])</f>
        <v>Sykehjemstjenester</v>
      </c>
      <c r="N1217" t="str">
        <f>_xlfn.XLOOKUP(Tabell1[[#This Row],[Ansvar]],Fleksi[Ansvar],Fleksi[Tjenesteområde])</f>
        <v>Helse og velferd</v>
      </c>
      <c r="O1217" s="1">
        <f>+ROUND(Tabell1[[#This Row],[Justert beløp]],-3)</f>
        <v>0</v>
      </c>
      <c r="P1217">
        <f t="shared" ref="P1217:P1266" si="159">+E1217</f>
        <v>1012</v>
      </c>
      <c r="Q1217">
        <f t="shared" ref="Q1217:Q1266" si="160">+A1217</f>
        <v>320165</v>
      </c>
      <c r="R1217">
        <f t="shared" ref="R1217:R1266" si="161">+C1217</f>
        <v>2530</v>
      </c>
      <c r="S1217" t="str">
        <f t="shared" ref="S1217:S1266" si="162">+G1217</f>
        <v>2255</v>
      </c>
      <c r="T1217" s="1">
        <f>+Tabell1[[#This Row],[Avrundet beløp]]</f>
        <v>0</v>
      </c>
      <c r="U1217" s="5">
        <f t="shared" si="154"/>
        <v>0</v>
      </c>
    </row>
    <row r="1218" spans="1:21" x14ac:dyDescent="0.25">
      <c r="A1218">
        <v>320165</v>
      </c>
      <c r="B1218" t="s">
        <v>449</v>
      </c>
      <c r="C1218">
        <v>2530</v>
      </c>
      <c r="D1218" t="s">
        <v>240</v>
      </c>
      <c r="E1218">
        <v>1020</v>
      </c>
      <c r="F1218" t="s">
        <v>260</v>
      </c>
      <c r="G1218" t="s">
        <v>17</v>
      </c>
      <c r="H1218" t="s">
        <v>18</v>
      </c>
      <c r="I1218" s="1">
        <v>1643</v>
      </c>
      <c r="J1218" s="1">
        <f>+Tabell1[[#This Row],[Regnskap]]</f>
        <v>1643</v>
      </c>
      <c r="L1218" t="str">
        <f>_xlfn.XLOOKUP(Tabell1[[#This Row],[Ansvar]],Fleksi[Ansvar],Fleksi[Virksomhet])</f>
        <v>SYV</v>
      </c>
      <c r="M1218" t="str">
        <f>_xlfn.XLOOKUP(Tabell1[[#This Row],[Ansvar]],Fleksi[Ansvar],Fleksi[1B])</f>
        <v>Sykehjemstjenester</v>
      </c>
      <c r="N1218" t="str">
        <f>_xlfn.XLOOKUP(Tabell1[[#This Row],[Ansvar]],Fleksi[Ansvar],Fleksi[Tjenesteområde])</f>
        <v>Helse og velferd</v>
      </c>
      <c r="O1218" s="1">
        <f>+ROUND(Tabell1[[#This Row],[Justert beløp]],-3)</f>
        <v>2000</v>
      </c>
      <c r="P1218">
        <f t="shared" si="159"/>
        <v>1020</v>
      </c>
      <c r="Q1218">
        <f t="shared" si="160"/>
        <v>320165</v>
      </c>
      <c r="R1218">
        <f t="shared" si="161"/>
        <v>2530</v>
      </c>
      <c r="S1218" t="str">
        <f t="shared" si="162"/>
        <v>2255</v>
      </c>
      <c r="T1218" s="1">
        <f>+Tabell1[[#This Row],[Avrundet beløp]]</f>
        <v>2000</v>
      </c>
      <c r="U1218" s="5">
        <f t="shared" si="154"/>
        <v>2000</v>
      </c>
    </row>
    <row r="1219" spans="1:21" x14ac:dyDescent="0.25">
      <c r="A1219">
        <v>320165</v>
      </c>
      <c r="B1219" t="s">
        <v>449</v>
      </c>
      <c r="C1219">
        <v>2530</v>
      </c>
      <c r="D1219" t="s">
        <v>240</v>
      </c>
      <c r="E1219">
        <v>1021</v>
      </c>
      <c r="F1219" t="s">
        <v>30</v>
      </c>
      <c r="G1219" t="s">
        <v>17</v>
      </c>
      <c r="H1219" t="s">
        <v>18</v>
      </c>
      <c r="I1219" s="1">
        <v>1986</v>
      </c>
      <c r="J1219" s="1">
        <f>+Tabell1[[#This Row],[Regnskap]]</f>
        <v>1986</v>
      </c>
      <c r="L1219" t="str">
        <f>_xlfn.XLOOKUP(Tabell1[[#This Row],[Ansvar]],Fleksi[Ansvar],Fleksi[Virksomhet])</f>
        <v>SYV</v>
      </c>
      <c r="M1219" t="str">
        <f>_xlfn.XLOOKUP(Tabell1[[#This Row],[Ansvar]],Fleksi[Ansvar],Fleksi[1B])</f>
        <v>Sykehjemstjenester</v>
      </c>
      <c r="N1219" t="str">
        <f>_xlfn.XLOOKUP(Tabell1[[#This Row],[Ansvar]],Fleksi[Ansvar],Fleksi[Tjenesteområde])</f>
        <v>Helse og velferd</v>
      </c>
      <c r="O1219" s="1">
        <f>+ROUND(Tabell1[[#This Row],[Justert beløp]],-3)</f>
        <v>2000</v>
      </c>
      <c r="P1219">
        <f t="shared" si="159"/>
        <v>1021</v>
      </c>
      <c r="Q1219">
        <f t="shared" si="160"/>
        <v>320165</v>
      </c>
      <c r="R1219">
        <f t="shared" si="161"/>
        <v>2530</v>
      </c>
      <c r="S1219" t="str">
        <f t="shared" si="162"/>
        <v>2255</v>
      </c>
      <c r="T1219" s="1">
        <f>+Tabell1[[#This Row],[Avrundet beløp]]</f>
        <v>2000</v>
      </c>
      <c r="U1219" s="5">
        <f t="shared" si="154"/>
        <v>2000</v>
      </c>
    </row>
    <row r="1220" spans="1:21" x14ac:dyDescent="0.25">
      <c r="A1220">
        <v>320165</v>
      </c>
      <c r="B1220" t="s">
        <v>449</v>
      </c>
      <c r="C1220">
        <v>2530</v>
      </c>
      <c r="D1220" t="s">
        <v>240</v>
      </c>
      <c r="E1220">
        <v>1022</v>
      </c>
      <c r="F1220" t="s">
        <v>278</v>
      </c>
      <c r="G1220" t="s">
        <v>17</v>
      </c>
      <c r="H1220" t="s">
        <v>18</v>
      </c>
      <c r="I1220" s="1">
        <v>2054</v>
      </c>
      <c r="J1220" s="1">
        <f>+Tabell1[[#This Row],[Regnskap]]</f>
        <v>2054</v>
      </c>
      <c r="L1220" t="str">
        <f>_xlfn.XLOOKUP(Tabell1[[#This Row],[Ansvar]],Fleksi[Ansvar],Fleksi[Virksomhet])</f>
        <v>SYV</v>
      </c>
      <c r="M1220" t="str">
        <f>_xlfn.XLOOKUP(Tabell1[[#This Row],[Ansvar]],Fleksi[Ansvar],Fleksi[1B])</f>
        <v>Sykehjemstjenester</v>
      </c>
      <c r="N1220" t="str">
        <f>_xlfn.XLOOKUP(Tabell1[[#This Row],[Ansvar]],Fleksi[Ansvar],Fleksi[Tjenesteområde])</f>
        <v>Helse og velferd</v>
      </c>
      <c r="O1220" s="1">
        <f>+ROUND(Tabell1[[#This Row],[Justert beløp]],-3)</f>
        <v>2000</v>
      </c>
      <c r="P1220">
        <f t="shared" si="159"/>
        <v>1022</v>
      </c>
      <c r="Q1220">
        <f t="shared" si="160"/>
        <v>320165</v>
      </c>
      <c r="R1220">
        <f t="shared" si="161"/>
        <v>2530</v>
      </c>
      <c r="S1220" t="str">
        <f t="shared" si="162"/>
        <v>2255</v>
      </c>
      <c r="T1220" s="1">
        <f>+Tabell1[[#This Row],[Avrundet beløp]]</f>
        <v>2000</v>
      </c>
      <c r="U1220" s="5">
        <f t="shared" si="154"/>
        <v>2000</v>
      </c>
    </row>
    <row r="1221" spans="1:21" x14ac:dyDescent="0.25">
      <c r="A1221">
        <v>320165</v>
      </c>
      <c r="B1221" t="s">
        <v>449</v>
      </c>
      <c r="C1221">
        <v>2530</v>
      </c>
      <c r="D1221" t="s">
        <v>240</v>
      </c>
      <c r="E1221">
        <v>1025</v>
      </c>
      <c r="F1221" t="s">
        <v>258</v>
      </c>
      <c r="G1221" t="s">
        <v>17</v>
      </c>
      <c r="H1221" t="s">
        <v>18</v>
      </c>
      <c r="I1221" s="1">
        <v>3915</v>
      </c>
      <c r="J1221" s="1">
        <f>+Tabell1[[#This Row],[Regnskap]]</f>
        <v>3915</v>
      </c>
      <c r="L1221" t="str">
        <f>_xlfn.XLOOKUP(Tabell1[[#This Row],[Ansvar]],Fleksi[Ansvar],Fleksi[Virksomhet])</f>
        <v>SYV</v>
      </c>
      <c r="M1221" t="str">
        <f>_xlfn.XLOOKUP(Tabell1[[#This Row],[Ansvar]],Fleksi[Ansvar],Fleksi[1B])</f>
        <v>Sykehjemstjenester</v>
      </c>
      <c r="N1221" t="str">
        <f>_xlfn.XLOOKUP(Tabell1[[#This Row],[Ansvar]],Fleksi[Ansvar],Fleksi[Tjenesteområde])</f>
        <v>Helse og velferd</v>
      </c>
      <c r="O1221" s="1">
        <f>+ROUND(Tabell1[[#This Row],[Justert beløp]],-3)</f>
        <v>4000</v>
      </c>
      <c r="P1221">
        <f t="shared" si="159"/>
        <v>1025</v>
      </c>
      <c r="Q1221">
        <f t="shared" si="160"/>
        <v>320165</v>
      </c>
      <c r="R1221">
        <f t="shared" si="161"/>
        <v>2530</v>
      </c>
      <c r="S1221" t="str">
        <f t="shared" si="162"/>
        <v>2255</v>
      </c>
      <c r="T1221" s="1">
        <f>+Tabell1[[#This Row],[Avrundet beløp]]</f>
        <v>4000</v>
      </c>
      <c r="U1221" s="5">
        <f t="shared" ref="U1221:U1284" si="163">ROUND(T1221,-3)</f>
        <v>4000</v>
      </c>
    </row>
    <row r="1222" spans="1:21" x14ac:dyDescent="0.25">
      <c r="A1222">
        <v>320165</v>
      </c>
      <c r="B1222" t="s">
        <v>449</v>
      </c>
      <c r="C1222">
        <v>2530</v>
      </c>
      <c r="D1222" t="s">
        <v>240</v>
      </c>
      <c r="E1222">
        <v>1030</v>
      </c>
      <c r="F1222" t="s">
        <v>248</v>
      </c>
      <c r="G1222" t="s">
        <v>17</v>
      </c>
      <c r="H1222" t="s">
        <v>18</v>
      </c>
      <c r="I1222" s="1">
        <v>6847</v>
      </c>
      <c r="J1222" s="1">
        <f>+Tabell1[[#This Row],[Regnskap]]</f>
        <v>6847</v>
      </c>
      <c r="L1222" t="str">
        <f>_xlfn.XLOOKUP(Tabell1[[#This Row],[Ansvar]],Fleksi[Ansvar],Fleksi[Virksomhet])</f>
        <v>SYV</v>
      </c>
      <c r="M1222" t="str">
        <f>_xlfn.XLOOKUP(Tabell1[[#This Row],[Ansvar]],Fleksi[Ansvar],Fleksi[1B])</f>
        <v>Sykehjemstjenester</v>
      </c>
      <c r="N1222" t="str">
        <f>_xlfn.XLOOKUP(Tabell1[[#This Row],[Ansvar]],Fleksi[Ansvar],Fleksi[Tjenesteområde])</f>
        <v>Helse og velferd</v>
      </c>
      <c r="O1222" s="1">
        <f>+ROUND(Tabell1[[#This Row],[Justert beløp]],-3)</f>
        <v>7000</v>
      </c>
      <c r="P1222">
        <f t="shared" si="159"/>
        <v>1030</v>
      </c>
      <c r="Q1222">
        <f t="shared" si="160"/>
        <v>320165</v>
      </c>
      <c r="R1222">
        <f t="shared" si="161"/>
        <v>2530</v>
      </c>
      <c r="S1222" t="str">
        <f t="shared" si="162"/>
        <v>2255</v>
      </c>
      <c r="T1222" s="1">
        <f>+Tabell1[[#This Row],[Avrundet beløp]]</f>
        <v>7000</v>
      </c>
      <c r="U1222" s="5">
        <f t="shared" si="163"/>
        <v>7000</v>
      </c>
    </row>
    <row r="1223" spans="1:21" x14ac:dyDescent="0.25">
      <c r="A1223">
        <v>320165</v>
      </c>
      <c r="B1223" t="s">
        <v>449</v>
      </c>
      <c r="C1223">
        <v>2530</v>
      </c>
      <c r="D1223" t="s">
        <v>240</v>
      </c>
      <c r="E1223">
        <v>1040</v>
      </c>
      <c r="F1223" t="s">
        <v>27</v>
      </c>
      <c r="G1223" t="s">
        <v>17</v>
      </c>
      <c r="H1223" t="s">
        <v>18</v>
      </c>
      <c r="I1223" s="1">
        <v>2409</v>
      </c>
      <c r="J1223" s="1">
        <f>+Tabell1[[#This Row],[Regnskap]]</f>
        <v>2409</v>
      </c>
      <c r="L1223" t="str">
        <f>_xlfn.XLOOKUP(Tabell1[[#This Row],[Ansvar]],Fleksi[Ansvar],Fleksi[Virksomhet])</f>
        <v>SYV</v>
      </c>
      <c r="M1223" t="str">
        <f>_xlfn.XLOOKUP(Tabell1[[#This Row],[Ansvar]],Fleksi[Ansvar],Fleksi[1B])</f>
        <v>Sykehjemstjenester</v>
      </c>
      <c r="N1223" t="str">
        <f>_xlfn.XLOOKUP(Tabell1[[#This Row],[Ansvar]],Fleksi[Ansvar],Fleksi[Tjenesteområde])</f>
        <v>Helse og velferd</v>
      </c>
      <c r="O1223" s="1">
        <f>+ROUND(Tabell1[[#This Row],[Justert beløp]],-3)</f>
        <v>2000</v>
      </c>
      <c r="P1223">
        <f t="shared" si="159"/>
        <v>1040</v>
      </c>
      <c r="Q1223">
        <f t="shared" si="160"/>
        <v>320165</v>
      </c>
      <c r="R1223">
        <f t="shared" si="161"/>
        <v>2530</v>
      </c>
      <c r="S1223" t="str">
        <f t="shared" si="162"/>
        <v>2255</v>
      </c>
      <c r="T1223" s="1">
        <f>+Tabell1[[#This Row],[Avrundet beløp]]</f>
        <v>2000</v>
      </c>
      <c r="U1223" s="5">
        <f t="shared" si="163"/>
        <v>2000</v>
      </c>
    </row>
    <row r="1224" spans="1:21" x14ac:dyDescent="0.25">
      <c r="A1224">
        <v>320165</v>
      </c>
      <c r="B1224" t="s">
        <v>449</v>
      </c>
      <c r="C1224">
        <v>2530</v>
      </c>
      <c r="D1224" t="s">
        <v>240</v>
      </c>
      <c r="E1224">
        <v>1090</v>
      </c>
      <c r="F1224" t="s">
        <v>22</v>
      </c>
      <c r="G1224" t="s">
        <v>17</v>
      </c>
      <c r="H1224" t="s">
        <v>18</v>
      </c>
      <c r="I1224" s="1">
        <v>1038</v>
      </c>
      <c r="J1224" s="1">
        <f>+Tabell1[[#This Row],[Regnskap]]</f>
        <v>1038</v>
      </c>
      <c r="L1224" t="str">
        <f>_xlfn.XLOOKUP(Tabell1[[#This Row],[Ansvar]],Fleksi[Ansvar],Fleksi[Virksomhet])</f>
        <v>SYV</v>
      </c>
      <c r="M1224" t="str">
        <f>_xlfn.XLOOKUP(Tabell1[[#This Row],[Ansvar]],Fleksi[Ansvar],Fleksi[1B])</f>
        <v>Sykehjemstjenester</v>
      </c>
      <c r="N1224" t="str">
        <f>_xlfn.XLOOKUP(Tabell1[[#This Row],[Ansvar]],Fleksi[Ansvar],Fleksi[Tjenesteområde])</f>
        <v>Helse og velferd</v>
      </c>
      <c r="O1224" s="1">
        <f>+ROUND(Tabell1[[#This Row],[Justert beløp]],-3)</f>
        <v>1000</v>
      </c>
      <c r="P1224">
        <f t="shared" si="159"/>
        <v>1090</v>
      </c>
      <c r="Q1224">
        <f t="shared" si="160"/>
        <v>320165</v>
      </c>
      <c r="R1224">
        <f t="shared" si="161"/>
        <v>2530</v>
      </c>
      <c r="S1224" t="str">
        <f t="shared" si="162"/>
        <v>2255</v>
      </c>
      <c r="T1224" s="1">
        <f>+Tabell1[[#This Row],[Avrundet beløp]]</f>
        <v>1000</v>
      </c>
      <c r="U1224" s="5">
        <f t="shared" si="163"/>
        <v>1000</v>
      </c>
    </row>
    <row r="1225" spans="1:21" x14ac:dyDescent="0.25">
      <c r="A1225">
        <v>320165</v>
      </c>
      <c r="B1225" t="s">
        <v>449</v>
      </c>
      <c r="C1225">
        <v>2530</v>
      </c>
      <c r="D1225" t="s">
        <v>240</v>
      </c>
      <c r="E1225">
        <v>1099</v>
      </c>
      <c r="F1225" t="s">
        <v>16</v>
      </c>
      <c r="G1225" t="s">
        <v>17</v>
      </c>
      <c r="H1225" t="s">
        <v>18</v>
      </c>
      <c r="I1225" s="1">
        <v>2905</v>
      </c>
      <c r="J1225" s="1">
        <f>+Tabell1[[#This Row],[Regnskap]]</f>
        <v>2905</v>
      </c>
      <c r="L1225" t="str">
        <f>_xlfn.XLOOKUP(Tabell1[[#This Row],[Ansvar]],Fleksi[Ansvar],Fleksi[Virksomhet])</f>
        <v>SYV</v>
      </c>
      <c r="M1225" t="str">
        <f>_xlfn.XLOOKUP(Tabell1[[#This Row],[Ansvar]],Fleksi[Ansvar],Fleksi[1B])</f>
        <v>Sykehjemstjenester</v>
      </c>
      <c r="N1225" t="str">
        <f>_xlfn.XLOOKUP(Tabell1[[#This Row],[Ansvar]],Fleksi[Ansvar],Fleksi[Tjenesteområde])</f>
        <v>Helse og velferd</v>
      </c>
      <c r="O1225" s="1">
        <f>+ROUND(Tabell1[[#This Row],[Justert beløp]],-3)</f>
        <v>3000</v>
      </c>
      <c r="P1225">
        <f t="shared" si="159"/>
        <v>1099</v>
      </c>
      <c r="Q1225">
        <f t="shared" si="160"/>
        <v>320165</v>
      </c>
      <c r="R1225">
        <f t="shared" si="161"/>
        <v>2530</v>
      </c>
      <c r="S1225" t="str">
        <f t="shared" si="162"/>
        <v>2255</v>
      </c>
      <c r="T1225" s="1">
        <f>+Tabell1[[#This Row],[Avrundet beløp]]</f>
        <v>3000</v>
      </c>
      <c r="U1225" s="5">
        <f t="shared" si="163"/>
        <v>3000</v>
      </c>
    </row>
    <row r="1226" spans="1:21" x14ac:dyDescent="0.25">
      <c r="A1226">
        <v>320166</v>
      </c>
      <c r="B1226" t="s">
        <v>450</v>
      </c>
      <c r="C1226">
        <v>2530</v>
      </c>
      <c r="D1226" t="s">
        <v>240</v>
      </c>
      <c r="E1226">
        <v>1012</v>
      </c>
      <c r="F1226" t="s">
        <v>23</v>
      </c>
      <c r="G1226" t="s">
        <v>17</v>
      </c>
      <c r="H1226" t="s">
        <v>18</v>
      </c>
      <c r="I1226" s="1">
        <v>634</v>
      </c>
      <c r="J1226" s="1">
        <f>+Tabell1[[#This Row],[Regnskap]]</f>
        <v>634</v>
      </c>
      <c r="L1226" t="str">
        <f>_xlfn.XLOOKUP(Tabell1[[#This Row],[Ansvar]],Fleksi[Ansvar],Fleksi[Virksomhet])</f>
        <v>SYV</v>
      </c>
      <c r="M1226" t="str">
        <f>_xlfn.XLOOKUP(Tabell1[[#This Row],[Ansvar]],Fleksi[Ansvar],Fleksi[1B])</f>
        <v>Sykehjemstjenester</v>
      </c>
      <c r="N1226" t="str">
        <f>_xlfn.XLOOKUP(Tabell1[[#This Row],[Ansvar]],Fleksi[Ansvar],Fleksi[Tjenesteområde])</f>
        <v>Helse og velferd</v>
      </c>
      <c r="O1226" s="1">
        <f>+ROUND(Tabell1[[#This Row],[Justert beløp]],-3)</f>
        <v>1000</v>
      </c>
      <c r="P1226">
        <f t="shared" si="159"/>
        <v>1012</v>
      </c>
      <c r="Q1226">
        <f t="shared" si="160"/>
        <v>320166</v>
      </c>
      <c r="R1226">
        <f t="shared" si="161"/>
        <v>2530</v>
      </c>
      <c r="S1226" t="str">
        <f t="shared" si="162"/>
        <v>2255</v>
      </c>
      <c r="T1226" s="1">
        <f>+Tabell1[[#This Row],[Avrundet beløp]]</f>
        <v>1000</v>
      </c>
      <c r="U1226" s="5">
        <f t="shared" si="163"/>
        <v>1000</v>
      </c>
    </row>
    <row r="1227" spans="1:21" x14ac:dyDescent="0.25">
      <c r="A1227">
        <v>320166</v>
      </c>
      <c r="B1227" t="s">
        <v>450</v>
      </c>
      <c r="C1227">
        <v>2530</v>
      </c>
      <c r="D1227" t="s">
        <v>240</v>
      </c>
      <c r="E1227">
        <v>1020</v>
      </c>
      <c r="F1227" t="s">
        <v>260</v>
      </c>
      <c r="G1227" t="s">
        <v>17</v>
      </c>
      <c r="H1227" t="s">
        <v>18</v>
      </c>
      <c r="I1227" s="1">
        <v>17656</v>
      </c>
      <c r="J1227" s="1">
        <f>+Tabell1[[#This Row],[Regnskap]]</f>
        <v>17656</v>
      </c>
      <c r="L1227" t="str">
        <f>_xlfn.XLOOKUP(Tabell1[[#This Row],[Ansvar]],Fleksi[Ansvar],Fleksi[Virksomhet])</f>
        <v>SYV</v>
      </c>
      <c r="M1227" t="str">
        <f>_xlfn.XLOOKUP(Tabell1[[#This Row],[Ansvar]],Fleksi[Ansvar],Fleksi[1B])</f>
        <v>Sykehjemstjenester</v>
      </c>
      <c r="N1227" t="str">
        <f>_xlfn.XLOOKUP(Tabell1[[#This Row],[Ansvar]],Fleksi[Ansvar],Fleksi[Tjenesteområde])</f>
        <v>Helse og velferd</v>
      </c>
      <c r="O1227" s="1">
        <f>+ROUND(Tabell1[[#This Row],[Justert beløp]],-3)</f>
        <v>18000</v>
      </c>
      <c r="P1227">
        <f t="shared" si="159"/>
        <v>1020</v>
      </c>
      <c r="Q1227">
        <f t="shared" si="160"/>
        <v>320166</v>
      </c>
      <c r="R1227">
        <f t="shared" si="161"/>
        <v>2530</v>
      </c>
      <c r="S1227" t="str">
        <f t="shared" si="162"/>
        <v>2255</v>
      </c>
      <c r="T1227" s="1">
        <f>+Tabell1[[#This Row],[Avrundet beløp]]</f>
        <v>18000</v>
      </c>
      <c r="U1227" s="5">
        <f t="shared" si="163"/>
        <v>18000</v>
      </c>
    </row>
    <row r="1228" spans="1:21" x14ac:dyDescent="0.25">
      <c r="A1228">
        <v>320166</v>
      </c>
      <c r="B1228" t="s">
        <v>450</v>
      </c>
      <c r="C1228">
        <v>2530</v>
      </c>
      <c r="D1228" t="s">
        <v>240</v>
      </c>
      <c r="E1228">
        <v>1025</v>
      </c>
      <c r="F1228" t="s">
        <v>258</v>
      </c>
      <c r="G1228" t="s">
        <v>17</v>
      </c>
      <c r="H1228" t="s">
        <v>18</v>
      </c>
      <c r="I1228" s="1">
        <v>1151</v>
      </c>
      <c r="J1228" s="1">
        <f>+Tabell1[[#This Row],[Regnskap]]</f>
        <v>1151</v>
      </c>
      <c r="L1228" t="str">
        <f>_xlfn.XLOOKUP(Tabell1[[#This Row],[Ansvar]],Fleksi[Ansvar],Fleksi[Virksomhet])</f>
        <v>SYV</v>
      </c>
      <c r="M1228" t="str">
        <f>_xlfn.XLOOKUP(Tabell1[[#This Row],[Ansvar]],Fleksi[Ansvar],Fleksi[1B])</f>
        <v>Sykehjemstjenester</v>
      </c>
      <c r="N1228" t="str">
        <f>_xlfn.XLOOKUP(Tabell1[[#This Row],[Ansvar]],Fleksi[Ansvar],Fleksi[Tjenesteområde])</f>
        <v>Helse og velferd</v>
      </c>
      <c r="O1228" s="1">
        <f>+ROUND(Tabell1[[#This Row],[Justert beløp]],-3)</f>
        <v>1000</v>
      </c>
      <c r="P1228">
        <f t="shared" si="159"/>
        <v>1025</v>
      </c>
      <c r="Q1228">
        <f t="shared" si="160"/>
        <v>320166</v>
      </c>
      <c r="R1228">
        <f t="shared" si="161"/>
        <v>2530</v>
      </c>
      <c r="S1228" t="str">
        <f t="shared" si="162"/>
        <v>2255</v>
      </c>
      <c r="T1228" s="1">
        <f>+Tabell1[[#This Row],[Avrundet beløp]]</f>
        <v>1000</v>
      </c>
      <c r="U1228" s="5">
        <f t="shared" si="163"/>
        <v>1000</v>
      </c>
    </row>
    <row r="1229" spans="1:21" x14ac:dyDescent="0.25">
      <c r="A1229">
        <v>320166</v>
      </c>
      <c r="B1229" t="s">
        <v>450</v>
      </c>
      <c r="C1229">
        <v>2530</v>
      </c>
      <c r="D1229" t="s">
        <v>240</v>
      </c>
      <c r="E1229">
        <v>1030</v>
      </c>
      <c r="F1229" t="s">
        <v>248</v>
      </c>
      <c r="G1229" t="s">
        <v>17</v>
      </c>
      <c r="H1229" t="s">
        <v>18</v>
      </c>
      <c r="I1229" s="1">
        <v>8059</v>
      </c>
      <c r="J1229" s="1">
        <f>+Tabell1[[#This Row],[Regnskap]]</f>
        <v>8059</v>
      </c>
      <c r="L1229" t="str">
        <f>_xlfn.XLOOKUP(Tabell1[[#This Row],[Ansvar]],Fleksi[Ansvar],Fleksi[Virksomhet])</f>
        <v>SYV</v>
      </c>
      <c r="M1229" t="str">
        <f>_xlfn.XLOOKUP(Tabell1[[#This Row],[Ansvar]],Fleksi[Ansvar],Fleksi[1B])</f>
        <v>Sykehjemstjenester</v>
      </c>
      <c r="N1229" t="str">
        <f>_xlfn.XLOOKUP(Tabell1[[#This Row],[Ansvar]],Fleksi[Ansvar],Fleksi[Tjenesteområde])</f>
        <v>Helse og velferd</v>
      </c>
      <c r="O1229" s="1">
        <f>+ROUND(Tabell1[[#This Row],[Justert beløp]],-3)</f>
        <v>8000</v>
      </c>
      <c r="P1229">
        <f t="shared" si="159"/>
        <v>1030</v>
      </c>
      <c r="Q1229">
        <f t="shared" si="160"/>
        <v>320166</v>
      </c>
      <c r="R1229">
        <f t="shared" si="161"/>
        <v>2530</v>
      </c>
      <c r="S1229" t="str">
        <f t="shared" si="162"/>
        <v>2255</v>
      </c>
      <c r="T1229" s="1">
        <f>+Tabell1[[#This Row],[Avrundet beløp]]</f>
        <v>8000</v>
      </c>
      <c r="U1229" s="5">
        <f t="shared" si="163"/>
        <v>8000</v>
      </c>
    </row>
    <row r="1230" spans="1:21" x14ac:dyDescent="0.25">
      <c r="A1230">
        <v>320166</v>
      </c>
      <c r="B1230" t="s">
        <v>450</v>
      </c>
      <c r="C1230">
        <v>2530</v>
      </c>
      <c r="D1230" t="s">
        <v>240</v>
      </c>
      <c r="E1230">
        <v>1040</v>
      </c>
      <c r="F1230" t="s">
        <v>27</v>
      </c>
      <c r="G1230" t="s">
        <v>17</v>
      </c>
      <c r="H1230" t="s">
        <v>18</v>
      </c>
      <c r="I1230" s="1">
        <v>7263</v>
      </c>
      <c r="J1230" s="1">
        <f>+Tabell1[[#This Row],[Regnskap]]</f>
        <v>7263</v>
      </c>
      <c r="L1230" t="str">
        <f>_xlfn.XLOOKUP(Tabell1[[#This Row],[Ansvar]],Fleksi[Ansvar],Fleksi[Virksomhet])</f>
        <v>SYV</v>
      </c>
      <c r="M1230" t="str">
        <f>_xlfn.XLOOKUP(Tabell1[[#This Row],[Ansvar]],Fleksi[Ansvar],Fleksi[1B])</f>
        <v>Sykehjemstjenester</v>
      </c>
      <c r="N1230" t="str">
        <f>_xlfn.XLOOKUP(Tabell1[[#This Row],[Ansvar]],Fleksi[Ansvar],Fleksi[Tjenesteområde])</f>
        <v>Helse og velferd</v>
      </c>
      <c r="O1230" s="1">
        <f>+ROUND(Tabell1[[#This Row],[Justert beløp]],-3)</f>
        <v>7000</v>
      </c>
      <c r="P1230">
        <f t="shared" si="159"/>
        <v>1040</v>
      </c>
      <c r="Q1230">
        <f t="shared" si="160"/>
        <v>320166</v>
      </c>
      <c r="R1230">
        <f t="shared" si="161"/>
        <v>2530</v>
      </c>
      <c r="S1230" t="str">
        <f t="shared" si="162"/>
        <v>2255</v>
      </c>
      <c r="T1230" s="1">
        <f>+Tabell1[[#This Row],[Avrundet beløp]]</f>
        <v>7000</v>
      </c>
      <c r="U1230" s="5">
        <f t="shared" si="163"/>
        <v>7000</v>
      </c>
    </row>
    <row r="1231" spans="1:21" x14ac:dyDescent="0.25">
      <c r="A1231">
        <v>320166</v>
      </c>
      <c r="B1231" t="s">
        <v>450</v>
      </c>
      <c r="C1231">
        <v>2530</v>
      </c>
      <c r="D1231" t="s">
        <v>240</v>
      </c>
      <c r="E1231">
        <v>1090</v>
      </c>
      <c r="F1231" t="s">
        <v>22</v>
      </c>
      <c r="G1231" t="s">
        <v>17</v>
      </c>
      <c r="H1231" t="s">
        <v>18</v>
      </c>
      <c r="I1231" s="1">
        <v>1520</v>
      </c>
      <c r="J1231" s="1">
        <f>+Tabell1[[#This Row],[Regnskap]]</f>
        <v>1520</v>
      </c>
      <c r="L1231" t="str">
        <f>_xlfn.XLOOKUP(Tabell1[[#This Row],[Ansvar]],Fleksi[Ansvar],Fleksi[Virksomhet])</f>
        <v>SYV</v>
      </c>
      <c r="M1231" t="str">
        <f>_xlfn.XLOOKUP(Tabell1[[#This Row],[Ansvar]],Fleksi[Ansvar],Fleksi[1B])</f>
        <v>Sykehjemstjenester</v>
      </c>
      <c r="N1231" t="str">
        <f>_xlfn.XLOOKUP(Tabell1[[#This Row],[Ansvar]],Fleksi[Ansvar],Fleksi[Tjenesteområde])</f>
        <v>Helse og velferd</v>
      </c>
      <c r="O1231" s="1">
        <f>+ROUND(Tabell1[[#This Row],[Justert beløp]],-3)</f>
        <v>2000</v>
      </c>
      <c r="P1231">
        <f t="shared" si="159"/>
        <v>1090</v>
      </c>
      <c r="Q1231">
        <f t="shared" si="160"/>
        <v>320166</v>
      </c>
      <c r="R1231">
        <f t="shared" si="161"/>
        <v>2530</v>
      </c>
      <c r="S1231" t="str">
        <f t="shared" si="162"/>
        <v>2255</v>
      </c>
      <c r="T1231" s="1">
        <f>+Tabell1[[#This Row],[Avrundet beløp]]</f>
        <v>2000</v>
      </c>
      <c r="U1231" s="5">
        <f t="shared" si="163"/>
        <v>2000</v>
      </c>
    </row>
    <row r="1232" spans="1:21" x14ac:dyDescent="0.25">
      <c r="A1232">
        <v>320166</v>
      </c>
      <c r="B1232" t="s">
        <v>450</v>
      </c>
      <c r="C1232">
        <v>2530</v>
      </c>
      <c r="D1232" t="s">
        <v>240</v>
      </c>
      <c r="E1232">
        <v>1099</v>
      </c>
      <c r="F1232" t="s">
        <v>16</v>
      </c>
      <c r="G1232" t="s">
        <v>17</v>
      </c>
      <c r="H1232" t="s">
        <v>18</v>
      </c>
      <c r="I1232" s="1">
        <v>5445</v>
      </c>
      <c r="J1232" s="1">
        <f>+Tabell1[[#This Row],[Regnskap]]</f>
        <v>5445</v>
      </c>
      <c r="L1232" t="str">
        <f>_xlfn.XLOOKUP(Tabell1[[#This Row],[Ansvar]],Fleksi[Ansvar],Fleksi[Virksomhet])</f>
        <v>SYV</v>
      </c>
      <c r="M1232" t="str">
        <f>_xlfn.XLOOKUP(Tabell1[[#This Row],[Ansvar]],Fleksi[Ansvar],Fleksi[1B])</f>
        <v>Sykehjemstjenester</v>
      </c>
      <c r="N1232" t="str">
        <f>_xlfn.XLOOKUP(Tabell1[[#This Row],[Ansvar]],Fleksi[Ansvar],Fleksi[Tjenesteområde])</f>
        <v>Helse og velferd</v>
      </c>
      <c r="O1232" s="1">
        <f>+ROUND(Tabell1[[#This Row],[Justert beløp]],-3)</f>
        <v>5000</v>
      </c>
      <c r="P1232">
        <f t="shared" si="159"/>
        <v>1099</v>
      </c>
      <c r="Q1232">
        <f t="shared" si="160"/>
        <v>320166</v>
      </c>
      <c r="R1232">
        <f t="shared" si="161"/>
        <v>2530</v>
      </c>
      <c r="S1232" t="str">
        <f t="shared" si="162"/>
        <v>2255</v>
      </c>
      <c r="T1232" s="1">
        <f>+Tabell1[[#This Row],[Avrundet beløp]]</f>
        <v>5000</v>
      </c>
      <c r="U1232" s="5">
        <f t="shared" si="163"/>
        <v>5000</v>
      </c>
    </row>
    <row r="1233" spans="1:21" x14ac:dyDescent="0.25">
      <c r="A1233">
        <v>320167</v>
      </c>
      <c r="B1233" t="s">
        <v>451</v>
      </c>
      <c r="C1233">
        <v>2321</v>
      </c>
      <c r="D1233" t="s">
        <v>219</v>
      </c>
      <c r="E1233">
        <v>1021</v>
      </c>
      <c r="F1233" t="s">
        <v>30</v>
      </c>
      <c r="G1233" t="s">
        <v>17</v>
      </c>
      <c r="H1233" t="s">
        <v>18</v>
      </c>
      <c r="I1233" s="1">
        <v>-5056</v>
      </c>
      <c r="J1233" s="1">
        <f>+Tabell1[[#This Row],[Regnskap]]</f>
        <v>-5056</v>
      </c>
      <c r="L1233" t="str">
        <f>_xlfn.XLOOKUP(Tabell1[[#This Row],[Ansvar]],Fleksi[Ansvar],Fleksi[Virksomhet])</f>
        <v>SYV</v>
      </c>
      <c r="M1233" t="str">
        <f>_xlfn.XLOOKUP(Tabell1[[#This Row],[Ansvar]],Fleksi[Ansvar],Fleksi[1B])</f>
        <v>Sykehjemstjenester</v>
      </c>
      <c r="N1233" t="str">
        <f>_xlfn.XLOOKUP(Tabell1[[#This Row],[Ansvar]],Fleksi[Ansvar],Fleksi[Tjenesteområde])</f>
        <v>Helse og velferd</v>
      </c>
      <c r="O1233" s="1">
        <f>+ROUND(Tabell1[[#This Row],[Justert beløp]],-3)</f>
        <v>-5000</v>
      </c>
      <c r="P1233">
        <f t="shared" si="159"/>
        <v>1021</v>
      </c>
      <c r="Q1233">
        <f t="shared" si="160"/>
        <v>320167</v>
      </c>
      <c r="R1233">
        <f t="shared" si="161"/>
        <v>2321</v>
      </c>
      <c r="S1233" t="str">
        <f t="shared" si="162"/>
        <v>2255</v>
      </c>
      <c r="T1233" s="1">
        <f>+Tabell1[[#This Row],[Avrundet beløp]]</f>
        <v>-5000</v>
      </c>
      <c r="U1233" s="5">
        <f t="shared" si="163"/>
        <v>-5000</v>
      </c>
    </row>
    <row r="1234" spans="1:21" x14ac:dyDescent="0.25">
      <c r="A1234">
        <v>320167</v>
      </c>
      <c r="B1234" t="s">
        <v>451</v>
      </c>
      <c r="C1234">
        <v>2321</v>
      </c>
      <c r="D1234" t="s">
        <v>219</v>
      </c>
      <c r="E1234">
        <v>1099</v>
      </c>
      <c r="F1234" t="s">
        <v>16</v>
      </c>
      <c r="G1234" t="s">
        <v>17</v>
      </c>
      <c r="H1234" t="s">
        <v>18</v>
      </c>
      <c r="I1234" s="1">
        <v>-713</v>
      </c>
      <c r="J1234" s="1">
        <f>+Tabell1[[#This Row],[Regnskap]]</f>
        <v>-713</v>
      </c>
      <c r="L1234" t="str">
        <f>_xlfn.XLOOKUP(Tabell1[[#This Row],[Ansvar]],Fleksi[Ansvar],Fleksi[Virksomhet])</f>
        <v>SYV</v>
      </c>
      <c r="M1234" t="str">
        <f>_xlfn.XLOOKUP(Tabell1[[#This Row],[Ansvar]],Fleksi[Ansvar],Fleksi[1B])</f>
        <v>Sykehjemstjenester</v>
      </c>
      <c r="N1234" t="str">
        <f>_xlfn.XLOOKUP(Tabell1[[#This Row],[Ansvar]],Fleksi[Ansvar],Fleksi[Tjenesteområde])</f>
        <v>Helse og velferd</v>
      </c>
      <c r="O1234" s="1">
        <f>+ROUND(Tabell1[[#This Row],[Justert beløp]],-3)</f>
        <v>-1000</v>
      </c>
      <c r="P1234">
        <f t="shared" si="159"/>
        <v>1099</v>
      </c>
      <c r="Q1234">
        <f t="shared" si="160"/>
        <v>320167</v>
      </c>
      <c r="R1234">
        <f t="shared" si="161"/>
        <v>2321</v>
      </c>
      <c r="S1234" t="str">
        <f t="shared" si="162"/>
        <v>2255</v>
      </c>
      <c r="T1234" s="1">
        <f>+Tabell1[[#This Row],[Avrundet beløp]]</f>
        <v>-1000</v>
      </c>
      <c r="U1234" s="5">
        <f t="shared" si="163"/>
        <v>-1000</v>
      </c>
    </row>
    <row r="1235" spans="1:21" x14ac:dyDescent="0.25">
      <c r="A1235">
        <v>320167</v>
      </c>
      <c r="B1235" t="s">
        <v>451</v>
      </c>
      <c r="C1235">
        <v>2530</v>
      </c>
      <c r="D1235" t="s">
        <v>240</v>
      </c>
      <c r="E1235">
        <v>1012</v>
      </c>
      <c r="F1235" t="s">
        <v>23</v>
      </c>
      <c r="G1235" t="s">
        <v>17</v>
      </c>
      <c r="H1235" t="s">
        <v>18</v>
      </c>
      <c r="I1235" s="1">
        <v>109</v>
      </c>
      <c r="J1235" s="1">
        <f>+Tabell1[[#This Row],[Regnskap]]</f>
        <v>109</v>
      </c>
      <c r="L1235" t="str">
        <f>_xlfn.XLOOKUP(Tabell1[[#This Row],[Ansvar]],Fleksi[Ansvar],Fleksi[Virksomhet])</f>
        <v>SYV</v>
      </c>
      <c r="M1235" t="str">
        <f>_xlfn.XLOOKUP(Tabell1[[#This Row],[Ansvar]],Fleksi[Ansvar],Fleksi[1B])</f>
        <v>Sykehjemstjenester</v>
      </c>
      <c r="N1235" t="str">
        <f>_xlfn.XLOOKUP(Tabell1[[#This Row],[Ansvar]],Fleksi[Ansvar],Fleksi[Tjenesteområde])</f>
        <v>Helse og velferd</v>
      </c>
      <c r="O1235" s="1">
        <f>+ROUND(Tabell1[[#This Row],[Justert beløp]],-3)</f>
        <v>0</v>
      </c>
      <c r="P1235">
        <f t="shared" si="159"/>
        <v>1012</v>
      </c>
      <c r="Q1235">
        <f t="shared" si="160"/>
        <v>320167</v>
      </c>
      <c r="R1235">
        <f t="shared" si="161"/>
        <v>2530</v>
      </c>
      <c r="S1235" t="str">
        <f t="shared" si="162"/>
        <v>2255</v>
      </c>
      <c r="T1235" s="1">
        <f>+Tabell1[[#This Row],[Avrundet beløp]]</f>
        <v>0</v>
      </c>
      <c r="U1235" s="5">
        <f t="shared" si="163"/>
        <v>0</v>
      </c>
    </row>
    <row r="1236" spans="1:21" x14ac:dyDescent="0.25">
      <c r="A1236">
        <v>320167</v>
      </c>
      <c r="B1236" t="s">
        <v>451</v>
      </c>
      <c r="C1236">
        <v>2530</v>
      </c>
      <c r="D1236" t="s">
        <v>240</v>
      </c>
      <c r="E1236">
        <v>1020</v>
      </c>
      <c r="F1236" t="s">
        <v>260</v>
      </c>
      <c r="G1236" t="s">
        <v>17</v>
      </c>
      <c r="H1236" t="s">
        <v>18</v>
      </c>
      <c r="I1236" s="1">
        <v>4838</v>
      </c>
      <c r="J1236" s="1">
        <f>+Tabell1[[#This Row],[Regnskap]]</f>
        <v>4838</v>
      </c>
      <c r="L1236" t="str">
        <f>_xlfn.XLOOKUP(Tabell1[[#This Row],[Ansvar]],Fleksi[Ansvar],Fleksi[Virksomhet])</f>
        <v>SYV</v>
      </c>
      <c r="M1236" t="str">
        <f>_xlfn.XLOOKUP(Tabell1[[#This Row],[Ansvar]],Fleksi[Ansvar],Fleksi[1B])</f>
        <v>Sykehjemstjenester</v>
      </c>
      <c r="N1236" t="str">
        <f>_xlfn.XLOOKUP(Tabell1[[#This Row],[Ansvar]],Fleksi[Ansvar],Fleksi[Tjenesteområde])</f>
        <v>Helse og velferd</v>
      </c>
      <c r="O1236" s="1">
        <f>+ROUND(Tabell1[[#This Row],[Justert beløp]],-3)</f>
        <v>5000</v>
      </c>
      <c r="P1236">
        <f t="shared" si="159"/>
        <v>1020</v>
      </c>
      <c r="Q1236">
        <f t="shared" si="160"/>
        <v>320167</v>
      </c>
      <c r="R1236">
        <f t="shared" si="161"/>
        <v>2530</v>
      </c>
      <c r="S1236" t="str">
        <f t="shared" si="162"/>
        <v>2255</v>
      </c>
      <c r="T1236" s="1">
        <f>+Tabell1[[#This Row],[Avrundet beløp]]</f>
        <v>5000</v>
      </c>
      <c r="U1236" s="5">
        <f t="shared" si="163"/>
        <v>5000</v>
      </c>
    </row>
    <row r="1237" spans="1:21" x14ac:dyDescent="0.25">
      <c r="A1237">
        <v>320167</v>
      </c>
      <c r="B1237" t="s">
        <v>451</v>
      </c>
      <c r="C1237">
        <v>2530</v>
      </c>
      <c r="D1237" t="s">
        <v>240</v>
      </c>
      <c r="E1237">
        <v>1025</v>
      </c>
      <c r="F1237" t="s">
        <v>258</v>
      </c>
      <c r="G1237" t="s">
        <v>17</v>
      </c>
      <c r="H1237" t="s">
        <v>18</v>
      </c>
      <c r="I1237" s="1">
        <v>1051</v>
      </c>
      <c r="J1237" s="1">
        <f>+Tabell1[[#This Row],[Regnskap]]</f>
        <v>1051</v>
      </c>
      <c r="L1237" t="str">
        <f>_xlfn.XLOOKUP(Tabell1[[#This Row],[Ansvar]],Fleksi[Ansvar],Fleksi[Virksomhet])</f>
        <v>SYV</v>
      </c>
      <c r="M1237" t="str">
        <f>_xlfn.XLOOKUP(Tabell1[[#This Row],[Ansvar]],Fleksi[Ansvar],Fleksi[1B])</f>
        <v>Sykehjemstjenester</v>
      </c>
      <c r="N1237" t="str">
        <f>_xlfn.XLOOKUP(Tabell1[[#This Row],[Ansvar]],Fleksi[Ansvar],Fleksi[Tjenesteområde])</f>
        <v>Helse og velferd</v>
      </c>
      <c r="O1237" s="1">
        <f>+ROUND(Tabell1[[#This Row],[Justert beløp]],-3)</f>
        <v>1000</v>
      </c>
      <c r="P1237">
        <f t="shared" si="159"/>
        <v>1025</v>
      </c>
      <c r="Q1237">
        <f t="shared" si="160"/>
        <v>320167</v>
      </c>
      <c r="R1237">
        <f t="shared" si="161"/>
        <v>2530</v>
      </c>
      <c r="S1237" t="str">
        <f t="shared" si="162"/>
        <v>2255</v>
      </c>
      <c r="T1237" s="1">
        <f>+Tabell1[[#This Row],[Avrundet beløp]]</f>
        <v>1000</v>
      </c>
      <c r="U1237" s="5">
        <f t="shared" si="163"/>
        <v>1000</v>
      </c>
    </row>
    <row r="1238" spans="1:21" x14ac:dyDescent="0.25">
      <c r="A1238">
        <v>320167</v>
      </c>
      <c r="B1238" t="s">
        <v>451</v>
      </c>
      <c r="C1238">
        <v>2530</v>
      </c>
      <c r="D1238" t="s">
        <v>240</v>
      </c>
      <c r="E1238">
        <v>1040</v>
      </c>
      <c r="F1238" t="s">
        <v>27</v>
      </c>
      <c r="G1238" t="s">
        <v>17</v>
      </c>
      <c r="H1238" t="s">
        <v>18</v>
      </c>
      <c r="I1238" s="1">
        <v>11216</v>
      </c>
      <c r="J1238" s="1">
        <f>+Tabell1[[#This Row],[Regnskap]]</f>
        <v>11216</v>
      </c>
      <c r="L1238" t="str">
        <f>_xlfn.XLOOKUP(Tabell1[[#This Row],[Ansvar]],Fleksi[Ansvar],Fleksi[Virksomhet])</f>
        <v>SYV</v>
      </c>
      <c r="M1238" t="str">
        <f>_xlfn.XLOOKUP(Tabell1[[#This Row],[Ansvar]],Fleksi[Ansvar],Fleksi[1B])</f>
        <v>Sykehjemstjenester</v>
      </c>
      <c r="N1238" t="str">
        <f>_xlfn.XLOOKUP(Tabell1[[#This Row],[Ansvar]],Fleksi[Ansvar],Fleksi[Tjenesteområde])</f>
        <v>Helse og velferd</v>
      </c>
      <c r="O1238" s="1">
        <f>+ROUND(Tabell1[[#This Row],[Justert beløp]],-3)</f>
        <v>11000</v>
      </c>
      <c r="P1238">
        <f t="shared" si="159"/>
        <v>1040</v>
      </c>
      <c r="Q1238">
        <f t="shared" si="160"/>
        <v>320167</v>
      </c>
      <c r="R1238">
        <f t="shared" si="161"/>
        <v>2530</v>
      </c>
      <c r="S1238" t="str">
        <f t="shared" si="162"/>
        <v>2255</v>
      </c>
      <c r="T1238" s="1">
        <f>+Tabell1[[#This Row],[Avrundet beløp]]</f>
        <v>11000</v>
      </c>
      <c r="U1238" s="5">
        <f t="shared" si="163"/>
        <v>11000</v>
      </c>
    </row>
    <row r="1239" spans="1:21" x14ac:dyDescent="0.25">
      <c r="A1239">
        <v>320167</v>
      </c>
      <c r="B1239" t="s">
        <v>451</v>
      </c>
      <c r="C1239">
        <v>2530</v>
      </c>
      <c r="D1239" t="s">
        <v>240</v>
      </c>
      <c r="E1239">
        <v>1090</v>
      </c>
      <c r="F1239" t="s">
        <v>22</v>
      </c>
      <c r="G1239" t="s">
        <v>17</v>
      </c>
      <c r="H1239" t="s">
        <v>18</v>
      </c>
      <c r="I1239" s="1">
        <v>362</v>
      </c>
      <c r="J1239" s="1">
        <f>+Tabell1[[#This Row],[Regnskap]]</f>
        <v>362</v>
      </c>
      <c r="L1239" t="str">
        <f>_xlfn.XLOOKUP(Tabell1[[#This Row],[Ansvar]],Fleksi[Ansvar],Fleksi[Virksomhet])</f>
        <v>SYV</v>
      </c>
      <c r="M1239" t="str">
        <f>_xlfn.XLOOKUP(Tabell1[[#This Row],[Ansvar]],Fleksi[Ansvar],Fleksi[1B])</f>
        <v>Sykehjemstjenester</v>
      </c>
      <c r="N1239" t="str">
        <f>_xlfn.XLOOKUP(Tabell1[[#This Row],[Ansvar]],Fleksi[Ansvar],Fleksi[Tjenesteområde])</f>
        <v>Helse og velferd</v>
      </c>
      <c r="O1239" s="1">
        <f>+ROUND(Tabell1[[#This Row],[Justert beløp]],-3)</f>
        <v>0</v>
      </c>
      <c r="P1239">
        <f t="shared" si="159"/>
        <v>1090</v>
      </c>
      <c r="Q1239">
        <f t="shared" si="160"/>
        <v>320167</v>
      </c>
      <c r="R1239">
        <f t="shared" si="161"/>
        <v>2530</v>
      </c>
      <c r="S1239" t="str">
        <f t="shared" si="162"/>
        <v>2255</v>
      </c>
      <c r="T1239" s="1">
        <f>+Tabell1[[#This Row],[Avrundet beløp]]</f>
        <v>0</v>
      </c>
      <c r="U1239" s="5">
        <f t="shared" si="163"/>
        <v>0</v>
      </c>
    </row>
    <row r="1240" spans="1:21" x14ac:dyDescent="0.25">
      <c r="A1240">
        <v>320167</v>
      </c>
      <c r="B1240" t="s">
        <v>451</v>
      </c>
      <c r="C1240">
        <v>2530</v>
      </c>
      <c r="D1240" t="s">
        <v>240</v>
      </c>
      <c r="E1240">
        <v>1099</v>
      </c>
      <c r="F1240" t="s">
        <v>16</v>
      </c>
      <c r="G1240" t="s">
        <v>17</v>
      </c>
      <c r="H1240" t="s">
        <v>18</v>
      </c>
      <c r="I1240" s="1">
        <v>2606</v>
      </c>
      <c r="J1240" s="1">
        <f>+Tabell1[[#This Row],[Regnskap]]</f>
        <v>2606</v>
      </c>
      <c r="L1240" t="str">
        <f>_xlfn.XLOOKUP(Tabell1[[#This Row],[Ansvar]],Fleksi[Ansvar],Fleksi[Virksomhet])</f>
        <v>SYV</v>
      </c>
      <c r="M1240" t="str">
        <f>_xlfn.XLOOKUP(Tabell1[[#This Row],[Ansvar]],Fleksi[Ansvar],Fleksi[1B])</f>
        <v>Sykehjemstjenester</v>
      </c>
      <c r="N1240" t="str">
        <f>_xlfn.XLOOKUP(Tabell1[[#This Row],[Ansvar]],Fleksi[Ansvar],Fleksi[Tjenesteområde])</f>
        <v>Helse og velferd</v>
      </c>
      <c r="O1240" s="1">
        <f>+ROUND(Tabell1[[#This Row],[Justert beløp]],-3)</f>
        <v>3000</v>
      </c>
      <c r="P1240">
        <f t="shared" si="159"/>
        <v>1099</v>
      </c>
      <c r="Q1240">
        <f t="shared" si="160"/>
        <v>320167</v>
      </c>
      <c r="R1240">
        <f t="shared" si="161"/>
        <v>2530</v>
      </c>
      <c r="S1240" t="str">
        <f t="shared" si="162"/>
        <v>2255</v>
      </c>
      <c r="T1240" s="1">
        <f>+Tabell1[[#This Row],[Avrundet beløp]]</f>
        <v>3000</v>
      </c>
      <c r="U1240" s="5">
        <f t="shared" si="163"/>
        <v>3000</v>
      </c>
    </row>
    <row r="1241" spans="1:21" x14ac:dyDescent="0.25">
      <c r="A1241">
        <v>320168</v>
      </c>
      <c r="B1241" t="s">
        <v>452</v>
      </c>
      <c r="C1241">
        <v>2321</v>
      </c>
      <c r="D1241" t="s">
        <v>219</v>
      </c>
      <c r="E1241">
        <v>1021</v>
      </c>
      <c r="F1241" t="s">
        <v>30</v>
      </c>
      <c r="G1241" t="s">
        <v>17</v>
      </c>
      <c r="H1241" t="s">
        <v>18</v>
      </c>
      <c r="I1241" s="1">
        <v>5056</v>
      </c>
      <c r="J1241" s="1">
        <f>+Tabell1[[#This Row],[Regnskap]]</f>
        <v>5056</v>
      </c>
      <c r="L1241" t="str">
        <f>_xlfn.XLOOKUP(Tabell1[[#This Row],[Ansvar]],Fleksi[Ansvar],Fleksi[Virksomhet])</f>
        <v>SYV</v>
      </c>
      <c r="M1241" t="str">
        <f>_xlfn.XLOOKUP(Tabell1[[#This Row],[Ansvar]],Fleksi[Ansvar],Fleksi[1B])</f>
        <v>Sykehjemstjenester</v>
      </c>
      <c r="N1241" t="str">
        <f>_xlfn.XLOOKUP(Tabell1[[#This Row],[Ansvar]],Fleksi[Ansvar],Fleksi[Tjenesteområde])</f>
        <v>Helse og velferd</v>
      </c>
      <c r="O1241" s="1">
        <f>+ROUND(Tabell1[[#This Row],[Justert beløp]],-3)</f>
        <v>5000</v>
      </c>
      <c r="P1241">
        <f t="shared" si="159"/>
        <v>1021</v>
      </c>
      <c r="Q1241">
        <f t="shared" si="160"/>
        <v>320168</v>
      </c>
      <c r="R1241">
        <f t="shared" si="161"/>
        <v>2321</v>
      </c>
      <c r="S1241" t="str">
        <f t="shared" si="162"/>
        <v>2255</v>
      </c>
      <c r="T1241" s="1">
        <f>+Tabell1[[#This Row],[Avrundet beløp]]</f>
        <v>5000</v>
      </c>
      <c r="U1241" s="5">
        <f t="shared" si="163"/>
        <v>5000</v>
      </c>
    </row>
    <row r="1242" spans="1:21" x14ac:dyDescent="0.25">
      <c r="A1242">
        <v>320168</v>
      </c>
      <c r="B1242" t="s">
        <v>452</v>
      </c>
      <c r="C1242">
        <v>2321</v>
      </c>
      <c r="D1242" t="s">
        <v>219</v>
      </c>
      <c r="E1242">
        <v>1099</v>
      </c>
      <c r="F1242" t="s">
        <v>16</v>
      </c>
      <c r="G1242" t="s">
        <v>17</v>
      </c>
      <c r="H1242" t="s">
        <v>18</v>
      </c>
      <c r="I1242" s="1">
        <v>713</v>
      </c>
      <c r="J1242" s="1">
        <f>+Tabell1[[#This Row],[Regnskap]]</f>
        <v>713</v>
      </c>
      <c r="L1242" t="str">
        <f>_xlfn.XLOOKUP(Tabell1[[#This Row],[Ansvar]],Fleksi[Ansvar],Fleksi[Virksomhet])</f>
        <v>SYV</v>
      </c>
      <c r="M1242" t="str">
        <f>_xlfn.XLOOKUP(Tabell1[[#This Row],[Ansvar]],Fleksi[Ansvar],Fleksi[1B])</f>
        <v>Sykehjemstjenester</v>
      </c>
      <c r="N1242" t="str">
        <f>_xlfn.XLOOKUP(Tabell1[[#This Row],[Ansvar]],Fleksi[Ansvar],Fleksi[Tjenesteområde])</f>
        <v>Helse og velferd</v>
      </c>
      <c r="O1242" s="1">
        <f>+ROUND(Tabell1[[#This Row],[Justert beløp]],-3)</f>
        <v>1000</v>
      </c>
      <c r="P1242">
        <f t="shared" si="159"/>
        <v>1099</v>
      </c>
      <c r="Q1242">
        <f t="shared" si="160"/>
        <v>320168</v>
      </c>
      <c r="R1242">
        <f t="shared" si="161"/>
        <v>2321</v>
      </c>
      <c r="S1242" t="str">
        <f t="shared" si="162"/>
        <v>2255</v>
      </c>
      <c r="T1242" s="1">
        <f>+Tabell1[[#This Row],[Avrundet beløp]]</f>
        <v>1000</v>
      </c>
      <c r="U1242" s="5">
        <f t="shared" si="163"/>
        <v>1000</v>
      </c>
    </row>
    <row r="1243" spans="1:21" x14ac:dyDescent="0.25">
      <c r="A1243">
        <v>320168</v>
      </c>
      <c r="B1243" t="s">
        <v>452</v>
      </c>
      <c r="C1243">
        <v>2530</v>
      </c>
      <c r="D1243" t="s">
        <v>240</v>
      </c>
      <c r="E1243">
        <v>1011</v>
      </c>
      <c r="F1243" t="s">
        <v>60</v>
      </c>
      <c r="G1243" t="s">
        <v>17</v>
      </c>
      <c r="H1243" t="s">
        <v>18</v>
      </c>
      <c r="I1243" s="1">
        <v>19487</v>
      </c>
      <c r="J1243" s="1">
        <f>+Tabell1[[#This Row],[Regnskap]]</f>
        <v>19487</v>
      </c>
      <c r="L1243" t="str">
        <f>_xlfn.XLOOKUP(Tabell1[[#This Row],[Ansvar]],Fleksi[Ansvar],Fleksi[Virksomhet])</f>
        <v>SYV</v>
      </c>
      <c r="M1243" t="str">
        <f>_xlfn.XLOOKUP(Tabell1[[#This Row],[Ansvar]],Fleksi[Ansvar],Fleksi[1B])</f>
        <v>Sykehjemstjenester</v>
      </c>
      <c r="N1243" t="str">
        <f>_xlfn.XLOOKUP(Tabell1[[#This Row],[Ansvar]],Fleksi[Ansvar],Fleksi[Tjenesteområde])</f>
        <v>Helse og velferd</v>
      </c>
      <c r="O1243" s="1">
        <f>+ROUND(Tabell1[[#This Row],[Justert beløp]],-3)</f>
        <v>19000</v>
      </c>
      <c r="P1243">
        <f t="shared" si="159"/>
        <v>1011</v>
      </c>
      <c r="Q1243">
        <f t="shared" si="160"/>
        <v>320168</v>
      </c>
      <c r="R1243">
        <f t="shared" si="161"/>
        <v>2530</v>
      </c>
      <c r="S1243" t="str">
        <f t="shared" si="162"/>
        <v>2255</v>
      </c>
      <c r="T1243" s="1">
        <f>+Tabell1[[#This Row],[Avrundet beløp]]</f>
        <v>19000</v>
      </c>
      <c r="U1243" s="5">
        <f t="shared" si="163"/>
        <v>19000</v>
      </c>
    </row>
    <row r="1244" spans="1:21" x14ac:dyDescent="0.25">
      <c r="A1244">
        <v>320168</v>
      </c>
      <c r="B1244" t="s">
        <v>452</v>
      </c>
      <c r="C1244">
        <v>2530</v>
      </c>
      <c r="D1244" t="s">
        <v>240</v>
      </c>
      <c r="E1244">
        <v>1012</v>
      </c>
      <c r="F1244" t="s">
        <v>23</v>
      </c>
      <c r="G1244" t="s">
        <v>17</v>
      </c>
      <c r="H1244" t="s">
        <v>18</v>
      </c>
      <c r="I1244" s="1">
        <v>6607</v>
      </c>
      <c r="J1244" s="1">
        <f>+Tabell1[[#This Row],[Regnskap]]</f>
        <v>6607</v>
      </c>
      <c r="L1244" t="str">
        <f>_xlfn.XLOOKUP(Tabell1[[#This Row],[Ansvar]],Fleksi[Ansvar],Fleksi[Virksomhet])</f>
        <v>SYV</v>
      </c>
      <c r="M1244" t="str">
        <f>_xlfn.XLOOKUP(Tabell1[[#This Row],[Ansvar]],Fleksi[Ansvar],Fleksi[1B])</f>
        <v>Sykehjemstjenester</v>
      </c>
      <c r="N1244" t="str">
        <f>_xlfn.XLOOKUP(Tabell1[[#This Row],[Ansvar]],Fleksi[Ansvar],Fleksi[Tjenesteområde])</f>
        <v>Helse og velferd</v>
      </c>
      <c r="O1244" s="1">
        <f>+ROUND(Tabell1[[#This Row],[Justert beløp]],-3)</f>
        <v>7000</v>
      </c>
      <c r="P1244">
        <f t="shared" si="159"/>
        <v>1012</v>
      </c>
      <c r="Q1244">
        <f t="shared" si="160"/>
        <v>320168</v>
      </c>
      <c r="R1244">
        <f t="shared" si="161"/>
        <v>2530</v>
      </c>
      <c r="S1244" t="str">
        <f t="shared" si="162"/>
        <v>2255</v>
      </c>
      <c r="T1244" s="1">
        <f>+Tabell1[[#This Row],[Avrundet beløp]]</f>
        <v>7000</v>
      </c>
      <c r="U1244" s="5">
        <f t="shared" si="163"/>
        <v>7000</v>
      </c>
    </row>
    <row r="1245" spans="1:21" x14ac:dyDescent="0.25">
      <c r="A1245">
        <v>320168</v>
      </c>
      <c r="B1245" t="s">
        <v>452</v>
      </c>
      <c r="C1245">
        <v>2530</v>
      </c>
      <c r="D1245" t="s">
        <v>240</v>
      </c>
      <c r="E1245">
        <v>1020</v>
      </c>
      <c r="F1245" t="s">
        <v>260</v>
      </c>
      <c r="G1245" t="s">
        <v>17</v>
      </c>
      <c r="H1245" t="s">
        <v>18</v>
      </c>
      <c r="I1245" s="1">
        <v>92207</v>
      </c>
      <c r="J1245" s="1">
        <f>+Tabell1[[#This Row],[Regnskap]]</f>
        <v>92207</v>
      </c>
      <c r="L1245" t="str">
        <f>_xlfn.XLOOKUP(Tabell1[[#This Row],[Ansvar]],Fleksi[Ansvar],Fleksi[Virksomhet])</f>
        <v>SYV</v>
      </c>
      <c r="M1245" t="str">
        <f>_xlfn.XLOOKUP(Tabell1[[#This Row],[Ansvar]],Fleksi[Ansvar],Fleksi[1B])</f>
        <v>Sykehjemstjenester</v>
      </c>
      <c r="N1245" t="str">
        <f>_xlfn.XLOOKUP(Tabell1[[#This Row],[Ansvar]],Fleksi[Ansvar],Fleksi[Tjenesteområde])</f>
        <v>Helse og velferd</v>
      </c>
      <c r="O1245" s="1">
        <f>+ROUND(Tabell1[[#This Row],[Justert beløp]],-3)</f>
        <v>92000</v>
      </c>
      <c r="P1245">
        <f t="shared" si="159"/>
        <v>1020</v>
      </c>
      <c r="Q1245">
        <f t="shared" si="160"/>
        <v>320168</v>
      </c>
      <c r="R1245">
        <f t="shared" si="161"/>
        <v>2530</v>
      </c>
      <c r="S1245" t="str">
        <f t="shared" si="162"/>
        <v>2255</v>
      </c>
      <c r="T1245" s="1">
        <f>+Tabell1[[#This Row],[Avrundet beløp]]</f>
        <v>92000</v>
      </c>
      <c r="U1245" s="5">
        <f t="shared" si="163"/>
        <v>92000</v>
      </c>
    </row>
    <row r="1246" spans="1:21" x14ac:dyDescent="0.25">
      <c r="A1246">
        <v>320168</v>
      </c>
      <c r="B1246" t="s">
        <v>452</v>
      </c>
      <c r="C1246">
        <v>2530</v>
      </c>
      <c r="D1246" t="s">
        <v>240</v>
      </c>
      <c r="E1246">
        <v>1021</v>
      </c>
      <c r="F1246" t="s">
        <v>30</v>
      </c>
      <c r="G1246" t="s">
        <v>17</v>
      </c>
      <c r="H1246" t="s">
        <v>18</v>
      </c>
      <c r="I1246" s="1">
        <v>4255</v>
      </c>
      <c r="J1246" s="1">
        <f>+Tabell1[[#This Row],[Regnskap]]</f>
        <v>4255</v>
      </c>
      <c r="L1246" t="str">
        <f>_xlfn.XLOOKUP(Tabell1[[#This Row],[Ansvar]],Fleksi[Ansvar],Fleksi[Virksomhet])</f>
        <v>SYV</v>
      </c>
      <c r="M1246" t="str">
        <f>_xlfn.XLOOKUP(Tabell1[[#This Row],[Ansvar]],Fleksi[Ansvar],Fleksi[1B])</f>
        <v>Sykehjemstjenester</v>
      </c>
      <c r="N1246" t="str">
        <f>_xlfn.XLOOKUP(Tabell1[[#This Row],[Ansvar]],Fleksi[Ansvar],Fleksi[Tjenesteområde])</f>
        <v>Helse og velferd</v>
      </c>
      <c r="O1246" s="1">
        <f>+ROUND(Tabell1[[#This Row],[Justert beløp]],-3)</f>
        <v>4000</v>
      </c>
      <c r="P1246">
        <f t="shared" si="159"/>
        <v>1021</v>
      </c>
      <c r="Q1246">
        <f t="shared" si="160"/>
        <v>320168</v>
      </c>
      <c r="R1246">
        <f t="shared" si="161"/>
        <v>2530</v>
      </c>
      <c r="S1246" t="str">
        <f t="shared" si="162"/>
        <v>2255</v>
      </c>
      <c r="T1246" s="1">
        <f>+Tabell1[[#This Row],[Avrundet beløp]]</f>
        <v>4000</v>
      </c>
      <c r="U1246" s="5">
        <f t="shared" si="163"/>
        <v>4000</v>
      </c>
    </row>
    <row r="1247" spans="1:21" x14ac:dyDescent="0.25">
      <c r="A1247">
        <v>320168</v>
      </c>
      <c r="B1247" t="s">
        <v>452</v>
      </c>
      <c r="C1247">
        <v>2530</v>
      </c>
      <c r="D1247" t="s">
        <v>240</v>
      </c>
      <c r="E1247">
        <v>1022</v>
      </c>
      <c r="F1247" t="s">
        <v>278</v>
      </c>
      <c r="G1247" t="s">
        <v>17</v>
      </c>
      <c r="H1247" t="s">
        <v>18</v>
      </c>
      <c r="I1247" s="1">
        <v>4412</v>
      </c>
      <c r="J1247" s="1">
        <f>+Tabell1[[#This Row],[Regnskap]]</f>
        <v>4412</v>
      </c>
      <c r="L1247" t="str">
        <f>_xlfn.XLOOKUP(Tabell1[[#This Row],[Ansvar]],Fleksi[Ansvar],Fleksi[Virksomhet])</f>
        <v>SYV</v>
      </c>
      <c r="M1247" t="str">
        <f>_xlfn.XLOOKUP(Tabell1[[#This Row],[Ansvar]],Fleksi[Ansvar],Fleksi[1B])</f>
        <v>Sykehjemstjenester</v>
      </c>
      <c r="N1247" t="str">
        <f>_xlfn.XLOOKUP(Tabell1[[#This Row],[Ansvar]],Fleksi[Ansvar],Fleksi[Tjenesteområde])</f>
        <v>Helse og velferd</v>
      </c>
      <c r="O1247" s="1">
        <f>+ROUND(Tabell1[[#This Row],[Justert beløp]],-3)</f>
        <v>4000</v>
      </c>
      <c r="P1247">
        <f t="shared" si="159"/>
        <v>1022</v>
      </c>
      <c r="Q1247">
        <f t="shared" si="160"/>
        <v>320168</v>
      </c>
      <c r="R1247">
        <f t="shared" si="161"/>
        <v>2530</v>
      </c>
      <c r="S1247" t="str">
        <f t="shared" si="162"/>
        <v>2255</v>
      </c>
      <c r="T1247" s="1">
        <f>+Tabell1[[#This Row],[Avrundet beløp]]</f>
        <v>4000</v>
      </c>
      <c r="U1247" s="5">
        <f t="shared" si="163"/>
        <v>4000</v>
      </c>
    </row>
    <row r="1248" spans="1:21" x14ac:dyDescent="0.25">
      <c r="A1248">
        <v>320168</v>
      </c>
      <c r="B1248" t="s">
        <v>452</v>
      </c>
      <c r="C1248">
        <v>2530</v>
      </c>
      <c r="D1248" t="s">
        <v>240</v>
      </c>
      <c r="E1248">
        <v>1025</v>
      </c>
      <c r="F1248" t="s">
        <v>258</v>
      </c>
      <c r="G1248" t="s">
        <v>17</v>
      </c>
      <c r="H1248" t="s">
        <v>18</v>
      </c>
      <c r="I1248" s="1">
        <v>12439</v>
      </c>
      <c r="J1248" s="1">
        <f>+Tabell1[[#This Row],[Regnskap]]</f>
        <v>12439</v>
      </c>
      <c r="L1248" t="str">
        <f>_xlfn.XLOOKUP(Tabell1[[#This Row],[Ansvar]],Fleksi[Ansvar],Fleksi[Virksomhet])</f>
        <v>SYV</v>
      </c>
      <c r="M1248" t="str">
        <f>_xlfn.XLOOKUP(Tabell1[[#This Row],[Ansvar]],Fleksi[Ansvar],Fleksi[1B])</f>
        <v>Sykehjemstjenester</v>
      </c>
      <c r="N1248" t="str">
        <f>_xlfn.XLOOKUP(Tabell1[[#This Row],[Ansvar]],Fleksi[Ansvar],Fleksi[Tjenesteområde])</f>
        <v>Helse og velferd</v>
      </c>
      <c r="O1248" s="1">
        <f>+ROUND(Tabell1[[#This Row],[Justert beløp]],-3)</f>
        <v>12000</v>
      </c>
      <c r="P1248">
        <f t="shared" si="159"/>
        <v>1025</v>
      </c>
      <c r="Q1248">
        <f t="shared" si="160"/>
        <v>320168</v>
      </c>
      <c r="R1248">
        <f t="shared" si="161"/>
        <v>2530</v>
      </c>
      <c r="S1248" t="str">
        <f t="shared" si="162"/>
        <v>2255</v>
      </c>
      <c r="T1248" s="1">
        <f>+Tabell1[[#This Row],[Avrundet beløp]]</f>
        <v>12000</v>
      </c>
      <c r="U1248" s="5">
        <f t="shared" si="163"/>
        <v>12000</v>
      </c>
    </row>
    <row r="1249" spans="1:21" x14ac:dyDescent="0.25">
      <c r="A1249">
        <v>320168</v>
      </c>
      <c r="B1249" t="s">
        <v>452</v>
      </c>
      <c r="C1249">
        <v>2530</v>
      </c>
      <c r="D1249" t="s">
        <v>240</v>
      </c>
      <c r="E1249">
        <v>1030</v>
      </c>
      <c r="F1249" t="s">
        <v>248</v>
      </c>
      <c r="G1249" t="s">
        <v>17</v>
      </c>
      <c r="H1249" t="s">
        <v>18</v>
      </c>
      <c r="I1249" s="1">
        <v>13952</v>
      </c>
      <c r="J1249" s="1">
        <f>+Tabell1[[#This Row],[Regnskap]]</f>
        <v>13952</v>
      </c>
      <c r="L1249" t="str">
        <f>_xlfn.XLOOKUP(Tabell1[[#This Row],[Ansvar]],Fleksi[Ansvar],Fleksi[Virksomhet])</f>
        <v>SYV</v>
      </c>
      <c r="M1249" t="str">
        <f>_xlfn.XLOOKUP(Tabell1[[#This Row],[Ansvar]],Fleksi[Ansvar],Fleksi[1B])</f>
        <v>Sykehjemstjenester</v>
      </c>
      <c r="N1249" t="str">
        <f>_xlfn.XLOOKUP(Tabell1[[#This Row],[Ansvar]],Fleksi[Ansvar],Fleksi[Tjenesteområde])</f>
        <v>Helse og velferd</v>
      </c>
      <c r="O1249" s="1">
        <f>+ROUND(Tabell1[[#This Row],[Justert beløp]],-3)</f>
        <v>14000</v>
      </c>
      <c r="P1249">
        <f t="shared" si="159"/>
        <v>1030</v>
      </c>
      <c r="Q1249">
        <f t="shared" si="160"/>
        <v>320168</v>
      </c>
      <c r="R1249">
        <f t="shared" si="161"/>
        <v>2530</v>
      </c>
      <c r="S1249" t="str">
        <f t="shared" si="162"/>
        <v>2255</v>
      </c>
      <c r="T1249" s="1">
        <f>+Tabell1[[#This Row],[Avrundet beløp]]</f>
        <v>14000</v>
      </c>
      <c r="U1249" s="5">
        <f t="shared" si="163"/>
        <v>14000</v>
      </c>
    </row>
    <row r="1250" spans="1:21" x14ac:dyDescent="0.25">
      <c r="A1250">
        <v>320168</v>
      </c>
      <c r="B1250" t="s">
        <v>452</v>
      </c>
      <c r="C1250">
        <v>2530</v>
      </c>
      <c r="D1250" t="s">
        <v>240</v>
      </c>
      <c r="E1250">
        <v>1040</v>
      </c>
      <c r="F1250" t="s">
        <v>27</v>
      </c>
      <c r="G1250" t="s">
        <v>17</v>
      </c>
      <c r="H1250" t="s">
        <v>18</v>
      </c>
      <c r="I1250" s="1">
        <v>41554</v>
      </c>
      <c r="J1250" s="1">
        <f>+Tabell1[[#This Row],[Regnskap]]</f>
        <v>41554</v>
      </c>
      <c r="L1250" t="str">
        <f>_xlfn.XLOOKUP(Tabell1[[#This Row],[Ansvar]],Fleksi[Ansvar],Fleksi[Virksomhet])</f>
        <v>SYV</v>
      </c>
      <c r="M1250" t="str">
        <f>_xlfn.XLOOKUP(Tabell1[[#This Row],[Ansvar]],Fleksi[Ansvar],Fleksi[1B])</f>
        <v>Sykehjemstjenester</v>
      </c>
      <c r="N1250" t="str">
        <f>_xlfn.XLOOKUP(Tabell1[[#This Row],[Ansvar]],Fleksi[Ansvar],Fleksi[Tjenesteområde])</f>
        <v>Helse og velferd</v>
      </c>
      <c r="O1250" s="1">
        <f>+ROUND(Tabell1[[#This Row],[Justert beløp]],-3)</f>
        <v>42000</v>
      </c>
      <c r="P1250">
        <f t="shared" si="159"/>
        <v>1040</v>
      </c>
      <c r="Q1250">
        <f t="shared" si="160"/>
        <v>320168</v>
      </c>
      <c r="R1250">
        <f t="shared" si="161"/>
        <v>2530</v>
      </c>
      <c r="S1250" t="str">
        <f t="shared" si="162"/>
        <v>2255</v>
      </c>
      <c r="T1250" s="1">
        <f>+Tabell1[[#This Row],[Avrundet beløp]]</f>
        <v>42000</v>
      </c>
      <c r="U1250" s="5">
        <f t="shared" si="163"/>
        <v>42000</v>
      </c>
    </row>
    <row r="1251" spans="1:21" x14ac:dyDescent="0.25">
      <c r="A1251">
        <v>320168</v>
      </c>
      <c r="B1251" t="s">
        <v>452</v>
      </c>
      <c r="C1251">
        <v>2530</v>
      </c>
      <c r="D1251" t="s">
        <v>240</v>
      </c>
      <c r="E1251">
        <v>1050</v>
      </c>
      <c r="F1251" t="s">
        <v>223</v>
      </c>
      <c r="G1251" t="s">
        <v>17</v>
      </c>
      <c r="H1251" t="s">
        <v>18</v>
      </c>
      <c r="I1251" s="1">
        <v>3197</v>
      </c>
      <c r="J1251" s="1">
        <f>+Tabell1[[#This Row],[Regnskap]]</f>
        <v>3197</v>
      </c>
      <c r="L1251" t="str">
        <f>_xlfn.XLOOKUP(Tabell1[[#This Row],[Ansvar]],Fleksi[Ansvar],Fleksi[Virksomhet])</f>
        <v>SYV</v>
      </c>
      <c r="M1251" t="str">
        <f>_xlfn.XLOOKUP(Tabell1[[#This Row],[Ansvar]],Fleksi[Ansvar],Fleksi[1B])</f>
        <v>Sykehjemstjenester</v>
      </c>
      <c r="N1251" t="str">
        <f>_xlfn.XLOOKUP(Tabell1[[#This Row],[Ansvar]],Fleksi[Ansvar],Fleksi[Tjenesteområde])</f>
        <v>Helse og velferd</v>
      </c>
      <c r="O1251" s="1">
        <f>+ROUND(Tabell1[[#This Row],[Justert beløp]],-3)</f>
        <v>3000</v>
      </c>
      <c r="P1251">
        <f t="shared" si="159"/>
        <v>1050</v>
      </c>
      <c r="Q1251">
        <f t="shared" si="160"/>
        <v>320168</v>
      </c>
      <c r="R1251">
        <f t="shared" si="161"/>
        <v>2530</v>
      </c>
      <c r="S1251" t="str">
        <f t="shared" si="162"/>
        <v>2255</v>
      </c>
      <c r="T1251" s="1">
        <f>+Tabell1[[#This Row],[Avrundet beløp]]</f>
        <v>3000</v>
      </c>
      <c r="U1251" s="5">
        <f t="shared" si="163"/>
        <v>3000</v>
      </c>
    </row>
    <row r="1252" spans="1:21" x14ac:dyDescent="0.25">
      <c r="A1252">
        <v>320168</v>
      </c>
      <c r="B1252" t="s">
        <v>452</v>
      </c>
      <c r="C1252">
        <v>2530</v>
      </c>
      <c r="D1252" t="s">
        <v>240</v>
      </c>
      <c r="E1252">
        <v>1090</v>
      </c>
      <c r="F1252" t="s">
        <v>22</v>
      </c>
      <c r="G1252" t="s">
        <v>17</v>
      </c>
      <c r="H1252" t="s">
        <v>18</v>
      </c>
      <c r="I1252" s="1">
        <v>11117</v>
      </c>
      <c r="J1252" s="1">
        <f>+Tabell1[[#This Row],[Regnskap]]</f>
        <v>11117</v>
      </c>
      <c r="L1252" t="str">
        <f>_xlfn.XLOOKUP(Tabell1[[#This Row],[Ansvar]],Fleksi[Ansvar],Fleksi[Virksomhet])</f>
        <v>SYV</v>
      </c>
      <c r="M1252" t="str">
        <f>_xlfn.XLOOKUP(Tabell1[[#This Row],[Ansvar]],Fleksi[Ansvar],Fleksi[1B])</f>
        <v>Sykehjemstjenester</v>
      </c>
      <c r="N1252" t="str">
        <f>_xlfn.XLOOKUP(Tabell1[[#This Row],[Ansvar]],Fleksi[Ansvar],Fleksi[Tjenesteområde])</f>
        <v>Helse og velferd</v>
      </c>
      <c r="O1252" s="1">
        <f>+ROUND(Tabell1[[#This Row],[Justert beløp]],-3)</f>
        <v>11000</v>
      </c>
      <c r="P1252">
        <f t="shared" si="159"/>
        <v>1090</v>
      </c>
      <c r="Q1252">
        <f t="shared" si="160"/>
        <v>320168</v>
      </c>
      <c r="R1252">
        <f t="shared" si="161"/>
        <v>2530</v>
      </c>
      <c r="S1252" t="str">
        <f t="shared" si="162"/>
        <v>2255</v>
      </c>
      <c r="T1252" s="1">
        <f>+Tabell1[[#This Row],[Avrundet beløp]]</f>
        <v>11000</v>
      </c>
      <c r="U1252" s="5">
        <f t="shared" si="163"/>
        <v>11000</v>
      </c>
    </row>
    <row r="1253" spans="1:21" x14ac:dyDescent="0.25">
      <c r="A1253">
        <v>320168</v>
      </c>
      <c r="B1253" t="s">
        <v>452</v>
      </c>
      <c r="C1253">
        <v>2530</v>
      </c>
      <c r="D1253" t="s">
        <v>240</v>
      </c>
      <c r="E1253">
        <v>1099</v>
      </c>
      <c r="F1253" t="s">
        <v>16</v>
      </c>
      <c r="G1253" t="s">
        <v>17</v>
      </c>
      <c r="H1253" t="s">
        <v>18</v>
      </c>
      <c r="I1253" s="1">
        <v>30610</v>
      </c>
      <c r="J1253" s="1">
        <f>+Tabell1[[#This Row],[Regnskap]]</f>
        <v>30610</v>
      </c>
      <c r="L1253" t="str">
        <f>_xlfn.XLOOKUP(Tabell1[[#This Row],[Ansvar]],Fleksi[Ansvar],Fleksi[Virksomhet])</f>
        <v>SYV</v>
      </c>
      <c r="M1253" t="str">
        <f>_xlfn.XLOOKUP(Tabell1[[#This Row],[Ansvar]],Fleksi[Ansvar],Fleksi[1B])</f>
        <v>Sykehjemstjenester</v>
      </c>
      <c r="N1253" t="str">
        <f>_xlfn.XLOOKUP(Tabell1[[#This Row],[Ansvar]],Fleksi[Ansvar],Fleksi[Tjenesteområde])</f>
        <v>Helse og velferd</v>
      </c>
      <c r="O1253" s="1">
        <f>+ROUND(Tabell1[[#This Row],[Justert beløp]],-3)</f>
        <v>31000</v>
      </c>
      <c r="P1253">
        <f t="shared" si="159"/>
        <v>1099</v>
      </c>
      <c r="Q1253">
        <f t="shared" si="160"/>
        <v>320168</v>
      </c>
      <c r="R1253">
        <f t="shared" si="161"/>
        <v>2530</v>
      </c>
      <c r="S1253" t="str">
        <f t="shared" si="162"/>
        <v>2255</v>
      </c>
      <c r="T1253" s="1">
        <f>+Tabell1[[#This Row],[Avrundet beløp]]</f>
        <v>31000</v>
      </c>
      <c r="U1253" s="5">
        <f t="shared" si="163"/>
        <v>31000</v>
      </c>
    </row>
    <row r="1254" spans="1:21" x14ac:dyDescent="0.25">
      <c r="A1254">
        <v>320169</v>
      </c>
      <c r="B1254" t="s">
        <v>453</v>
      </c>
      <c r="C1254">
        <v>2530</v>
      </c>
      <c r="D1254" t="s">
        <v>240</v>
      </c>
      <c r="E1254">
        <v>1012</v>
      </c>
      <c r="F1254" t="s">
        <v>23</v>
      </c>
      <c r="G1254" t="s">
        <v>17</v>
      </c>
      <c r="H1254" t="s">
        <v>18</v>
      </c>
      <c r="I1254" s="1">
        <v>823</v>
      </c>
      <c r="J1254" s="1">
        <f>+Tabell1[[#This Row],[Regnskap]]</f>
        <v>823</v>
      </c>
      <c r="L1254" t="str">
        <f>_xlfn.XLOOKUP(Tabell1[[#This Row],[Ansvar]],Fleksi[Ansvar],Fleksi[Virksomhet])</f>
        <v>SYV</v>
      </c>
      <c r="M1254" t="str">
        <f>_xlfn.XLOOKUP(Tabell1[[#This Row],[Ansvar]],Fleksi[Ansvar],Fleksi[1B])</f>
        <v>Sykehjemstjenester</v>
      </c>
      <c r="N1254" t="str">
        <f>_xlfn.XLOOKUP(Tabell1[[#This Row],[Ansvar]],Fleksi[Ansvar],Fleksi[Tjenesteområde])</f>
        <v>Helse og velferd</v>
      </c>
      <c r="O1254" s="1">
        <f>+ROUND(Tabell1[[#This Row],[Justert beløp]],-3)</f>
        <v>1000</v>
      </c>
      <c r="P1254">
        <f t="shared" si="159"/>
        <v>1012</v>
      </c>
      <c r="Q1254">
        <f t="shared" si="160"/>
        <v>320169</v>
      </c>
      <c r="R1254">
        <f t="shared" si="161"/>
        <v>2530</v>
      </c>
      <c r="S1254" t="str">
        <f t="shared" si="162"/>
        <v>2255</v>
      </c>
      <c r="T1254" s="1">
        <f>+Tabell1[[#This Row],[Avrundet beløp]]</f>
        <v>1000</v>
      </c>
      <c r="U1254" s="5">
        <f t="shared" si="163"/>
        <v>1000</v>
      </c>
    </row>
    <row r="1255" spans="1:21" x14ac:dyDescent="0.25">
      <c r="A1255">
        <v>320169</v>
      </c>
      <c r="B1255" t="s">
        <v>453</v>
      </c>
      <c r="C1255">
        <v>2530</v>
      </c>
      <c r="D1255" t="s">
        <v>240</v>
      </c>
      <c r="E1255">
        <v>1020</v>
      </c>
      <c r="F1255" t="s">
        <v>260</v>
      </c>
      <c r="G1255" t="s">
        <v>17</v>
      </c>
      <c r="H1255" t="s">
        <v>18</v>
      </c>
      <c r="I1255" s="1">
        <v>14798</v>
      </c>
      <c r="J1255" s="1">
        <f>+Tabell1[[#This Row],[Regnskap]]</f>
        <v>14798</v>
      </c>
      <c r="L1255" t="str">
        <f>_xlfn.XLOOKUP(Tabell1[[#This Row],[Ansvar]],Fleksi[Ansvar],Fleksi[Virksomhet])</f>
        <v>SYV</v>
      </c>
      <c r="M1255" t="str">
        <f>_xlfn.XLOOKUP(Tabell1[[#This Row],[Ansvar]],Fleksi[Ansvar],Fleksi[1B])</f>
        <v>Sykehjemstjenester</v>
      </c>
      <c r="N1255" t="str">
        <f>_xlfn.XLOOKUP(Tabell1[[#This Row],[Ansvar]],Fleksi[Ansvar],Fleksi[Tjenesteområde])</f>
        <v>Helse og velferd</v>
      </c>
      <c r="O1255" s="1">
        <f>+ROUND(Tabell1[[#This Row],[Justert beløp]],-3)</f>
        <v>15000</v>
      </c>
      <c r="P1255">
        <f t="shared" si="159"/>
        <v>1020</v>
      </c>
      <c r="Q1255">
        <f t="shared" si="160"/>
        <v>320169</v>
      </c>
      <c r="R1255">
        <f t="shared" si="161"/>
        <v>2530</v>
      </c>
      <c r="S1255" t="str">
        <f t="shared" si="162"/>
        <v>2255</v>
      </c>
      <c r="T1255" s="1">
        <f>+Tabell1[[#This Row],[Avrundet beløp]]</f>
        <v>15000</v>
      </c>
      <c r="U1255" s="5">
        <f t="shared" si="163"/>
        <v>15000</v>
      </c>
    </row>
    <row r="1256" spans="1:21" x14ac:dyDescent="0.25">
      <c r="A1256">
        <v>320169</v>
      </c>
      <c r="B1256" t="s">
        <v>453</v>
      </c>
      <c r="C1256">
        <v>2530</v>
      </c>
      <c r="D1256" t="s">
        <v>240</v>
      </c>
      <c r="E1256">
        <v>1025</v>
      </c>
      <c r="F1256" t="s">
        <v>258</v>
      </c>
      <c r="G1256" t="s">
        <v>17</v>
      </c>
      <c r="H1256" t="s">
        <v>18</v>
      </c>
      <c r="I1256" s="1">
        <v>2258</v>
      </c>
      <c r="J1256" s="1">
        <f>+Tabell1[[#This Row],[Regnskap]]</f>
        <v>2258</v>
      </c>
      <c r="L1256" t="str">
        <f>_xlfn.XLOOKUP(Tabell1[[#This Row],[Ansvar]],Fleksi[Ansvar],Fleksi[Virksomhet])</f>
        <v>SYV</v>
      </c>
      <c r="M1256" t="str">
        <f>_xlfn.XLOOKUP(Tabell1[[#This Row],[Ansvar]],Fleksi[Ansvar],Fleksi[1B])</f>
        <v>Sykehjemstjenester</v>
      </c>
      <c r="N1256" t="str">
        <f>_xlfn.XLOOKUP(Tabell1[[#This Row],[Ansvar]],Fleksi[Ansvar],Fleksi[Tjenesteområde])</f>
        <v>Helse og velferd</v>
      </c>
      <c r="O1256" s="1">
        <f>+ROUND(Tabell1[[#This Row],[Justert beløp]],-3)</f>
        <v>2000</v>
      </c>
      <c r="P1256">
        <f t="shared" si="159"/>
        <v>1025</v>
      </c>
      <c r="Q1256">
        <f t="shared" si="160"/>
        <v>320169</v>
      </c>
      <c r="R1256">
        <f t="shared" si="161"/>
        <v>2530</v>
      </c>
      <c r="S1256" t="str">
        <f t="shared" si="162"/>
        <v>2255</v>
      </c>
      <c r="T1256" s="1">
        <f>+Tabell1[[#This Row],[Avrundet beløp]]</f>
        <v>2000</v>
      </c>
      <c r="U1256" s="5">
        <f t="shared" si="163"/>
        <v>2000</v>
      </c>
    </row>
    <row r="1257" spans="1:21" x14ac:dyDescent="0.25">
      <c r="A1257">
        <v>320169</v>
      </c>
      <c r="B1257" t="s">
        <v>453</v>
      </c>
      <c r="C1257">
        <v>2530</v>
      </c>
      <c r="D1257" t="s">
        <v>240</v>
      </c>
      <c r="E1257">
        <v>1030</v>
      </c>
      <c r="F1257" t="s">
        <v>248</v>
      </c>
      <c r="G1257" t="s">
        <v>17</v>
      </c>
      <c r="H1257" t="s">
        <v>18</v>
      </c>
      <c r="I1257" s="1">
        <v>6768</v>
      </c>
      <c r="J1257" s="1">
        <f>+Tabell1[[#This Row],[Regnskap]]</f>
        <v>6768</v>
      </c>
      <c r="L1257" t="str">
        <f>_xlfn.XLOOKUP(Tabell1[[#This Row],[Ansvar]],Fleksi[Ansvar],Fleksi[Virksomhet])</f>
        <v>SYV</v>
      </c>
      <c r="M1257" t="str">
        <f>_xlfn.XLOOKUP(Tabell1[[#This Row],[Ansvar]],Fleksi[Ansvar],Fleksi[1B])</f>
        <v>Sykehjemstjenester</v>
      </c>
      <c r="N1257" t="str">
        <f>_xlfn.XLOOKUP(Tabell1[[#This Row],[Ansvar]],Fleksi[Ansvar],Fleksi[Tjenesteområde])</f>
        <v>Helse og velferd</v>
      </c>
      <c r="O1257" s="1">
        <f>+ROUND(Tabell1[[#This Row],[Justert beløp]],-3)</f>
        <v>7000</v>
      </c>
      <c r="P1257">
        <f t="shared" si="159"/>
        <v>1030</v>
      </c>
      <c r="Q1257">
        <f t="shared" si="160"/>
        <v>320169</v>
      </c>
      <c r="R1257">
        <f t="shared" si="161"/>
        <v>2530</v>
      </c>
      <c r="S1257" t="str">
        <f t="shared" si="162"/>
        <v>2255</v>
      </c>
      <c r="T1257" s="1">
        <f>+Tabell1[[#This Row],[Avrundet beløp]]</f>
        <v>7000</v>
      </c>
      <c r="U1257" s="5">
        <f t="shared" si="163"/>
        <v>7000</v>
      </c>
    </row>
    <row r="1258" spans="1:21" x14ac:dyDescent="0.25">
      <c r="A1258">
        <v>320169</v>
      </c>
      <c r="B1258" t="s">
        <v>453</v>
      </c>
      <c r="C1258">
        <v>2530</v>
      </c>
      <c r="D1258" t="s">
        <v>240</v>
      </c>
      <c r="E1258">
        <v>1040</v>
      </c>
      <c r="F1258" t="s">
        <v>27</v>
      </c>
      <c r="G1258" t="s">
        <v>17</v>
      </c>
      <c r="H1258" t="s">
        <v>18</v>
      </c>
      <c r="I1258" s="1">
        <v>4155</v>
      </c>
      <c r="J1258" s="1">
        <f>+Tabell1[[#This Row],[Regnskap]]</f>
        <v>4155</v>
      </c>
      <c r="L1258" t="str">
        <f>_xlfn.XLOOKUP(Tabell1[[#This Row],[Ansvar]],Fleksi[Ansvar],Fleksi[Virksomhet])</f>
        <v>SYV</v>
      </c>
      <c r="M1258" t="str">
        <f>_xlfn.XLOOKUP(Tabell1[[#This Row],[Ansvar]],Fleksi[Ansvar],Fleksi[1B])</f>
        <v>Sykehjemstjenester</v>
      </c>
      <c r="N1258" t="str">
        <f>_xlfn.XLOOKUP(Tabell1[[#This Row],[Ansvar]],Fleksi[Ansvar],Fleksi[Tjenesteområde])</f>
        <v>Helse og velferd</v>
      </c>
      <c r="O1258" s="1">
        <f>+ROUND(Tabell1[[#This Row],[Justert beløp]],-3)</f>
        <v>4000</v>
      </c>
      <c r="P1258">
        <f t="shared" si="159"/>
        <v>1040</v>
      </c>
      <c r="Q1258">
        <f t="shared" si="160"/>
        <v>320169</v>
      </c>
      <c r="R1258">
        <f t="shared" si="161"/>
        <v>2530</v>
      </c>
      <c r="S1258" t="str">
        <f t="shared" si="162"/>
        <v>2255</v>
      </c>
      <c r="T1258" s="1">
        <f>+Tabell1[[#This Row],[Avrundet beløp]]</f>
        <v>4000</v>
      </c>
      <c r="U1258" s="5">
        <f t="shared" si="163"/>
        <v>4000</v>
      </c>
    </row>
    <row r="1259" spans="1:21" x14ac:dyDescent="0.25">
      <c r="A1259">
        <v>320169</v>
      </c>
      <c r="B1259" t="s">
        <v>453</v>
      </c>
      <c r="C1259">
        <v>2530</v>
      </c>
      <c r="D1259" t="s">
        <v>240</v>
      </c>
      <c r="E1259">
        <v>1050</v>
      </c>
      <c r="F1259" t="s">
        <v>223</v>
      </c>
      <c r="G1259" t="s">
        <v>17</v>
      </c>
      <c r="H1259" t="s">
        <v>18</v>
      </c>
      <c r="I1259" s="1">
        <v>2250</v>
      </c>
      <c r="J1259" s="1">
        <f>+Tabell1[[#This Row],[Regnskap]]</f>
        <v>2250</v>
      </c>
      <c r="L1259" t="str">
        <f>_xlfn.XLOOKUP(Tabell1[[#This Row],[Ansvar]],Fleksi[Ansvar],Fleksi[Virksomhet])</f>
        <v>SYV</v>
      </c>
      <c r="M1259" t="str">
        <f>_xlfn.XLOOKUP(Tabell1[[#This Row],[Ansvar]],Fleksi[Ansvar],Fleksi[1B])</f>
        <v>Sykehjemstjenester</v>
      </c>
      <c r="N1259" t="str">
        <f>_xlfn.XLOOKUP(Tabell1[[#This Row],[Ansvar]],Fleksi[Ansvar],Fleksi[Tjenesteområde])</f>
        <v>Helse og velferd</v>
      </c>
      <c r="O1259" s="1">
        <f>+ROUND(Tabell1[[#This Row],[Justert beløp]],-3)</f>
        <v>2000</v>
      </c>
      <c r="P1259">
        <f t="shared" si="159"/>
        <v>1050</v>
      </c>
      <c r="Q1259">
        <f t="shared" si="160"/>
        <v>320169</v>
      </c>
      <c r="R1259">
        <f t="shared" si="161"/>
        <v>2530</v>
      </c>
      <c r="S1259" t="str">
        <f t="shared" si="162"/>
        <v>2255</v>
      </c>
      <c r="T1259" s="1">
        <f>+Tabell1[[#This Row],[Avrundet beløp]]</f>
        <v>2000</v>
      </c>
      <c r="U1259" s="5">
        <f t="shared" si="163"/>
        <v>2000</v>
      </c>
    </row>
    <row r="1260" spans="1:21" x14ac:dyDescent="0.25">
      <c r="A1260">
        <v>320169</v>
      </c>
      <c r="B1260" t="s">
        <v>453</v>
      </c>
      <c r="C1260">
        <v>2530</v>
      </c>
      <c r="D1260" t="s">
        <v>240</v>
      </c>
      <c r="E1260">
        <v>1090</v>
      </c>
      <c r="F1260" t="s">
        <v>22</v>
      </c>
      <c r="G1260" t="s">
        <v>17</v>
      </c>
      <c r="H1260" t="s">
        <v>18</v>
      </c>
      <c r="I1260" s="1">
        <v>1690</v>
      </c>
      <c r="J1260" s="1">
        <f>+Tabell1[[#This Row],[Regnskap]]</f>
        <v>1690</v>
      </c>
      <c r="L1260" t="str">
        <f>_xlfn.XLOOKUP(Tabell1[[#This Row],[Ansvar]],Fleksi[Ansvar],Fleksi[Virksomhet])</f>
        <v>SYV</v>
      </c>
      <c r="M1260" t="str">
        <f>_xlfn.XLOOKUP(Tabell1[[#This Row],[Ansvar]],Fleksi[Ansvar],Fleksi[1B])</f>
        <v>Sykehjemstjenester</v>
      </c>
      <c r="N1260" t="str">
        <f>_xlfn.XLOOKUP(Tabell1[[#This Row],[Ansvar]],Fleksi[Ansvar],Fleksi[Tjenesteområde])</f>
        <v>Helse og velferd</v>
      </c>
      <c r="O1260" s="1">
        <f>+ROUND(Tabell1[[#This Row],[Justert beløp]],-3)</f>
        <v>2000</v>
      </c>
      <c r="P1260">
        <f t="shared" si="159"/>
        <v>1090</v>
      </c>
      <c r="Q1260">
        <f t="shared" si="160"/>
        <v>320169</v>
      </c>
      <c r="R1260">
        <f t="shared" si="161"/>
        <v>2530</v>
      </c>
      <c r="S1260" t="str">
        <f t="shared" si="162"/>
        <v>2255</v>
      </c>
      <c r="T1260" s="1">
        <f>+Tabell1[[#This Row],[Avrundet beløp]]</f>
        <v>2000</v>
      </c>
      <c r="U1260" s="5">
        <f t="shared" si="163"/>
        <v>2000</v>
      </c>
    </row>
    <row r="1261" spans="1:21" x14ac:dyDescent="0.25">
      <c r="A1261">
        <v>320169</v>
      </c>
      <c r="B1261" t="s">
        <v>453</v>
      </c>
      <c r="C1261">
        <v>2530</v>
      </c>
      <c r="D1261" t="s">
        <v>240</v>
      </c>
      <c r="E1261">
        <v>1099</v>
      </c>
      <c r="F1261" t="s">
        <v>16</v>
      </c>
      <c r="G1261" t="s">
        <v>17</v>
      </c>
      <c r="H1261" t="s">
        <v>18</v>
      </c>
      <c r="I1261" s="1">
        <v>4847</v>
      </c>
      <c r="J1261" s="1">
        <f>+Tabell1[[#This Row],[Regnskap]]</f>
        <v>4847</v>
      </c>
      <c r="L1261" t="str">
        <f>_xlfn.XLOOKUP(Tabell1[[#This Row],[Ansvar]],Fleksi[Ansvar],Fleksi[Virksomhet])</f>
        <v>SYV</v>
      </c>
      <c r="M1261" t="str">
        <f>_xlfn.XLOOKUP(Tabell1[[#This Row],[Ansvar]],Fleksi[Ansvar],Fleksi[1B])</f>
        <v>Sykehjemstjenester</v>
      </c>
      <c r="N1261" t="str">
        <f>_xlfn.XLOOKUP(Tabell1[[#This Row],[Ansvar]],Fleksi[Ansvar],Fleksi[Tjenesteområde])</f>
        <v>Helse og velferd</v>
      </c>
      <c r="O1261" s="1">
        <f>+ROUND(Tabell1[[#This Row],[Justert beløp]],-3)</f>
        <v>5000</v>
      </c>
      <c r="P1261">
        <f t="shared" si="159"/>
        <v>1099</v>
      </c>
      <c r="Q1261">
        <f t="shared" si="160"/>
        <v>320169</v>
      </c>
      <c r="R1261">
        <f t="shared" si="161"/>
        <v>2530</v>
      </c>
      <c r="S1261" t="str">
        <f t="shared" si="162"/>
        <v>2255</v>
      </c>
      <c r="T1261" s="1">
        <f>+Tabell1[[#This Row],[Avrundet beløp]]</f>
        <v>5000</v>
      </c>
      <c r="U1261" s="5">
        <f t="shared" si="163"/>
        <v>5000</v>
      </c>
    </row>
    <row r="1262" spans="1:21" x14ac:dyDescent="0.25">
      <c r="A1262">
        <v>320300</v>
      </c>
      <c r="B1262" t="s">
        <v>454</v>
      </c>
      <c r="C1262">
        <v>1200</v>
      </c>
      <c r="D1262" t="s">
        <v>215</v>
      </c>
      <c r="E1262">
        <v>1012</v>
      </c>
      <c r="F1262" t="s">
        <v>23</v>
      </c>
      <c r="G1262" t="s">
        <v>17</v>
      </c>
      <c r="H1262" t="s">
        <v>18</v>
      </c>
      <c r="I1262" s="1">
        <v>172</v>
      </c>
      <c r="J1262" s="1">
        <f>+Tabell1[[#This Row],[Regnskap]]</f>
        <v>172</v>
      </c>
      <c r="L1262" t="str">
        <f>_xlfn.XLOOKUP(Tabell1[[#This Row],[Ansvar]],Fleksi[Ansvar],Fleksi[Virksomhet])</f>
        <v>SYØ</v>
      </c>
      <c r="M1262" t="str">
        <f>_xlfn.XLOOKUP(Tabell1[[#This Row],[Ansvar]],Fleksi[Ansvar],Fleksi[1B])</f>
        <v>Sykehjemstjenester</v>
      </c>
      <c r="N1262" t="str">
        <f>_xlfn.XLOOKUP(Tabell1[[#This Row],[Ansvar]],Fleksi[Ansvar],Fleksi[Tjenesteområde])</f>
        <v>Helse og velferd</v>
      </c>
      <c r="O1262" s="1">
        <f>+ROUND(Tabell1[[#This Row],[Justert beløp]],-3)</f>
        <v>0</v>
      </c>
      <c r="P1262">
        <f t="shared" si="159"/>
        <v>1012</v>
      </c>
      <c r="Q1262">
        <f t="shared" si="160"/>
        <v>320300</v>
      </c>
      <c r="R1262">
        <f t="shared" si="161"/>
        <v>1200</v>
      </c>
      <c r="S1262" t="str">
        <f t="shared" si="162"/>
        <v>2255</v>
      </c>
      <c r="T1262" s="1">
        <f>+Tabell1[[#This Row],[Avrundet beløp]]</f>
        <v>0</v>
      </c>
      <c r="U1262" s="5">
        <f t="shared" si="163"/>
        <v>0</v>
      </c>
    </row>
    <row r="1263" spans="1:21" x14ac:dyDescent="0.25">
      <c r="A1263">
        <v>320300</v>
      </c>
      <c r="B1263" t="s">
        <v>454</v>
      </c>
      <c r="C1263">
        <v>1200</v>
      </c>
      <c r="D1263" t="s">
        <v>215</v>
      </c>
      <c r="E1263">
        <v>1050</v>
      </c>
      <c r="F1263" t="s">
        <v>223</v>
      </c>
      <c r="G1263" t="s">
        <v>17</v>
      </c>
      <c r="H1263" t="s">
        <v>18</v>
      </c>
      <c r="I1263" s="1">
        <v>1508</v>
      </c>
      <c r="J1263" s="1">
        <f>+Tabell1[[#This Row],[Regnskap]]</f>
        <v>1508</v>
      </c>
      <c r="L1263" t="str">
        <f>_xlfn.XLOOKUP(Tabell1[[#This Row],[Ansvar]],Fleksi[Ansvar],Fleksi[Virksomhet])</f>
        <v>SYØ</v>
      </c>
      <c r="M1263" t="str">
        <f>_xlfn.XLOOKUP(Tabell1[[#This Row],[Ansvar]],Fleksi[Ansvar],Fleksi[1B])</f>
        <v>Sykehjemstjenester</v>
      </c>
      <c r="N1263" t="str">
        <f>_xlfn.XLOOKUP(Tabell1[[#This Row],[Ansvar]],Fleksi[Ansvar],Fleksi[Tjenesteområde])</f>
        <v>Helse og velferd</v>
      </c>
      <c r="O1263" s="1">
        <f>+ROUND(Tabell1[[#This Row],[Justert beløp]],-3)</f>
        <v>2000</v>
      </c>
      <c r="P1263">
        <f t="shared" si="159"/>
        <v>1050</v>
      </c>
      <c r="Q1263">
        <f t="shared" si="160"/>
        <v>320300</v>
      </c>
      <c r="R1263">
        <f t="shared" si="161"/>
        <v>1200</v>
      </c>
      <c r="S1263" t="str">
        <f t="shared" si="162"/>
        <v>2255</v>
      </c>
      <c r="T1263" s="1">
        <f>+Tabell1[[#This Row],[Avrundet beløp]]</f>
        <v>2000</v>
      </c>
      <c r="U1263" s="5">
        <f t="shared" si="163"/>
        <v>2000</v>
      </c>
    </row>
    <row r="1264" spans="1:21" x14ac:dyDescent="0.25">
      <c r="A1264">
        <v>320300</v>
      </c>
      <c r="B1264" t="s">
        <v>454</v>
      </c>
      <c r="C1264">
        <v>1200</v>
      </c>
      <c r="D1264" t="s">
        <v>215</v>
      </c>
      <c r="E1264">
        <v>1099</v>
      </c>
      <c r="F1264" t="s">
        <v>16</v>
      </c>
      <c r="G1264" t="s">
        <v>17</v>
      </c>
      <c r="H1264" t="s">
        <v>18</v>
      </c>
      <c r="I1264" s="1">
        <v>237</v>
      </c>
      <c r="J1264" s="1">
        <f>+Tabell1[[#This Row],[Regnskap]]</f>
        <v>237</v>
      </c>
      <c r="L1264" t="str">
        <f>_xlfn.XLOOKUP(Tabell1[[#This Row],[Ansvar]],Fleksi[Ansvar],Fleksi[Virksomhet])</f>
        <v>SYØ</v>
      </c>
      <c r="M1264" t="str">
        <f>_xlfn.XLOOKUP(Tabell1[[#This Row],[Ansvar]],Fleksi[Ansvar],Fleksi[1B])</f>
        <v>Sykehjemstjenester</v>
      </c>
      <c r="N1264" t="str">
        <f>_xlfn.XLOOKUP(Tabell1[[#This Row],[Ansvar]],Fleksi[Ansvar],Fleksi[Tjenesteområde])</f>
        <v>Helse og velferd</v>
      </c>
      <c r="O1264" s="1">
        <f>+ROUND(Tabell1[[#This Row],[Justert beløp]],-3)</f>
        <v>0</v>
      </c>
      <c r="P1264">
        <f t="shared" si="159"/>
        <v>1099</v>
      </c>
      <c r="Q1264">
        <f t="shared" si="160"/>
        <v>320300</v>
      </c>
      <c r="R1264">
        <f t="shared" si="161"/>
        <v>1200</v>
      </c>
      <c r="S1264" t="str">
        <f t="shared" si="162"/>
        <v>2255</v>
      </c>
      <c r="T1264" s="1">
        <f>+Tabell1[[#This Row],[Avrundet beløp]]</f>
        <v>0</v>
      </c>
      <c r="U1264" s="5">
        <f t="shared" si="163"/>
        <v>0</v>
      </c>
    </row>
    <row r="1265" spans="1:21" x14ac:dyDescent="0.25">
      <c r="A1265">
        <v>320300</v>
      </c>
      <c r="B1265" t="s">
        <v>454</v>
      </c>
      <c r="C1265">
        <v>1200</v>
      </c>
      <c r="D1265" t="s">
        <v>215</v>
      </c>
      <c r="E1265">
        <v>1150</v>
      </c>
      <c r="F1265" t="s">
        <v>328</v>
      </c>
      <c r="G1265" t="s">
        <v>17</v>
      </c>
      <c r="H1265" t="s">
        <v>18</v>
      </c>
      <c r="I1265" s="1">
        <v>3133</v>
      </c>
      <c r="J1265" s="1">
        <f>+Tabell1[[#This Row],[Regnskap]]</f>
        <v>3133</v>
      </c>
      <c r="L1265" t="str">
        <f>_xlfn.XLOOKUP(Tabell1[[#This Row],[Ansvar]],Fleksi[Ansvar],Fleksi[Virksomhet])</f>
        <v>SYØ</v>
      </c>
      <c r="M1265" t="str">
        <f>_xlfn.XLOOKUP(Tabell1[[#This Row],[Ansvar]],Fleksi[Ansvar],Fleksi[1B])</f>
        <v>Sykehjemstjenester</v>
      </c>
      <c r="N1265" t="str">
        <f>_xlfn.XLOOKUP(Tabell1[[#This Row],[Ansvar]],Fleksi[Ansvar],Fleksi[Tjenesteområde])</f>
        <v>Helse og velferd</v>
      </c>
      <c r="O1265" s="1">
        <f>+ROUND(Tabell1[[#This Row],[Justert beløp]],-3)</f>
        <v>3000</v>
      </c>
      <c r="P1265">
        <f t="shared" si="159"/>
        <v>1150</v>
      </c>
      <c r="Q1265">
        <f t="shared" si="160"/>
        <v>320300</v>
      </c>
      <c r="R1265">
        <f t="shared" si="161"/>
        <v>1200</v>
      </c>
      <c r="S1265" t="str">
        <f t="shared" si="162"/>
        <v>2255</v>
      </c>
      <c r="T1265" s="1">
        <f>+Tabell1[[#This Row],[Avrundet beløp]]</f>
        <v>3000</v>
      </c>
      <c r="U1265" s="5">
        <f t="shared" si="163"/>
        <v>3000</v>
      </c>
    </row>
    <row r="1266" spans="1:21" x14ac:dyDescent="0.25">
      <c r="A1266">
        <v>320300</v>
      </c>
      <c r="B1266" t="s">
        <v>454</v>
      </c>
      <c r="C1266">
        <v>1200</v>
      </c>
      <c r="D1266" t="s">
        <v>215</v>
      </c>
      <c r="E1266">
        <v>1170</v>
      </c>
      <c r="F1266" t="s">
        <v>41</v>
      </c>
      <c r="G1266" t="s">
        <v>17</v>
      </c>
      <c r="H1266" t="s">
        <v>18</v>
      </c>
      <c r="I1266" s="1">
        <v>6185</v>
      </c>
      <c r="J1266" s="1">
        <f>+Tabell1[[#This Row],[Regnskap]]</f>
        <v>6185</v>
      </c>
      <c r="L1266" t="str">
        <f>_xlfn.XLOOKUP(Tabell1[[#This Row],[Ansvar]],Fleksi[Ansvar],Fleksi[Virksomhet])</f>
        <v>SYØ</v>
      </c>
      <c r="M1266" t="str">
        <f>_xlfn.XLOOKUP(Tabell1[[#This Row],[Ansvar]],Fleksi[Ansvar],Fleksi[1B])</f>
        <v>Sykehjemstjenester</v>
      </c>
      <c r="N1266" t="str">
        <f>_xlfn.XLOOKUP(Tabell1[[#This Row],[Ansvar]],Fleksi[Ansvar],Fleksi[Tjenesteområde])</f>
        <v>Helse og velferd</v>
      </c>
      <c r="O1266" s="1">
        <f>+ROUND(Tabell1[[#This Row],[Justert beløp]],-3)</f>
        <v>6000</v>
      </c>
      <c r="P1266">
        <f t="shared" si="159"/>
        <v>1170</v>
      </c>
      <c r="Q1266">
        <f t="shared" si="160"/>
        <v>320300</v>
      </c>
      <c r="R1266">
        <f t="shared" si="161"/>
        <v>1200</v>
      </c>
      <c r="S1266" t="str">
        <f t="shared" si="162"/>
        <v>2255</v>
      </c>
      <c r="T1266" s="1">
        <f>+Tabell1[[#This Row],[Avrundet beløp]]</f>
        <v>6000</v>
      </c>
      <c r="U1266" s="5">
        <f t="shared" si="163"/>
        <v>6000</v>
      </c>
    </row>
    <row r="1267" spans="1:21" x14ac:dyDescent="0.25">
      <c r="A1267">
        <v>320300</v>
      </c>
      <c r="B1267" t="s">
        <v>454</v>
      </c>
      <c r="C1267">
        <v>2611</v>
      </c>
      <c r="D1267" t="s">
        <v>455</v>
      </c>
      <c r="E1267">
        <v>1197</v>
      </c>
      <c r="F1267" t="s">
        <v>64</v>
      </c>
      <c r="G1267" t="s">
        <v>17</v>
      </c>
      <c r="H1267" t="s">
        <v>18</v>
      </c>
      <c r="I1267" s="1">
        <v>58164</v>
      </c>
      <c r="J1267" s="1">
        <f>+Tabell1[[#This Row],[Regnskap]]</f>
        <v>58164</v>
      </c>
      <c r="L1267" t="str">
        <f>_xlfn.XLOOKUP(Tabell1[[#This Row],[Ansvar]],Fleksi[Ansvar],Fleksi[Virksomhet])</f>
        <v>SYØ</v>
      </c>
      <c r="M1267" t="str">
        <f>_xlfn.XLOOKUP(Tabell1[[#This Row],[Ansvar]],Fleksi[Ansvar],Fleksi[1B])</f>
        <v>Sykehjemstjenester</v>
      </c>
      <c r="N1267" t="str">
        <f>_xlfn.XLOOKUP(Tabell1[[#This Row],[Ansvar]],Fleksi[Ansvar],Fleksi[Tjenesteområde])</f>
        <v>Helse og velferd</v>
      </c>
      <c r="O1267" s="1">
        <f>+ROUND(Tabell1[[#This Row],[Justert beløp]],-3)</f>
        <v>58000</v>
      </c>
      <c r="P1267">
        <f t="shared" ref="P1267:P1296" si="164">+E1267</f>
        <v>1197</v>
      </c>
      <c r="Q1267">
        <f t="shared" ref="Q1267:Q1296" si="165">+A1267</f>
        <v>320300</v>
      </c>
      <c r="R1267">
        <f t="shared" ref="R1267:R1296" si="166">+C1267</f>
        <v>2611</v>
      </c>
      <c r="S1267" t="str">
        <f t="shared" ref="S1267:S1296" si="167">+G1267</f>
        <v>2255</v>
      </c>
      <c r="T1267" s="1">
        <f>+Tabell1[[#This Row],[Avrundet beløp]]</f>
        <v>58000</v>
      </c>
      <c r="U1267" s="5">
        <f t="shared" si="163"/>
        <v>58000</v>
      </c>
    </row>
    <row r="1268" spans="1:21" x14ac:dyDescent="0.25">
      <c r="A1268">
        <v>320301</v>
      </c>
      <c r="B1268" t="s">
        <v>456</v>
      </c>
      <c r="C1268">
        <v>1200</v>
      </c>
      <c r="D1268" t="s">
        <v>215</v>
      </c>
      <c r="E1268">
        <v>1122</v>
      </c>
      <c r="F1268" t="s">
        <v>216</v>
      </c>
      <c r="G1268" t="s">
        <v>17</v>
      </c>
      <c r="H1268" t="s">
        <v>18</v>
      </c>
      <c r="I1268" s="1">
        <v>383</v>
      </c>
      <c r="J1268" s="1">
        <f>+Tabell1[[#This Row],[Regnskap]]</f>
        <v>383</v>
      </c>
      <c r="L1268" t="str">
        <f>_xlfn.XLOOKUP(Tabell1[[#This Row],[Ansvar]],Fleksi[Ansvar],Fleksi[Virksomhet])</f>
        <v>SYØ</v>
      </c>
      <c r="M1268" t="str">
        <f>_xlfn.XLOOKUP(Tabell1[[#This Row],[Ansvar]],Fleksi[Ansvar],Fleksi[1B])</f>
        <v>Sykehjemstjenester</v>
      </c>
      <c r="N1268" t="str">
        <f>_xlfn.XLOOKUP(Tabell1[[#This Row],[Ansvar]],Fleksi[Ansvar],Fleksi[Tjenesteområde])</f>
        <v>Helse og velferd</v>
      </c>
      <c r="O1268" s="1">
        <f>+ROUND(Tabell1[[#This Row],[Justert beløp]],-3)</f>
        <v>0</v>
      </c>
      <c r="P1268">
        <f t="shared" si="164"/>
        <v>1122</v>
      </c>
      <c r="Q1268">
        <f t="shared" si="165"/>
        <v>320301</v>
      </c>
      <c r="R1268">
        <f t="shared" si="166"/>
        <v>1200</v>
      </c>
      <c r="S1268" t="str">
        <f t="shared" si="167"/>
        <v>2255</v>
      </c>
      <c r="T1268" s="1">
        <f>+Tabell1[[#This Row],[Avrundet beløp]]</f>
        <v>0</v>
      </c>
      <c r="U1268" s="5">
        <f t="shared" si="163"/>
        <v>0</v>
      </c>
    </row>
    <row r="1269" spans="1:21" x14ac:dyDescent="0.25">
      <c r="A1269">
        <v>320301</v>
      </c>
      <c r="B1269" t="s">
        <v>456</v>
      </c>
      <c r="C1269">
        <v>2530</v>
      </c>
      <c r="D1269" t="s">
        <v>240</v>
      </c>
      <c r="E1269">
        <v>1050</v>
      </c>
      <c r="F1269" t="s">
        <v>223</v>
      </c>
      <c r="G1269" t="s">
        <v>17</v>
      </c>
      <c r="H1269" t="s">
        <v>18</v>
      </c>
      <c r="I1269" s="1">
        <v>922</v>
      </c>
      <c r="J1269" s="1">
        <f>+Tabell1[[#This Row],[Regnskap]]</f>
        <v>922</v>
      </c>
      <c r="L1269" t="str">
        <f>_xlfn.XLOOKUP(Tabell1[[#This Row],[Ansvar]],Fleksi[Ansvar],Fleksi[Virksomhet])</f>
        <v>SYØ</v>
      </c>
      <c r="M1269" t="str">
        <f>_xlfn.XLOOKUP(Tabell1[[#This Row],[Ansvar]],Fleksi[Ansvar],Fleksi[1B])</f>
        <v>Sykehjemstjenester</v>
      </c>
      <c r="N1269" t="str">
        <f>_xlfn.XLOOKUP(Tabell1[[#This Row],[Ansvar]],Fleksi[Ansvar],Fleksi[Tjenesteområde])</f>
        <v>Helse og velferd</v>
      </c>
      <c r="O1269" s="1">
        <f>+ROUND(Tabell1[[#This Row],[Justert beløp]],-3)</f>
        <v>1000</v>
      </c>
      <c r="P1269">
        <f t="shared" si="164"/>
        <v>1050</v>
      </c>
      <c r="Q1269">
        <f t="shared" si="165"/>
        <v>320301</v>
      </c>
      <c r="R1269">
        <f t="shared" si="166"/>
        <v>2530</v>
      </c>
      <c r="S1269" t="str">
        <f t="shared" si="167"/>
        <v>2255</v>
      </c>
      <c r="T1269" s="1">
        <f>+Tabell1[[#This Row],[Avrundet beløp]]</f>
        <v>1000</v>
      </c>
      <c r="U1269" s="5">
        <f t="shared" si="163"/>
        <v>1000</v>
      </c>
    </row>
    <row r="1270" spans="1:21" x14ac:dyDescent="0.25">
      <c r="A1270">
        <v>320301</v>
      </c>
      <c r="B1270" t="s">
        <v>456</v>
      </c>
      <c r="C1270">
        <v>2530</v>
      </c>
      <c r="D1270" t="s">
        <v>240</v>
      </c>
      <c r="E1270">
        <v>1099</v>
      </c>
      <c r="F1270" t="s">
        <v>16</v>
      </c>
      <c r="G1270" t="s">
        <v>17</v>
      </c>
      <c r="H1270" t="s">
        <v>18</v>
      </c>
      <c r="I1270" s="1">
        <v>130</v>
      </c>
      <c r="J1270" s="1">
        <f>+Tabell1[[#This Row],[Regnskap]]</f>
        <v>130</v>
      </c>
      <c r="L1270" t="str">
        <f>_xlfn.XLOOKUP(Tabell1[[#This Row],[Ansvar]],Fleksi[Ansvar],Fleksi[Virksomhet])</f>
        <v>SYØ</v>
      </c>
      <c r="M1270" t="str">
        <f>_xlfn.XLOOKUP(Tabell1[[#This Row],[Ansvar]],Fleksi[Ansvar],Fleksi[1B])</f>
        <v>Sykehjemstjenester</v>
      </c>
      <c r="N1270" t="str">
        <f>_xlfn.XLOOKUP(Tabell1[[#This Row],[Ansvar]],Fleksi[Ansvar],Fleksi[Tjenesteområde])</f>
        <v>Helse og velferd</v>
      </c>
      <c r="O1270" s="1">
        <f>+ROUND(Tabell1[[#This Row],[Justert beløp]],-3)</f>
        <v>0</v>
      </c>
      <c r="P1270">
        <f t="shared" si="164"/>
        <v>1099</v>
      </c>
      <c r="Q1270">
        <f t="shared" si="165"/>
        <v>320301</v>
      </c>
      <c r="R1270">
        <f t="shared" si="166"/>
        <v>2530</v>
      </c>
      <c r="S1270" t="str">
        <f t="shared" si="167"/>
        <v>2255</v>
      </c>
      <c r="T1270" s="1">
        <f>+Tabell1[[#This Row],[Avrundet beløp]]</f>
        <v>0</v>
      </c>
      <c r="U1270" s="5">
        <f t="shared" si="163"/>
        <v>0</v>
      </c>
    </row>
    <row r="1271" spans="1:21" x14ac:dyDescent="0.25">
      <c r="A1271">
        <v>320301</v>
      </c>
      <c r="B1271" t="s">
        <v>456</v>
      </c>
      <c r="C1271">
        <v>2530</v>
      </c>
      <c r="D1271" t="s">
        <v>240</v>
      </c>
      <c r="E1271">
        <v>1110</v>
      </c>
      <c r="F1271" t="s">
        <v>221</v>
      </c>
      <c r="G1271" t="s">
        <v>17</v>
      </c>
      <c r="H1271" t="s">
        <v>18</v>
      </c>
      <c r="I1271" s="1">
        <v>164796</v>
      </c>
      <c r="J1271" s="1">
        <f>+Tabell1[[#This Row],[Regnskap]]</f>
        <v>164796</v>
      </c>
      <c r="L1271" t="str">
        <f>_xlfn.XLOOKUP(Tabell1[[#This Row],[Ansvar]],Fleksi[Ansvar],Fleksi[Virksomhet])</f>
        <v>SYØ</v>
      </c>
      <c r="M1271" t="str">
        <f>_xlfn.XLOOKUP(Tabell1[[#This Row],[Ansvar]],Fleksi[Ansvar],Fleksi[1B])</f>
        <v>Sykehjemstjenester</v>
      </c>
      <c r="N1271" t="str">
        <f>_xlfn.XLOOKUP(Tabell1[[#This Row],[Ansvar]],Fleksi[Ansvar],Fleksi[Tjenesteområde])</f>
        <v>Helse og velferd</v>
      </c>
      <c r="O1271" s="1">
        <f>+ROUND(Tabell1[[#This Row],[Justert beløp]],-3)</f>
        <v>165000</v>
      </c>
      <c r="P1271">
        <f t="shared" si="164"/>
        <v>1110</v>
      </c>
      <c r="Q1271">
        <f t="shared" si="165"/>
        <v>320301</v>
      </c>
      <c r="R1271">
        <f t="shared" si="166"/>
        <v>2530</v>
      </c>
      <c r="S1271" t="str">
        <f t="shared" si="167"/>
        <v>2255</v>
      </c>
      <c r="T1271" s="1">
        <f>+Tabell1[[#This Row],[Avrundet beløp]]</f>
        <v>165000</v>
      </c>
      <c r="U1271" s="5">
        <f t="shared" si="163"/>
        <v>165000</v>
      </c>
    </row>
    <row r="1272" spans="1:21" x14ac:dyDescent="0.25">
      <c r="A1272">
        <v>320301</v>
      </c>
      <c r="B1272" t="s">
        <v>456</v>
      </c>
      <c r="C1272">
        <v>2530</v>
      </c>
      <c r="D1272" t="s">
        <v>240</v>
      </c>
      <c r="E1272">
        <v>1115</v>
      </c>
      <c r="F1272" t="s">
        <v>44</v>
      </c>
      <c r="G1272" t="s">
        <v>17</v>
      </c>
      <c r="H1272" t="s">
        <v>18</v>
      </c>
      <c r="I1272" s="1">
        <v>2632</v>
      </c>
      <c r="J1272" s="1">
        <f>+Tabell1[[#This Row],[Regnskap]]</f>
        <v>2632</v>
      </c>
      <c r="L1272" t="str">
        <f>_xlfn.XLOOKUP(Tabell1[[#This Row],[Ansvar]],Fleksi[Ansvar],Fleksi[Virksomhet])</f>
        <v>SYØ</v>
      </c>
      <c r="M1272" t="str">
        <f>_xlfn.XLOOKUP(Tabell1[[#This Row],[Ansvar]],Fleksi[Ansvar],Fleksi[1B])</f>
        <v>Sykehjemstjenester</v>
      </c>
      <c r="N1272" t="str">
        <f>_xlfn.XLOOKUP(Tabell1[[#This Row],[Ansvar]],Fleksi[Ansvar],Fleksi[Tjenesteområde])</f>
        <v>Helse og velferd</v>
      </c>
      <c r="O1272" s="1">
        <f>+ROUND(Tabell1[[#This Row],[Justert beløp]],-3)</f>
        <v>3000</v>
      </c>
      <c r="P1272">
        <f t="shared" si="164"/>
        <v>1115</v>
      </c>
      <c r="Q1272">
        <f t="shared" si="165"/>
        <v>320301</v>
      </c>
      <c r="R1272">
        <f t="shared" si="166"/>
        <v>2530</v>
      </c>
      <c r="S1272" t="str">
        <f t="shared" si="167"/>
        <v>2255</v>
      </c>
      <c r="T1272" s="1">
        <f>+Tabell1[[#This Row],[Avrundet beløp]]</f>
        <v>3000</v>
      </c>
      <c r="U1272" s="5">
        <f t="shared" si="163"/>
        <v>3000</v>
      </c>
    </row>
    <row r="1273" spans="1:21" x14ac:dyDescent="0.25">
      <c r="A1273">
        <v>320301</v>
      </c>
      <c r="B1273" t="s">
        <v>456</v>
      </c>
      <c r="C1273">
        <v>2530</v>
      </c>
      <c r="D1273" t="s">
        <v>240</v>
      </c>
      <c r="E1273">
        <v>1120</v>
      </c>
      <c r="F1273" t="s">
        <v>26</v>
      </c>
      <c r="G1273" t="s">
        <v>17</v>
      </c>
      <c r="H1273" t="s">
        <v>18</v>
      </c>
      <c r="I1273" s="1">
        <v>1527</v>
      </c>
      <c r="J1273" s="1">
        <f>+Tabell1[[#This Row],[Regnskap]]</f>
        <v>1527</v>
      </c>
      <c r="L1273" t="str">
        <f>_xlfn.XLOOKUP(Tabell1[[#This Row],[Ansvar]],Fleksi[Ansvar],Fleksi[Virksomhet])</f>
        <v>SYØ</v>
      </c>
      <c r="M1273" t="str">
        <f>_xlfn.XLOOKUP(Tabell1[[#This Row],[Ansvar]],Fleksi[Ansvar],Fleksi[1B])</f>
        <v>Sykehjemstjenester</v>
      </c>
      <c r="N1273" t="str">
        <f>_xlfn.XLOOKUP(Tabell1[[#This Row],[Ansvar]],Fleksi[Ansvar],Fleksi[Tjenesteområde])</f>
        <v>Helse og velferd</v>
      </c>
      <c r="O1273" s="1">
        <f>+ROUND(Tabell1[[#This Row],[Justert beløp]],-3)</f>
        <v>2000</v>
      </c>
      <c r="P1273">
        <f t="shared" si="164"/>
        <v>1120</v>
      </c>
      <c r="Q1273">
        <f t="shared" si="165"/>
        <v>320301</v>
      </c>
      <c r="R1273">
        <f t="shared" si="166"/>
        <v>2530</v>
      </c>
      <c r="S1273" t="str">
        <f t="shared" si="167"/>
        <v>2255</v>
      </c>
      <c r="T1273" s="1">
        <f>+Tabell1[[#This Row],[Avrundet beløp]]</f>
        <v>2000</v>
      </c>
      <c r="U1273" s="5">
        <f t="shared" si="163"/>
        <v>2000</v>
      </c>
    </row>
    <row r="1274" spans="1:21" x14ac:dyDescent="0.25">
      <c r="A1274">
        <v>320301</v>
      </c>
      <c r="B1274" t="s">
        <v>456</v>
      </c>
      <c r="C1274">
        <v>2530</v>
      </c>
      <c r="D1274" t="s">
        <v>240</v>
      </c>
      <c r="E1274">
        <v>1197</v>
      </c>
      <c r="F1274" t="s">
        <v>64</v>
      </c>
      <c r="G1274" t="s">
        <v>17</v>
      </c>
      <c r="H1274" t="s">
        <v>18</v>
      </c>
      <c r="I1274" s="1">
        <v>8970</v>
      </c>
      <c r="J1274" s="1">
        <f>+Tabell1[[#This Row],[Regnskap]]</f>
        <v>8970</v>
      </c>
      <c r="L1274" t="str">
        <f>_xlfn.XLOOKUP(Tabell1[[#This Row],[Ansvar]],Fleksi[Ansvar],Fleksi[Virksomhet])</f>
        <v>SYØ</v>
      </c>
      <c r="M1274" t="str">
        <f>_xlfn.XLOOKUP(Tabell1[[#This Row],[Ansvar]],Fleksi[Ansvar],Fleksi[1B])</f>
        <v>Sykehjemstjenester</v>
      </c>
      <c r="N1274" t="str">
        <f>_xlfn.XLOOKUP(Tabell1[[#This Row],[Ansvar]],Fleksi[Ansvar],Fleksi[Tjenesteområde])</f>
        <v>Helse og velferd</v>
      </c>
      <c r="O1274" s="1">
        <f>+ROUND(Tabell1[[#This Row],[Justert beløp]],-3)</f>
        <v>9000</v>
      </c>
      <c r="P1274">
        <f t="shared" si="164"/>
        <v>1197</v>
      </c>
      <c r="Q1274">
        <f t="shared" si="165"/>
        <v>320301</v>
      </c>
      <c r="R1274">
        <f t="shared" si="166"/>
        <v>2530</v>
      </c>
      <c r="S1274" t="str">
        <f t="shared" si="167"/>
        <v>2255</v>
      </c>
      <c r="T1274" s="1">
        <f>+Tabell1[[#This Row],[Avrundet beløp]]</f>
        <v>9000</v>
      </c>
      <c r="U1274" s="5">
        <f t="shared" si="163"/>
        <v>9000</v>
      </c>
    </row>
    <row r="1275" spans="1:21" x14ac:dyDescent="0.25">
      <c r="A1275">
        <v>320301</v>
      </c>
      <c r="B1275" t="s">
        <v>456</v>
      </c>
      <c r="C1275">
        <v>2530</v>
      </c>
      <c r="D1275" t="s">
        <v>240</v>
      </c>
      <c r="E1275">
        <v>1200</v>
      </c>
      <c r="F1275" t="s">
        <v>233</v>
      </c>
      <c r="G1275" t="s">
        <v>17</v>
      </c>
      <c r="H1275" t="s">
        <v>18</v>
      </c>
      <c r="I1275" s="1">
        <v>3869</v>
      </c>
      <c r="J1275" s="1">
        <f>+Tabell1[[#This Row],[Regnskap]]</f>
        <v>3869</v>
      </c>
      <c r="L1275" t="str">
        <f>_xlfn.XLOOKUP(Tabell1[[#This Row],[Ansvar]],Fleksi[Ansvar],Fleksi[Virksomhet])</f>
        <v>SYØ</v>
      </c>
      <c r="M1275" t="str">
        <f>_xlfn.XLOOKUP(Tabell1[[#This Row],[Ansvar]],Fleksi[Ansvar],Fleksi[1B])</f>
        <v>Sykehjemstjenester</v>
      </c>
      <c r="N1275" t="str">
        <f>_xlfn.XLOOKUP(Tabell1[[#This Row],[Ansvar]],Fleksi[Ansvar],Fleksi[Tjenesteområde])</f>
        <v>Helse og velferd</v>
      </c>
      <c r="O1275" s="1">
        <f>+ROUND(Tabell1[[#This Row],[Justert beløp]],-3)</f>
        <v>4000</v>
      </c>
      <c r="P1275">
        <f t="shared" si="164"/>
        <v>1200</v>
      </c>
      <c r="Q1275">
        <f t="shared" si="165"/>
        <v>320301</v>
      </c>
      <c r="R1275">
        <f t="shared" si="166"/>
        <v>2530</v>
      </c>
      <c r="S1275" t="str">
        <f t="shared" si="167"/>
        <v>2255</v>
      </c>
      <c r="T1275" s="1">
        <f>+Tabell1[[#This Row],[Avrundet beløp]]</f>
        <v>4000</v>
      </c>
      <c r="U1275" s="5">
        <f t="shared" si="163"/>
        <v>4000</v>
      </c>
    </row>
    <row r="1276" spans="1:21" x14ac:dyDescent="0.25">
      <c r="A1276">
        <v>320301</v>
      </c>
      <c r="B1276" t="s">
        <v>456</v>
      </c>
      <c r="C1276">
        <v>2530</v>
      </c>
      <c r="D1276" t="s">
        <v>240</v>
      </c>
      <c r="E1276">
        <v>1201</v>
      </c>
      <c r="F1276" t="s">
        <v>56</v>
      </c>
      <c r="G1276" t="s">
        <v>17</v>
      </c>
      <c r="H1276" t="s">
        <v>18</v>
      </c>
      <c r="I1276" s="1">
        <v>8016</v>
      </c>
      <c r="J1276" s="1">
        <f>+Tabell1[[#This Row],[Regnskap]]</f>
        <v>8016</v>
      </c>
      <c r="L1276" t="str">
        <f>_xlfn.XLOOKUP(Tabell1[[#This Row],[Ansvar]],Fleksi[Ansvar],Fleksi[Virksomhet])</f>
        <v>SYØ</v>
      </c>
      <c r="M1276" t="str">
        <f>_xlfn.XLOOKUP(Tabell1[[#This Row],[Ansvar]],Fleksi[Ansvar],Fleksi[1B])</f>
        <v>Sykehjemstjenester</v>
      </c>
      <c r="N1276" t="str">
        <f>_xlfn.XLOOKUP(Tabell1[[#This Row],[Ansvar]],Fleksi[Ansvar],Fleksi[Tjenesteområde])</f>
        <v>Helse og velferd</v>
      </c>
      <c r="O1276" s="1">
        <f>+ROUND(Tabell1[[#This Row],[Justert beløp]],-3)</f>
        <v>8000</v>
      </c>
      <c r="P1276">
        <f t="shared" si="164"/>
        <v>1201</v>
      </c>
      <c r="Q1276">
        <f t="shared" si="165"/>
        <v>320301</v>
      </c>
      <c r="R1276">
        <f t="shared" si="166"/>
        <v>2530</v>
      </c>
      <c r="S1276" t="str">
        <f t="shared" si="167"/>
        <v>2255</v>
      </c>
      <c r="T1276" s="1">
        <f>+Tabell1[[#This Row],[Avrundet beløp]]</f>
        <v>8000</v>
      </c>
      <c r="U1276" s="5">
        <f t="shared" si="163"/>
        <v>8000</v>
      </c>
    </row>
    <row r="1277" spans="1:21" x14ac:dyDescent="0.25">
      <c r="A1277">
        <v>320301</v>
      </c>
      <c r="B1277" t="s">
        <v>456</v>
      </c>
      <c r="C1277">
        <v>2530</v>
      </c>
      <c r="D1277" t="s">
        <v>240</v>
      </c>
      <c r="E1277">
        <v>1209</v>
      </c>
      <c r="F1277" t="s">
        <v>310</v>
      </c>
      <c r="G1277" t="s">
        <v>17</v>
      </c>
      <c r="H1277" t="s">
        <v>18</v>
      </c>
      <c r="I1277" s="1">
        <v>3363</v>
      </c>
      <c r="J1277" s="1">
        <f>+Tabell1[[#This Row],[Regnskap]]</f>
        <v>3363</v>
      </c>
      <c r="L1277" t="str">
        <f>_xlfn.XLOOKUP(Tabell1[[#This Row],[Ansvar]],Fleksi[Ansvar],Fleksi[Virksomhet])</f>
        <v>SYØ</v>
      </c>
      <c r="M1277" t="str">
        <f>_xlfn.XLOOKUP(Tabell1[[#This Row],[Ansvar]],Fleksi[Ansvar],Fleksi[1B])</f>
        <v>Sykehjemstjenester</v>
      </c>
      <c r="N1277" t="str">
        <f>_xlfn.XLOOKUP(Tabell1[[#This Row],[Ansvar]],Fleksi[Ansvar],Fleksi[Tjenesteområde])</f>
        <v>Helse og velferd</v>
      </c>
      <c r="O1277" s="1">
        <f>+ROUND(Tabell1[[#This Row],[Justert beløp]],-3)</f>
        <v>3000</v>
      </c>
      <c r="P1277">
        <f t="shared" si="164"/>
        <v>1209</v>
      </c>
      <c r="Q1277">
        <f t="shared" si="165"/>
        <v>320301</v>
      </c>
      <c r="R1277">
        <f t="shared" si="166"/>
        <v>2530</v>
      </c>
      <c r="S1277" t="str">
        <f t="shared" si="167"/>
        <v>2255</v>
      </c>
      <c r="T1277" s="1">
        <f>+Tabell1[[#This Row],[Avrundet beløp]]</f>
        <v>3000</v>
      </c>
      <c r="U1277" s="5">
        <f t="shared" si="163"/>
        <v>3000</v>
      </c>
    </row>
    <row r="1278" spans="1:21" x14ac:dyDescent="0.25">
      <c r="A1278">
        <v>320301</v>
      </c>
      <c r="B1278" t="s">
        <v>456</v>
      </c>
      <c r="C1278">
        <v>2611</v>
      </c>
      <c r="D1278" t="s">
        <v>455</v>
      </c>
      <c r="E1278">
        <v>1197</v>
      </c>
      <c r="F1278" t="s">
        <v>64</v>
      </c>
      <c r="G1278" t="s">
        <v>17</v>
      </c>
      <c r="H1278" t="s">
        <v>18</v>
      </c>
      <c r="I1278" s="1">
        <v>3226</v>
      </c>
      <c r="J1278" s="1">
        <f>+Tabell1[[#This Row],[Regnskap]]</f>
        <v>3226</v>
      </c>
      <c r="L1278" t="str">
        <f>_xlfn.XLOOKUP(Tabell1[[#This Row],[Ansvar]],Fleksi[Ansvar],Fleksi[Virksomhet])</f>
        <v>SYØ</v>
      </c>
      <c r="M1278" t="str">
        <f>_xlfn.XLOOKUP(Tabell1[[#This Row],[Ansvar]],Fleksi[Ansvar],Fleksi[1B])</f>
        <v>Sykehjemstjenester</v>
      </c>
      <c r="N1278" t="str">
        <f>_xlfn.XLOOKUP(Tabell1[[#This Row],[Ansvar]],Fleksi[Ansvar],Fleksi[Tjenesteområde])</f>
        <v>Helse og velferd</v>
      </c>
      <c r="O1278" s="1">
        <f>+ROUND(Tabell1[[#This Row],[Justert beløp]],-3)</f>
        <v>3000</v>
      </c>
      <c r="P1278">
        <f t="shared" si="164"/>
        <v>1197</v>
      </c>
      <c r="Q1278">
        <f t="shared" si="165"/>
        <v>320301</v>
      </c>
      <c r="R1278">
        <f t="shared" si="166"/>
        <v>2611</v>
      </c>
      <c r="S1278" t="str">
        <f t="shared" si="167"/>
        <v>2255</v>
      </c>
      <c r="T1278" s="1">
        <f>+Tabell1[[#This Row],[Avrundet beløp]]</f>
        <v>3000</v>
      </c>
      <c r="U1278" s="5">
        <f t="shared" si="163"/>
        <v>3000</v>
      </c>
    </row>
    <row r="1279" spans="1:21" x14ac:dyDescent="0.25">
      <c r="A1279">
        <v>320303</v>
      </c>
      <c r="B1279" t="s">
        <v>457</v>
      </c>
      <c r="C1279">
        <v>2530</v>
      </c>
      <c r="D1279" t="s">
        <v>240</v>
      </c>
      <c r="E1279">
        <v>1110</v>
      </c>
      <c r="F1279" t="s">
        <v>221</v>
      </c>
      <c r="G1279" t="s">
        <v>17</v>
      </c>
      <c r="H1279" t="s">
        <v>18</v>
      </c>
      <c r="I1279" s="1">
        <v>27646</v>
      </c>
      <c r="J1279" s="1">
        <f>+Tabell1[[#This Row],[Regnskap]]</f>
        <v>27646</v>
      </c>
      <c r="L1279" t="str">
        <f>_xlfn.XLOOKUP(Tabell1[[#This Row],[Ansvar]],Fleksi[Ansvar],Fleksi[Virksomhet])</f>
        <v>SYØ</v>
      </c>
      <c r="M1279" t="str">
        <f>_xlfn.XLOOKUP(Tabell1[[#This Row],[Ansvar]],Fleksi[Ansvar],Fleksi[1B])</f>
        <v>Sykehjemstjenester</v>
      </c>
      <c r="N1279" t="str">
        <f>_xlfn.XLOOKUP(Tabell1[[#This Row],[Ansvar]],Fleksi[Ansvar],Fleksi[Tjenesteområde])</f>
        <v>Helse og velferd</v>
      </c>
      <c r="O1279" s="1">
        <f>+ROUND(Tabell1[[#This Row],[Justert beløp]],-3)</f>
        <v>28000</v>
      </c>
      <c r="P1279">
        <f t="shared" si="164"/>
        <v>1110</v>
      </c>
      <c r="Q1279">
        <f t="shared" si="165"/>
        <v>320303</v>
      </c>
      <c r="R1279">
        <f t="shared" si="166"/>
        <v>2530</v>
      </c>
      <c r="S1279" t="str">
        <f t="shared" si="167"/>
        <v>2255</v>
      </c>
      <c r="T1279" s="1">
        <f>+Tabell1[[#This Row],[Avrundet beløp]]</f>
        <v>28000</v>
      </c>
      <c r="U1279" s="5">
        <f t="shared" si="163"/>
        <v>28000</v>
      </c>
    </row>
    <row r="1280" spans="1:21" x14ac:dyDescent="0.25">
      <c r="A1280">
        <v>320303</v>
      </c>
      <c r="B1280" t="s">
        <v>457</v>
      </c>
      <c r="C1280">
        <v>2611</v>
      </c>
      <c r="D1280" t="s">
        <v>455</v>
      </c>
      <c r="E1280">
        <v>1121</v>
      </c>
      <c r="F1280" t="s">
        <v>66</v>
      </c>
      <c r="G1280" t="s">
        <v>17</v>
      </c>
      <c r="H1280" t="s">
        <v>18</v>
      </c>
      <c r="I1280" s="1">
        <v>1658</v>
      </c>
      <c r="J1280" s="1">
        <f>+Tabell1[[#This Row],[Regnskap]]</f>
        <v>1658</v>
      </c>
      <c r="L1280" t="str">
        <f>_xlfn.XLOOKUP(Tabell1[[#This Row],[Ansvar]],Fleksi[Ansvar],Fleksi[Virksomhet])</f>
        <v>SYØ</v>
      </c>
      <c r="M1280" t="str">
        <f>_xlfn.XLOOKUP(Tabell1[[#This Row],[Ansvar]],Fleksi[Ansvar],Fleksi[1B])</f>
        <v>Sykehjemstjenester</v>
      </c>
      <c r="N1280" t="str">
        <f>_xlfn.XLOOKUP(Tabell1[[#This Row],[Ansvar]],Fleksi[Ansvar],Fleksi[Tjenesteområde])</f>
        <v>Helse og velferd</v>
      </c>
      <c r="O1280" s="1">
        <f>+ROUND(Tabell1[[#This Row],[Justert beløp]],-3)</f>
        <v>2000</v>
      </c>
      <c r="P1280">
        <f t="shared" si="164"/>
        <v>1121</v>
      </c>
      <c r="Q1280">
        <f t="shared" si="165"/>
        <v>320303</v>
      </c>
      <c r="R1280">
        <f t="shared" si="166"/>
        <v>2611</v>
      </c>
      <c r="S1280" t="str">
        <f t="shared" si="167"/>
        <v>2255</v>
      </c>
      <c r="T1280" s="1">
        <f>+Tabell1[[#This Row],[Avrundet beløp]]</f>
        <v>2000</v>
      </c>
      <c r="U1280" s="5">
        <f t="shared" si="163"/>
        <v>2000</v>
      </c>
    </row>
    <row r="1281" spans="1:21" x14ac:dyDescent="0.25">
      <c r="A1281">
        <v>320304</v>
      </c>
      <c r="B1281" t="s">
        <v>458</v>
      </c>
      <c r="C1281">
        <v>2321</v>
      </c>
      <c r="D1281" t="s">
        <v>219</v>
      </c>
      <c r="E1281">
        <v>1021</v>
      </c>
      <c r="F1281" t="s">
        <v>30</v>
      </c>
      <c r="G1281" t="s">
        <v>17</v>
      </c>
      <c r="H1281" t="s">
        <v>18</v>
      </c>
      <c r="I1281" s="1">
        <v>-4291</v>
      </c>
      <c r="J1281" s="1">
        <f>+Tabell1[[#This Row],[Regnskap]]</f>
        <v>-4291</v>
      </c>
      <c r="L1281" t="str">
        <f>_xlfn.XLOOKUP(Tabell1[[#This Row],[Ansvar]],Fleksi[Ansvar],Fleksi[Virksomhet])</f>
        <v>SYØ</v>
      </c>
      <c r="M1281" t="str">
        <f>_xlfn.XLOOKUP(Tabell1[[#This Row],[Ansvar]],Fleksi[Ansvar],Fleksi[1B])</f>
        <v>Sykehjemstjenester</v>
      </c>
      <c r="N1281" t="str">
        <f>_xlfn.XLOOKUP(Tabell1[[#This Row],[Ansvar]],Fleksi[Ansvar],Fleksi[Tjenesteområde])</f>
        <v>Helse og velferd</v>
      </c>
      <c r="O1281" s="1">
        <f>+ROUND(Tabell1[[#This Row],[Justert beløp]],-3)</f>
        <v>-4000</v>
      </c>
      <c r="P1281">
        <f t="shared" si="164"/>
        <v>1021</v>
      </c>
      <c r="Q1281">
        <f t="shared" si="165"/>
        <v>320304</v>
      </c>
      <c r="R1281">
        <f t="shared" si="166"/>
        <v>2321</v>
      </c>
      <c r="S1281" t="str">
        <f t="shared" si="167"/>
        <v>2255</v>
      </c>
      <c r="T1281" s="1">
        <f>+Tabell1[[#This Row],[Avrundet beløp]]</f>
        <v>-4000</v>
      </c>
      <c r="U1281" s="5">
        <f t="shared" si="163"/>
        <v>-4000</v>
      </c>
    </row>
    <row r="1282" spans="1:21" x14ac:dyDescent="0.25">
      <c r="A1282">
        <v>320304</v>
      </c>
      <c r="B1282" t="s">
        <v>458</v>
      </c>
      <c r="C1282">
        <v>2321</v>
      </c>
      <c r="D1282" t="s">
        <v>219</v>
      </c>
      <c r="E1282">
        <v>1090</v>
      </c>
      <c r="F1282" t="s">
        <v>22</v>
      </c>
      <c r="G1282" t="s">
        <v>17</v>
      </c>
      <c r="H1282" t="s">
        <v>18</v>
      </c>
      <c r="I1282" s="1">
        <v>-22</v>
      </c>
      <c r="J1282" s="1">
        <f>+Tabell1[[#This Row],[Regnskap]]</f>
        <v>-22</v>
      </c>
      <c r="L1282" t="str">
        <f>_xlfn.XLOOKUP(Tabell1[[#This Row],[Ansvar]],Fleksi[Ansvar],Fleksi[Virksomhet])</f>
        <v>SYØ</v>
      </c>
      <c r="M1282" t="str">
        <f>_xlfn.XLOOKUP(Tabell1[[#This Row],[Ansvar]],Fleksi[Ansvar],Fleksi[1B])</f>
        <v>Sykehjemstjenester</v>
      </c>
      <c r="N1282" t="str">
        <f>_xlfn.XLOOKUP(Tabell1[[#This Row],[Ansvar]],Fleksi[Ansvar],Fleksi[Tjenesteområde])</f>
        <v>Helse og velferd</v>
      </c>
      <c r="O1282" s="1">
        <f>+ROUND(Tabell1[[#This Row],[Justert beløp]],-3)</f>
        <v>0</v>
      </c>
      <c r="P1282">
        <f t="shared" si="164"/>
        <v>1090</v>
      </c>
      <c r="Q1282">
        <f t="shared" si="165"/>
        <v>320304</v>
      </c>
      <c r="R1282">
        <f t="shared" si="166"/>
        <v>2321</v>
      </c>
      <c r="S1282" t="str">
        <f t="shared" si="167"/>
        <v>2255</v>
      </c>
      <c r="T1282" s="1">
        <f>+Tabell1[[#This Row],[Avrundet beløp]]</f>
        <v>0</v>
      </c>
      <c r="U1282" s="5">
        <f t="shared" si="163"/>
        <v>0</v>
      </c>
    </row>
    <row r="1283" spans="1:21" x14ac:dyDescent="0.25">
      <c r="A1283">
        <v>320304</v>
      </c>
      <c r="B1283" t="s">
        <v>458</v>
      </c>
      <c r="C1283">
        <v>2321</v>
      </c>
      <c r="D1283" t="s">
        <v>219</v>
      </c>
      <c r="E1283">
        <v>1099</v>
      </c>
      <c r="F1283" t="s">
        <v>16</v>
      </c>
      <c r="G1283" t="s">
        <v>17</v>
      </c>
      <c r="H1283" t="s">
        <v>18</v>
      </c>
      <c r="I1283" s="1">
        <v>-608</v>
      </c>
      <c r="J1283" s="1">
        <f>+Tabell1[[#This Row],[Regnskap]]</f>
        <v>-608</v>
      </c>
      <c r="L1283" t="str">
        <f>_xlfn.XLOOKUP(Tabell1[[#This Row],[Ansvar]],Fleksi[Ansvar],Fleksi[Virksomhet])</f>
        <v>SYØ</v>
      </c>
      <c r="M1283" t="str">
        <f>_xlfn.XLOOKUP(Tabell1[[#This Row],[Ansvar]],Fleksi[Ansvar],Fleksi[1B])</f>
        <v>Sykehjemstjenester</v>
      </c>
      <c r="N1283" t="str">
        <f>_xlfn.XLOOKUP(Tabell1[[#This Row],[Ansvar]],Fleksi[Ansvar],Fleksi[Tjenesteområde])</f>
        <v>Helse og velferd</v>
      </c>
      <c r="O1283" s="1">
        <f>+ROUND(Tabell1[[#This Row],[Justert beløp]],-3)</f>
        <v>-1000</v>
      </c>
      <c r="P1283">
        <f t="shared" si="164"/>
        <v>1099</v>
      </c>
      <c r="Q1283">
        <f t="shared" si="165"/>
        <v>320304</v>
      </c>
      <c r="R1283">
        <f t="shared" si="166"/>
        <v>2321</v>
      </c>
      <c r="S1283" t="str">
        <f t="shared" si="167"/>
        <v>2255</v>
      </c>
      <c r="T1283" s="1">
        <f>+Tabell1[[#This Row],[Avrundet beløp]]</f>
        <v>-1000</v>
      </c>
      <c r="U1283" s="5">
        <f t="shared" si="163"/>
        <v>-1000</v>
      </c>
    </row>
    <row r="1284" spans="1:21" x14ac:dyDescent="0.25">
      <c r="A1284">
        <v>320304</v>
      </c>
      <c r="B1284" t="s">
        <v>458</v>
      </c>
      <c r="C1284">
        <v>2530</v>
      </c>
      <c r="D1284" t="s">
        <v>240</v>
      </c>
      <c r="E1284">
        <v>1110</v>
      </c>
      <c r="F1284" t="s">
        <v>221</v>
      </c>
      <c r="G1284" t="s">
        <v>17</v>
      </c>
      <c r="H1284" t="s">
        <v>18</v>
      </c>
      <c r="I1284" s="1">
        <v>6940</v>
      </c>
      <c r="J1284" s="1">
        <f>+Tabell1[[#This Row],[Regnskap]]</f>
        <v>6940</v>
      </c>
      <c r="L1284" t="str">
        <f>_xlfn.XLOOKUP(Tabell1[[#This Row],[Ansvar]],Fleksi[Ansvar],Fleksi[Virksomhet])</f>
        <v>SYØ</v>
      </c>
      <c r="M1284" t="str">
        <f>_xlfn.XLOOKUP(Tabell1[[#This Row],[Ansvar]],Fleksi[Ansvar],Fleksi[1B])</f>
        <v>Sykehjemstjenester</v>
      </c>
      <c r="N1284" t="str">
        <f>_xlfn.XLOOKUP(Tabell1[[#This Row],[Ansvar]],Fleksi[Ansvar],Fleksi[Tjenesteområde])</f>
        <v>Helse og velferd</v>
      </c>
      <c r="O1284" s="1">
        <f>+ROUND(Tabell1[[#This Row],[Justert beløp]],-3)</f>
        <v>7000</v>
      </c>
      <c r="P1284">
        <f t="shared" si="164"/>
        <v>1110</v>
      </c>
      <c r="Q1284">
        <f t="shared" si="165"/>
        <v>320304</v>
      </c>
      <c r="R1284">
        <f t="shared" si="166"/>
        <v>2530</v>
      </c>
      <c r="S1284" t="str">
        <f t="shared" si="167"/>
        <v>2255</v>
      </c>
      <c r="T1284" s="1">
        <f>+Tabell1[[#This Row],[Avrundet beløp]]</f>
        <v>7000</v>
      </c>
      <c r="U1284" s="5">
        <f t="shared" si="163"/>
        <v>7000</v>
      </c>
    </row>
    <row r="1285" spans="1:21" x14ac:dyDescent="0.25">
      <c r="A1285">
        <v>320304</v>
      </c>
      <c r="B1285" t="s">
        <v>458</v>
      </c>
      <c r="C1285">
        <v>2530</v>
      </c>
      <c r="D1285" t="s">
        <v>240</v>
      </c>
      <c r="E1285">
        <v>1120</v>
      </c>
      <c r="F1285" t="s">
        <v>26</v>
      </c>
      <c r="G1285" t="s">
        <v>17</v>
      </c>
      <c r="H1285" t="s">
        <v>18</v>
      </c>
      <c r="I1285" s="1">
        <v>7455</v>
      </c>
      <c r="J1285" s="1">
        <f>+Tabell1[[#This Row],[Regnskap]]</f>
        <v>7455</v>
      </c>
      <c r="L1285" t="str">
        <f>_xlfn.XLOOKUP(Tabell1[[#This Row],[Ansvar]],Fleksi[Ansvar],Fleksi[Virksomhet])</f>
        <v>SYØ</v>
      </c>
      <c r="M1285" t="str">
        <f>_xlfn.XLOOKUP(Tabell1[[#This Row],[Ansvar]],Fleksi[Ansvar],Fleksi[1B])</f>
        <v>Sykehjemstjenester</v>
      </c>
      <c r="N1285" t="str">
        <f>_xlfn.XLOOKUP(Tabell1[[#This Row],[Ansvar]],Fleksi[Ansvar],Fleksi[Tjenesteområde])</f>
        <v>Helse og velferd</v>
      </c>
      <c r="O1285" s="1">
        <f>+ROUND(Tabell1[[#This Row],[Justert beløp]],-3)</f>
        <v>7000</v>
      </c>
      <c r="P1285">
        <f t="shared" si="164"/>
        <v>1120</v>
      </c>
      <c r="Q1285">
        <f t="shared" si="165"/>
        <v>320304</v>
      </c>
      <c r="R1285">
        <f t="shared" si="166"/>
        <v>2530</v>
      </c>
      <c r="S1285" t="str">
        <f t="shared" si="167"/>
        <v>2255</v>
      </c>
      <c r="T1285" s="1">
        <f>+Tabell1[[#This Row],[Avrundet beløp]]</f>
        <v>7000</v>
      </c>
      <c r="U1285" s="5">
        <f t="shared" ref="U1285:U1348" si="168">ROUND(T1285,-3)</f>
        <v>7000</v>
      </c>
    </row>
    <row r="1286" spans="1:21" x14ac:dyDescent="0.25">
      <c r="A1286">
        <v>320305</v>
      </c>
      <c r="B1286" t="s">
        <v>459</v>
      </c>
      <c r="C1286">
        <v>2530</v>
      </c>
      <c r="D1286" t="s">
        <v>240</v>
      </c>
      <c r="E1286">
        <v>1110</v>
      </c>
      <c r="F1286" t="s">
        <v>221</v>
      </c>
      <c r="G1286" t="s">
        <v>17</v>
      </c>
      <c r="H1286" t="s">
        <v>18</v>
      </c>
      <c r="I1286" s="1">
        <v>49126</v>
      </c>
      <c r="J1286" s="1">
        <f>+Tabell1[[#This Row],[Regnskap]]</f>
        <v>49126</v>
      </c>
      <c r="L1286" t="str">
        <f>_xlfn.XLOOKUP(Tabell1[[#This Row],[Ansvar]],Fleksi[Ansvar],Fleksi[Virksomhet])</f>
        <v>SYØ</v>
      </c>
      <c r="M1286" t="str">
        <f>_xlfn.XLOOKUP(Tabell1[[#This Row],[Ansvar]],Fleksi[Ansvar],Fleksi[1B])</f>
        <v>Sykehjemstjenester</v>
      </c>
      <c r="N1286" t="str">
        <f>_xlfn.XLOOKUP(Tabell1[[#This Row],[Ansvar]],Fleksi[Ansvar],Fleksi[Tjenesteområde])</f>
        <v>Helse og velferd</v>
      </c>
      <c r="O1286" s="1">
        <f>+ROUND(Tabell1[[#This Row],[Justert beløp]],-3)</f>
        <v>49000</v>
      </c>
      <c r="P1286">
        <f t="shared" si="164"/>
        <v>1110</v>
      </c>
      <c r="Q1286">
        <f t="shared" si="165"/>
        <v>320305</v>
      </c>
      <c r="R1286">
        <f t="shared" si="166"/>
        <v>2530</v>
      </c>
      <c r="S1286" t="str">
        <f t="shared" si="167"/>
        <v>2255</v>
      </c>
      <c r="T1286" s="1">
        <f>+Tabell1[[#This Row],[Avrundet beløp]]</f>
        <v>49000</v>
      </c>
      <c r="U1286" s="5">
        <f t="shared" si="168"/>
        <v>49000</v>
      </c>
    </row>
    <row r="1287" spans="1:21" x14ac:dyDescent="0.25">
      <c r="A1287">
        <v>320305</v>
      </c>
      <c r="B1287" t="s">
        <v>459</v>
      </c>
      <c r="C1287">
        <v>2530</v>
      </c>
      <c r="D1287" t="s">
        <v>240</v>
      </c>
      <c r="E1287">
        <v>1200</v>
      </c>
      <c r="F1287" t="s">
        <v>233</v>
      </c>
      <c r="G1287" t="s">
        <v>17</v>
      </c>
      <c r="H1287" t="s">
        <v>18</v>
      </c>
      <c r="I1287" s="1">
        <v>3777</v>
      </c>
      <c r="J1287" s="1">
        <f>+Tabell1[[#This Row],[Regnskap]]</f>
        <v>3777</v>
      </c>
      <c r="L1287" t="str">
        <f>_xlfn.XLOOKUP(Tabell1[[#This Row],[Ansvar]],Fleksi[Ansvar],Fleksi[Virksomhet])</f>
        <v>SYØ</v>
      </c>
      <c r="M1287" t="str">
        <f>_xlfn.XLOOKUP(Tabell1[[#This Row],[Ansvar]],Fleksi[Ansvar],Fleksi[1B])</f>
        <v>Sykehjemstjenester</v>
      </c>
      <c r="N1287" t="str">
        <f>_xlfn.XLOOKUP(Tabell1[[#This Row],[Ansvar]],Fleksi[Ansvar],Fleksi[Tjenesteområde])</f>
        <v>Helse og velferd</v>
      </c>
      <c r="O1287" s="1">
        <f>+ROUND(Tabell1[[#This Row],[Justert beløp]],-3)</f>
        <v>4000</v>
      </c>
      <c r="P1287">
        <f t="shared" si="164"/>
        <v>1200</v>
      </c>
      <c r="Q1287">
        <f t="shared" si="165"/>
        <v>320305</v>
      </c>
      <c r="R1287">
        <f t="shared" si="166"/>
        <v>2530</v>
      </c>
      <c r="S1287" t="str">
        <f t="shared" si="167"/>
        <v>2255</v>
      </c>
      <c r="T1287" s="1">
        <f>+Tabell1[[#This Row],[Avrundet beløp]]</f>
        <v>4000</v>
      </c>
      <c r="U1287" s="5">
        <f t="shared" si="168"/>
        <v>4000</v>
      </c>
    </row>
    <row r="1288" spans="1:21" x14ac:dyDescent="0.25">
      <c r="A1288">
        <v>320310</v>
      </c>
      <c r="B1288" t="s">
        <v>460</v>
      </c>
      <c r="C1288">
        <v>2530</v>
      </c>
      <c r="D1288" t="s">
        <v>240</v>
      </c>
      <c r="E1288">
        <v>1011</v>
      </c>
      <c r="F1288" t="s">
        <v>60</v>
      </c>
      <c r="G1288" t="s">
        <v>17</v>
      </c>
      <c r="H1288" t="s">
        <v>18</v>
      </c>
      <c r="I1288" s="1">
        <v>1081</v>
      </c>
      <c r="J1288" s="1">
        <f>+Tabell1[[#This Row],[Regnskap]]</f>
        <v>1081</v>
      </c>
      <c r="L1288" t="str">
        <f>_xlfn.XLOOKUP(Tabell1[[#This Row],[Ansvar]],Fleksi[Ansvar],Fleksi[Virksomhet])</f>
        <v>SYØ</v>
      </c>
      <c r="M1288" t="str">
        <f>_xlfn.XLOOKUP(Tabell1[[#This Row],[Ansvar]],Fleksi[Ansvar],Fleksi[1B])</f>
        <v>Sykehjemstjenester</v>
      </c>
      <c r="N1288" t="str">
        <f>_xlfn.XLOOKUP(Tabell1[[#This Row],[Ansvar]],Fleksi[Ansvar],Fleksi[Tjenesteområde])</f>
        <v>Helse og velferd</v>
      </c>
      <c r="O1288" s="1">
        <f>+ROUND(Tabell1[[#This Row],[Justert beløp]],-3)</f>
        <v>1000</v>
      </c>
      <c r="P1288">
        <f t="shared" si="164"/>
        <v>1011</v>
      </c>
      <c r="Q1288">
        <f t="shared" si="165"/>
        <v>320310</v>
      </c>
      <c r="R1288">
        <f t="shared" si="166"/>
        <v>2530</v>
      </c>
      <c r="S1288" t="str">
        <f t="shared" si="167"/>
        <v>2255</v>
      </c>
      <c r="T1288" s="1">
        <f>+Tabell1[[#This Row],[Avrundet beløp]]</f>
        <v>1000</v>
      </c>
      <c r="U1288" s="5">
        <f t="shared" si="168"/>
        <v>1000</v>
      </c>
    </row>
    <row r="1289" spans="1:21" x14ac:dyDescent="0.25">
      <c r="A1289">
        <v>320310</v>
      </c>
      <c r="B1289" t="s">
        <v>460</v>
      </c>
      <c r="C1289">
        <v>2530</v>
      </c>
      <c r="D1289" t="s">
        <v>240</v>
      </c>
      <c r="E1289">
        <v>1012</v>
      </c>
      <c r="F1289" t="s">
        <v>23</v>
      </c>
      <c r="G1289" t="s">
        <v>17</v>
      </c>
      <c r="H1289" t="s">
        <v>18</v>
      </c>
      <c r="I1289" s="1">
        <v>10481</v>
      </c>
      <c r="J1289" s="1">
        <f>+Tabell1[[#This Row],[Regnskap]]</f>
        <v>10481</v>
      </c>
      <c r="L1289" t="str">
        <f>_xlfn.XLOOKUP(Tabell1[[#This Row],[Ansvar]],Fleksi[Ansvar],Fleksi[Virksomhet])</f>
        <v>SYØ</v>
      </c>
      <c r="M1289" t="str">
        <f>_xlfn.XLOOKUP(Tabell1[[#This Row],[Ansvar]],Fleksi[Ansvar],Fleksi[1B])</f>
        <v>Sykehjemstjenester</v>
      </c>
      <c r="N1289" t="str">
        <f>_xlfn.XLOOKUP(Tabell1[[#This Row],[Ansvar]],Fleksi[Ansvar],Fleksi[Tjenesteområde])</f>
        <v>Helse og velferd</v>
      </c>
      <c r="O1289" s="1">
        <f>+ROUND(Tabell1[[#This Row],[Justert beløp]],-3)</f>
        <v>10000</v>
      </c>
      <c r="P1289">
        <f t="shared" si="164"/>
        <v>1012</v>
      </c>
      <c r="Q1289">
        <f t="shared" si="165"/>
        <v>320310</v>
      </c>
      <c r="R1289">
        <f t="shared" si="166"/>
        <v>2530</v>
      </c>
      <c r="S1289" t="str">
        <f t="shared" si="167"/>
        <v>2255</v>
      </c>
      <c r="T1289" s="1">
        <f>+Tabell1[[#This Row],[Avrundet beløp]]</f>
        <v>10000</v>
      </c>
      <c r="U1289" s="5">
        <f t="shared" si="168"/>
        <v>10000</v>
      </c>
    </row>
    <row r="1290" spans="1:21" x14ac:dyDescent="0.25">
      <c r="A1290">
        <v>320310</v>
      </c>
      <c r="B1290" t="s">
        <v>460</v>
      </c>
      <c r="C1290">
        <v>2530</v>
      </c>
      <c r="D1290" t="s">
        <v>240</v>
      </c>
      <c r="E1290">
        <v>1013</v>
      </c>
      <c r="F1290" t="s">
        <v>327</v>
      </c>
      <c r="G1290" t="s">
        <v>17</v>
      </c>
      <c r="H1290" t="s">
        <v>18</v>
      </c>
      <c r="I1290" s="1">
        <v>188</v>
      </c>
      <c r="J1290" s="1">
        <f>+Tabell1[[#This Row],[Regnskap]]</f>
        <v>188</v>
      </c>
      <c r="L1290" t="str">
        <f>_xlfn.XLOOKUP(Tabell1[[#This Row],[Ansvar]],Fleksi[Ansvar],Fleksi[Virksomhet])</f>
        <v>SYØ</v>
      </c>
      <c r="M1290" t="str">
        <f>_xlfn.XLOOKUP(Tabell1[[#This Row],[Ansvar]],Fleksi[Ansvar],Fleksi[1B])</f>
        <v>Sykehjemstjenester</v>
      </c>
      <c r="N1290" t="str">
        <f>_xlfn.XLOOKUP(Tabell1[[#This Row],[Ansvar]],Fleksi[Ansvar],Fleksi[Tjenesteområde])</f>
        <v>Helse og velferd</v>
      </c>
      <c r="O1290" s="1">
        <f>+ROUND(Tabell1[[#This Row],[Justert beløp]],-3)</f>
        <v>0</v>
      </c>
      <c r="P1290">
        <f t="shared" si="164"/>
        <v>1013</v>
      </c>
      <c r="Q1290">
        <f t="shared" si="165"/>
        <v>320310</v>
      </c>
      <c r="R1290">
        <f t="shared" si="166"/>
        <v>2530</v>
      </c>
      <c r="S1290" t="str">
        <f t="shared" si="167"/>
        <v>2255</v>
      </c>
      <c r="T1290" s="1">
        <f>+Tabell1[[#This Row],[Avrundet beløp]]</f>
        <v>0</v>
      </c>
      <c r="U1290" s="5">
        <f t="shared" si="168"/>
        <v>0</v>
      </c>
    </row>
    <row r="1291" spans="1:21" x14ac:dyDescent="0.25">
      <c r="A1291">
        <v>320310</v>
      </c>
      <c r="B1291" t="s">
        <v>460</v>
      </c>
      <c r="C1291">
        <v>2530</v>
      </c>
      <c r="D1291" t="s">
        <v>240</v>
      </c>
      <c r="E1291">
        <v>1020</v>
      </c>
      <c r="F1291" t="s">
        <v>260</v>
      </c>
      <c r="G1291" t="s">
        <v>17</v>
      </c>
      <c r="H1291" t="s">
        <v>18</v>
      </c>
      <c r="I1291" s="1">
        <v>95829</v>
      </c>
      <c r="J1291" s="1">
        <f>+Tabell1[[#This Row],[Regnskap]]</f>
        <v>95829</v>
      </c>
      <c r="L1291" t="str">
        <f>_xlfn.XLOOKUP(Tabell1[[#This Row],[Ansvar]],Fleksi[Ansvar],Fleksi[Virksomhet])</f>
        <v>SYØ</v>
      </c>
      <c r="M1291" t="str">
        <f>_xlfn.XLOOKUP(Tabell1[[#This Row],[Ansvar]],Fleksi[Ansvar],Fleksi[1B])</f>
        <v>Sykehjemstjenester</v>
      </c>
      <c r="N1291" t="str">
        <f>_xlfn.XLOOKUP(Tabell1[[#This Row],[Ansvar]],Fleksi[Ansvar],Fleksi[Tjenesteområde])</f>
        <v>Helse og velferd</v>
      </c>
      <c r="O1291" s="1">
        <f>+ROUND(Tabell1[[#This Row],[Justert beløp]],-3)</f>
        <v>96000</v>
      </c>
      <c r="P1291">
        <f t="shared" si="164"/>
        <v>1020</v>
      </c>
      <c r="Q1291">
        <f t="shared" si="165"/>
        <v>320310</v>
      </c>
      <c r="R1291">
        <f t="shared" si="166"/>
        <v>2530</v>
      </c>
      <c r="S1291" t="str">
        <f t="shared" si="167"/>
        <v>2255</v>
      </c>
      <c r="T1291" s="1">
        <f>+Tabell1[[#This Row],[Avrundet beløp]]</f>
        <v>96000</v>
      </c>
      <c r="U1291" s="5">
        <f t="shared" si="168"/>
        <v>96000</v>
      </c>
    </row>
    <row r="1292" spans="1:21" x14ac:dyDescent="0.25">
      <c r="A1292">
        <v>320310</v>
      </c>
      <c r="B1292" t="s">
        <v>460</v>
      </c>
      <c r="C1292">
        <v>2530</v>
      </c>
      <c r="D1292" t="s">
        <v>240</v>
      </c>
      <c r="E1292">
        <v>1022</v>
      </c>
      <c r="F1292" t="s">
        <v>278</v>
      </c>
      <c r="G1292" t="s">
        <v>17</v>
      </c>
      <c r="H1292" t="s">
        <v>18</v>
      </c>
      <c r="I1292" s="1">
        <v>4266</v>
      </c>
      <c r="J1292" s="1">
        <f>+Tabell1[[#This Row],[Regnskap]]</f>
        <v>4266</v>
      </c>
      <c r="L1292" t="str">
        <f>_xlfn.XLOOKUP(Tabell1[[#This Row],[Ansvar]],Fleksi[Ansvar],Fleksi[Virksomhet])</f>
        <v>SYØ</v>
      </c>
      <c r="M1292" t="str">
        <f>_xlfn.XLOOKUP(Tabell1[[#This Row],[Ansvar]],Fleksi[Ansvar],Fleksi[1B])</f>
        <v>Sykehjemstjenester</v>
      </c>
      <c r="N1292" t="str">
        <f>_xlfn.XLOOKUP(Tabell1[[#This Row],[Ansvar]],Fleksi[Ansvar],Fleksi[Tjenesteområde])</f>
        <v>Helse og velferd</v>
      </c>
      <c r="O1292" s="1">
        <f>+ROUND(Tabell1[[#This Row],[Justert beløp]],-3)</f>
        <v>4000</v>
      </c>
      <c r="P1292">
        <f t="shared" si="164"/>
        <v>1022</v>
      </c>
      <c r="Q1292">
        <f t="shared" si="165"/>
        <v>320310</v>
      </c>
      <c r="R1292">
        <f t="shared" si="166"/>
        <v>2530</v>
      </c>
      <c r="S1292" t="str">
        <f t="shared" si="167"/>
        <v>2255</v>
      </c>
      <c r="T1292" s="1">
        <f>+Tabell1[[#This Row],[Avrundet beløp]]</f>
        <v>4000</v>
      </c>
      <c r="U1292" s="5">
        <f t="shared" si="168"/>
        <v>4000</v>
      </c>
    </row>
    <row r="1293" spans="1:21" x14ac:dyDescent="0.25">
      <c r="A1293">
        <v>320310</v>
      </c>
      <c r="B1293" t="s">
        <v>460</v>
      </c>
      <c r="C1293">
        <v>2530</v>
      </c>
      <c r="D1293" t="s">
        <v>240</v>
      </c>
      <c r="E1293">
        <v>1025</v>
      </c>
      <c r="F1293" t="s">
        <v>258</v>
      </c>
      <c r="G1293" t="s">
        <v>17</v>
      </c>
      <c r="H1293" t="s">
        <v>18</v>
      </c>
      <c r="I1293" s="1">
        <v>95717</v>
      </c>
      <c r="J1293" s="1">
        <f>+Tabell1[[#This Row],[Regnskap]]</f>
        <v>95717</v>
      </c>
      <c r="L1293" t="str">
        <f>_xlfn.XLOOKUP(Tabell1[[#This Row],[Ansvar]],Fleksi[Ansvar],Fleksi[Virksomhet])</f>
        <v>SYØ</v>
      </c>
      <c r="M1293" t="str">
        <f>_xlfn.XLOOKUP(Tabell1[[#This Row],[Ansvar]],Fleksi[Ansvar],Fleksi[1B])</f>
        <v>Sykehjemstjenester</v>
      </c>
      <c r="N1293" t="str">
        <f>_xlfn.XLOOKUP(Tabell1[[#This Row],[Ansvar]],Fleksi[Ansvar],Fleksi[Tjenesteområde])</f>
        <v>Helse og velferd</v>
      </c>
      <c r="O1293" s="1">
        <f>+ROUND(Tabell1[[#This Row],[Justert beløp]],-3)</f>
        <v>96000</v>
      </c>
      <c r="P1293">
        <f t="shared" si="164"/>
        <v>1025</v>
      </c>
      <c r="Q1293">
        <f t="shared" si="165"/>
        <v>320310</v>
      </c>
      <c r="R1293">
        <f t="shared" si="166"/>
        <v>2530</v>
      </c>
      <c r="S1293" t="str">
        <f t="shared" si="167"/>
        <v>2255</v>
      </c>
      <c r="T1293" s="1">
        <f>+Tabell1[[#This Row],[Avrundet beløp]]</f>
        <v>96000</v>
      </c>
      <c r="U1293" s="5">
        <f t="shared" si="168"/>
        <v>96000</v>
      </c>
    </row>
    <row r="1294" spans="1:21" x14ac:dyDescent="0.25">
      <c r="A1294">
        <v>320310</v>
      </c>
      <c r="B1294" t="s">
        <v>460</v>
      </c>
      <c r="C1294">
        <v>2530</v>
      </c>
      <c r="D1294" t="s">
        <v>240</v>
      </c>
      <c r="E1294">
        <v>1030</v>
      </c>
      <c r="F1294" t="s">
        <v>248</v>
      </c>
      <c r="G1294" t="s">
        <v>17</v>
      </c>
      <c r="H1294" t="s">
        <v>18</v>
      </c>
      <c r="I1294" s="1">
        <v>68202</v>
      </c>
      <c r="J1294" s="1">
        <f>+Tabell1[[#This Row],[Regnskap]]</f>
        <v>68202</v>
      </c>
      <c r="L1294" t="str">
        <f>_xlfn.XLOOKUP(Tabell1[[#This Row],[Ansvar]],Fleksi[Ansvar],Fleksi[Virksomhet])</f>
        <v>SYØ</v>
      </c>
      <c r="M1294" t="str">
        <f>_xlfn.XLOOKUP(Tabell1[[#This Row],[Ansvar]],Fleksi[Ansvar],Fleksi[1B])</f>
        <v>Sykehjemstjenester</v>
      </c>
      <c r="N1294" t="str">
        <f>_xlfn.XLOOKUP(Tabell1[[#This Row],[Ansvar]],Fleksi[Ansvar],Fleksi[Tjenesteområde])</f>
        <v>Helse og velferd</v>
      </c>
      <c r="O1294" s="1">
        <f>+ROUND(Tabell1[[#This Row],[Justert beløp]],-3)</f>
        <v>68000</v>
      </c>
      <c r="P1294">
        <f t="shared" si="164"/>
        <v>1030</v>
      </c>
      <c r="Q1294">
        <f t="shared" si="165"/>
        <v>320310</v>
      </c>
      <c r="R1294">
        <f t="shared" si="166"/>
        <v>2530</v>
      </c>
      <c r="S1294" t="str">
        <f t="shared" si="167"/>
        <v>2255</v>
      </c>
      <c r="T1294" s="1">
        <f>+Tabell1[[#This Row],[Avrundet beløp]]</f>
        <v>68000</v>
      </c>
      <c r="U1294" s="5">
        <f t="shared" si="168"/>
        <v>68000</v>
      </c>
    </row>
    <row r="1295" spans="1:21" x14ac:dyDescent="0.25">
      <c r="A1295">
        <v>320310</v>
      </c>
      <c r="B1295" t="s">
        <v>460</v>
      </c>
      <c r="C1295">
        <v>2530</v>
      </c>
      <c r="D1295" t="s">
        <v>240</v>
      </c>
      <c r="E1295">
        <v>1040</v>
      </c>
      <c r="F1295" t="s">
        <v>27</v>
      </c>
      <c r="G1295" t="s">
        <v>17</v>
      </c>
      <c r="H1295" t="s">
        <v>18</v>
      </c>
      <c r="I1295" s="1">
        <v>150322</v>
      </c>
      <c r="J1295" s="1">
        <f>+Tabell1[[#This Row],[Regnskap]]</f>
        <v>150322</v>
      </c>
      <c r="L1295" t="str">
        <f>_xlfn.XLOOKUP(Tabell1[[#This Row],[Ansvar]],Fleksi[Ansvar],Fleksi[Virksomhet])</f>
        <v>SYØ</v>
      </c>
      <c r="M1295" t="str">
        <f>_xlfn.XLOOKUP(Tabell1[[#This Row],[Ansvar]],Fleksi[Ansvar],Fleksi[1B])</f>
        <v>Sykehjemstjenester</v>
      </c>
      <c r="N1295" t="str">
        <f>_xlfn.XLOOKUP(Tabell1[[#This Row],[Ansvar]],Fleksi[Ansvar],Fleksi[Tjenesteområde])</f>
        <v>Helse og velferd</v>
      </c>
      <c r="O1295" s="1">
        <f>+ROUND(Tabell1[[#This Row],[Justert beløp]],-3)</f>
        <v>150000</v>
      </c>
      <c r="P1295">
        <f t="shared" si="164"/>
        <v>1040</v>
      </c>
      <c r="Q1295">
        <f t="shared" si="165"/>
        <v>320310</v>
      </c>
      <c r="R1295">
        <f t="shared" si="166"/>
        <v>2530</v>
      </c>
      <c r="S1295" t="str">
        <f t="shared" si="167"/>
        <v>2255</v>
      </c>
      <c r="T1295" s="1">
        <f>+Tabell1[[#This Row],[Avrundet beløp]]</f>
        <v>150000</v>
      </c>
      <c r="U1295" s="5">
        <f t="shared" si="168"/>
        <v>150000</v>
      </c>
    </row>
    <row r="1296" spans="1:21" x14ac:dyDescent="0.25">
      <c r="A1296">
        <v>320310</v>
      </c>
      <c r="B1296" t="s">
        <v>460</v>
      </c>
      <c r="C1296">
        <v>2530</v>
      </c>
      <c r="D1296" t="s">
        <v>240</v>
      </c>
      <c r="E1296">
        <v>1050</v>
      </c>
      <c r="F1296" t="s">
        <v>223</v>
      </c>
      <c r="G1296" t="s">
        <v>17</v>
      </c>
      <c r="H1296" t="s">
        <v>18</v>
      </c>
      <c r="I1296" s="1">
        <v>6956</v>
      </c>
      <c r="J1296" s="1">
        <f>+Tabell1[[#This Row],[Regnskap]]</f>
        <v>6956</v>
      </c>
      <c r="L1296" t="str">
        <f>_xlfn.XLOOKUP(Tabell1[[#This Row],[Ansvar]],Fleksi[Ansvar],Fleksi[Virksomhet])</f>
        <v>SYØ</v>
      </c>
      <c r="M1296" t="str">
        <f>_xlfn.XLOOKUP(Tabell1[[#This Row],[Ansvar]],Fleksi[Ansvar],Fleksi[1B])</f>
        <v>Sykehjemstjenester</v>
      </c>
      <c r="N1296" t="str">
        <f>_xlfn.XLOOKUP(Tabell1[[#This Row],[Ansvar]],Fleksi[Ansvar],Fleksi[Tjenesteområde])</f>
        <v>Helse og velferd</v>
      </c>
      <c r="O1296" s="1">
        <f>+ROUND(Tabell1[[#This Row],[Justert beløp]],-3)</f>
        <v>7000</v>
      </c>
      <c r="P1296">
        <f t="shared" si="164"/>
        <v>1050</v>
      </c>
      <c r="Q1296">
        <f t="shared" si="165"/>
        <v>320310</v>
      </c>
      <c r="R1296">
        <f t="shared" si="166"/>
        <v>2530</v>
      </c>
      <c r="S1296" t="str">
        <f t="shared" si="167"/>
        <v>2255</v>
      </c>
      <c r="T1296" s="1">
        <f>+Tabell1[[#This Row],[Avrundet beløp]]</f>
        <v>7000</v>
      </c>
      <c r="U1296" s="5">
        <f t="shared" si="168"/>
        <v>7000</v>
      </c>
    </row>
    <row r="1297" spans="1:21" x14ac:dyDescent="0.25">
      <c r="A1297">
        <v>320310</v>
      </c>
      <c r="B1297" t="s">
        <v>460</v>
      </c>
      <c r="C1297">
        <v>2530</v>
      </c>
      <c r="D1297" t="s">
        <v>240</v>
      </c>
      <c r="E1297">
        <v>1090</v>
      </c>
      <c r="F1297" t="s">
        <v>22</v>
      </c>
      <c r="G1297" t="s">
        <v>17</v>
      </c>
      <c r="H1297" t="s">
        <v>18</v>
      </c>
      <c r="I1297" s="1">
        <v>14405</v>
      </c>
      <c r="J1297" s="1">
        <f>+Tabell1[[#This Row],[Regnskap]]</f>
        <v>14405</v>
      </c>
      <c r="L1297" t="str">
        <f>_xlfn.XLOOKUP(Tabell1[[#This Row],[Ansvar]],Fleksi[Ansvar],Fleksi[Virksomhet])</f>
        <v>SYØ</v>
      </c>
      <c r="M1297" t="str">
        <f>_xlfn.XLOOKUP(Tabell1[[#This Row],[Ansvar]],Fleksi[Ansvar],Fleksi[1B])</f>
        <v>Sykehjemstjenester</v>
      </c>
      <c r="N1297" t="str">
        <f>_xlfn.XLOOKUP(Tabell1[[#This Row],[Ansvar]],Fleksi[Ansvar],Fleksi[Tjenesteområde])</f>
        <v>Helse og velferd</v>
      </c>
      <c r="O1297" s="1">
        <f>+ROUND(Tabell1[[#This Row],[Justert beløp]],-3)</f>
        <v>14000</v>
      </c>
      <c r="P1297">
        <f t="shared" ref="P1297:P1340" si="169">+E1297</f>
        <v>1090</v>
      </c>
      <c r="Q1297">
        <f t="shared" ref="Q1297:Q1340" si="170">+A1297</f>
        <v>320310</v>
      </c>
      <c r="R1297">
        <f t="shared" ref="R1297:R1340" si="171">+C1297</f>
        <v>2530</v>
      </c>
      <c r="S1297" t="str">
        <f t="shared" ref="S1297:S1340" si="172">+G1297</f>
        <v>2255</v>
      </c>
      <c r="T1297" s="1">
        <f>+Tabell1[[#This Row],[Avrundet beløp]]</f>
        <v>14000</v>
      </c>
      <c r="U1297" s="5">
        <f t="shared" si="168"/>
        <v>14000</v>
      </c>
    </row>
    <row r="1298" spans="1:21" x14ac:dyDescent="0.25">
      <c r="A1298">
        <v>320310</v>
      </c>
      <c r="B1298" t="s">
        <v>460</v>
      </c>
      <c r="C1298">
        <v>2530</v>
      </c>
      <c r="D1298" t="s">
        <v>240</v>
      </c>
      <c r="E1298">
        <v>1099</v>
      </c>
      <c r="F1298" t="s">
        <v>16</v>
      </c>
      <c r="G1298" t="s">
        <v>17</v>
      </c>
      <c r="H1298" t="s">
        <v>18</v>
      </c>
      <c r="I1298" s="1">
        <v>64659</v>
      </c>
      <c r="J1298" s="1">
        <f>+Tabell1[[#This Row],[Regnskap]]</f>
        <v>64659</v>
      </c>
      <c r="L1298" t="str">
        <f>_xlfn.XLOOKUP(Tabell1[[#This Row],[Ansvar]],Fleksi[Ansvar],Fleksi[Virksomhet])</f>
        <v>SYØ</v>
      </c>
      <c r="M1298" t="str">
        <f>_xlfn.XLOOKUP(Tabell1[[#This Row],[Ansvar]],Fleksi[Ansvar],Fleksi[1B])</f>
        <v>Sykehjemstjenester</v>
      </c>
      <c r="N1298" t="str">
        <f>_xlfn.XLOOKUP(Tabell1[[#This Row],[Ansvar]],Fleksi[Ansvar],Fleksi[Tjenesteområde])</f>
        <v>Helse og velferd</v>
      </c>
      <c r="O1298" s="1">
        <f>+ROUND(Tabell1[[#This Row],[Justert beløp]],-3)</f>
        <v>65000</v>
      </c>
      <c r="P1298">
        <f t="shared" si="169"/>
        <v>1099</v>
      </c>
      <c r="Q1298">
        <f t="shared" si="170"/>
        <v>320310</v>
      </c>
      <c r="R1298">
        <f t="shared" si="171"/>
        <v>2530</v>
      </c>
      <c r="S1298" t="str">
        <f t="shared" si="172"/>
        <v>2255</v>
      </c>
      <c r="T1298" s="1">
        <f>+Tabell1[[#This Row],[Avrundet beløp]]</f>
        <v>65000</v>
      </c>
      <c r="U1298" s="5">
        <f t="shared" si="168"/>
        <v>65000</v>
      </c>
    </row>
    <row r="1299" spans="1:21" x14ac:dyDescent="0.25">
      <c r="A1299">
        <v>320310</v>
      </c>
      <c r="B1299" t="s">
        <v>460</v>
      </c>
      <c r="C1299">
        <v>2530</v>
      </c>
      <c r="D1299" t="s">
        <v>240</v>
      </c>
      <c r="E1299">
        <v>1161</v>
      </c>
      <c r="F1299" t="s">
        <v>43</v>
      </c>
      <c r="G1299" t="s">
        <v>17</v>
      </c>
      <c r="H1299" t="s">
        <v>18</v>
      </c>
      <c r="I1299" s="1">
        <v>129</v>
      </c>
      <c r="J1299" s="1">
        <f>+Tabell1[[#This Row],[Regnskap]]</f>
        <v>129</v>
      </c>
      <c r="L1299" t="str">
        <f>_xlfn.XLOOKUP(Tabell1[[#This Row],[Ansvar]],Fleksi[Ansvar],Fleksi[Virksomhet])</f>
        <v>SYØ</v>
      </c>
      <c r="M1299" t="str">
        <f>_xlfn.XLOOKUP(Tabell1[[#This Row],[Ansvar]],Fleksi[Ansvar],Fleksi[1B])</f>
        <v>Sykehjemstjenester</v>
      </c>
      <c r="N1299" t="str">
        <f>_xlfn.XLOOKUP(Tabell1[[#This Row],[Ansvar]],Fleksi[Ansvar],Fleksi[Tjenesteområde])</f>
        <v>Helse og velferd</v>
      </c>
      <c r="O1299" s="1">
        <f>+ROUND(Tabell1[[#This Row],[Justert beløp]],-3)</f>
        <v>0</v>
      </c>
      <c r="P1299">
        <f t="shared" si="169"/>
        <v>1161</v>
      </c>
      <c r="Q1299">
        <f t="shared" si="170"/>
        <v>320310</v>
      </c>
      <c r="R1299">
        <f t="shared" si="171"/>
        <v>2530</v>
      </c>
      <c r="S1299" t="str">
        <f t="shared" si="172"/>
        <v>2255</v>
      </c>
      <c r="T1299" s="1">
        <f>+Tabell1[[#This Row],[Avrundet beløp]]</f>
        <v>0</v>
      </c>
      <c r="U1299" s="5">
        <f t="shared" si="168"/>
        <v>0</v>
      </c>
    </row>
    <row r="1300" spans="1:21" x14ac:dyDescent="0.25">
      <c r="A1300">
        <v>320310</v>
      </c>
      <c r="B1300" t="s">
        <v>460</v>
      </c>
      <c r="C1300">
        <v>2530</v>
      </c>
      <c r="D1300" t="s">
        <v>240</v>
      </c>
      <c r="E1300">
        <v>1170</v>
      </c>
      <c r="F1300" t="s">
        <v>41</v>
      </c>
      <c r="G1300" t="s">
        <v>17</v>
      </c>
      <c r="H1300" t="s">
        <v>18</v>
      </c>
      <c r="I1300" s="1">
        <v>12</v>
      </c>
      <c r="J1300" s="1">
        <f>+Tabell1[[#This Row],[Regnskap]]</f>
        <v>12</v>
      </c>
      <c r="L1300" t="str">
        <f>_xlfn.XLOOKUP(Tabell1[[#This Row],[Ansvar]],Fleksi[Ansvar],Fleksi[Virksomhet])</f>
        <v>SYØ</v>
      </c>
      <c r="M1300" t="str">
        <f>_xlfn.XLOOKUP(Tabell1[[#This Row],[Ansvar]],Fleksi[Ansvar],Fleksi[1B])</f>
        <v>Sykehjemstjenester</v>
      </c>
      <c r="N1300" t="str">
        <f>_xlfn.XLOOKUP(Tabell1[[#This Row],[Ansvar]],Fleksi[Ansvar],Fleksi[Tjenesteområde])</f>
        <v>Helse og velferd</v>
      </c>
      <c r="O1300" s="1">
        <f>+ROUND(Tabell1[[#This Row],[Justert beløp]],-3)</f>
        <v>0</v>
      </c>
      <c r="P1300">
        <f t="shared" si="169"/>
        <v>1170</v>
      </c>
      <c r="Q1300">
        <f t="shared" si="170"/>
        <v>320310</v>
      </c>
      <c r="R1300">
        <f t="shared" si="171"/>
        <v>2530</v>
      </c>
      <c r="S1300" t="str">
        <f t="shared" si="172"/>
        <v>2255</v>
      </c>
      <c r="T1300" s="1">
        <f>+Tabell1[[#This Row],[Avrundet beløp]]</f>
        <v>0</v>
      </c>
      <c r="U1300" s="5">
        <f t="shared" si="168"/>
        <v>0</v>
      </c>
    </row>
    <row r="1301" spans="1:21" x14ac:dyDescent="0.25">
      <c r="A1301">
        <v>320311</v>
      </c>
      <c r="B1301" t="s">
        <v>461</v>
      </c>
      <c r="C1301">
        <v>2321</v>
      </c>
      <c r="D1301" t="s">
        <v>219</v>
      </c>
      <c r="E1301">
        <v>1021</v>
      </c>
      <c r="F1301" t="s">
        <v>30</v>
      </c>
      <c r="G1301" t="s">
        <v>17</v>
      </c>
      <c r="H1301" t="s">
        <v>18</v>
      </c>
      <c r="I1301" s="1">
        <v>314</v>
      </c>
      <c r="J1301" s="1">
        <f>+Tabell1[[#This Row],[Regnskap]]</f>
        <v>314</v>
      </c>
      <c r="L1301" t="str">
        <f>_xlfn.XLOOKUP(Tabell1[[#This Row],[Ansvar]],Fleksi[Ansvar],Fleksi[Virksomhet])</f>
        <v>SYØ</v>
      </c>
      <c r="M1301" t="str">
        <f>_xlfn.XLOOKUP(Tabell1[[#This Row],[Ansvar]],Fleksi[Ansvar],Fleksi[1B])</f>
        <v>Sykehjemstjenester</v>
      </c>
      <c r="N1301" t="str">
        <f>_xlfn.XLOOKUP(Tabell1[[#This Row],[Ansvar]],Fleksi[Ansvar],Fleksi[Tjenesteområde])</f>
        <v>Helse og velferd</v>
      </c>
      <c r="O1301" s="1">
        <f>+ROUND(Tabell1[[#This Row],[Justert beløp]],-3)</f>
        <v>0</v>
      </c>
      <c r="P1301">
        <f t="shared" si="169"/>
        <v>1021</v>
      </c>
      <c r="Q1301">
        <f t="shared" si="170"/>
        <v>320311</v>
      </c>
      <c r="R1301">
        <f t="shared" si="171"/>
        <v>2321</v>
      </c>
      <c r="S1301" t="str">
        <f t="shared" si="172"/>
        <v>2255</v>
      </c>
      <c r="T1301" s="1">
        <f>+Tabell1[[#This Row],[Avrundet beløp]]</f>
        <v>0</v>
      </c>
      <c r="U1301" s="5">
        <f t="shared" si="168"/>
        <v>0</v>
      </c>
    </row>
    <row r="1302" spans="1:21" x14ac:dyDescent="0.25">
      <c r="A1302">
        <v>320311</v>
      </c>
      <c r="B1302" t="s">
        <v>461</v>
      </c>
      <c r="C1302">
        <v>2321</v>
      </c>
      <c r="D1302" t="s">
        <v>219</v>
      </c>
      <c r="E1302">
        <v>1099</v>
      </c>
      <c r="F1302" t="s">
        <v>16</v>
      </c>
      <c r="G1302" t="s">
        <v>17</v>
      </c>
      <c r="H1302" t="s">
        <v>18</v>
      </c>
      <c r="I1302" s="1">
        <v>44</v>
      </c>
      <c r="J1302" s="1">
        <f>+Tabell1[[#This Row],[Regnskap]]</f>
        <v>44</v>
      </c>
      <c r="L1302" t="str">
        <f>_xlfn.XLOOKUP(Tabell1[[#This Row],[Ansvar]],Fleksi[Ansvar],Fleksi[Virksomhet])</f>
        <v>SYØ</v>
      </c>
      <c r="M1302" t="str">
        <f>_xlfn.XLOOKUP(Tabell1[[#This Row],[Ansvar]],Fleksi[Ansvar],Fleksi[1B])</f>
        <v>Sykehjemstjenester</v>
      </c>
      <c r="N1302" t="str">
        <f>_xlfn.XLOOKUP(Tabell1[[#This Row],[Ansvar]],Fleksi[Ansvar],Fleksi[Tjenesteområde])</f>
        <v>Helse og velferd</v>
      </c>
      <c r="O1302" s="1">
        <f>+ROUND(Tabell1[[#This Row],[Justert beløp]],-3)</f>
        <v>0</v>
      </c>
      <c r="P1302">
        <f t="shared" si="169"/>
        <v>1099</v>
      </c>
      <c r="Q1302">
        <f t="shared" si="170"/>
        <v>320311</v>
      </c>
      <c r="R1302">
        <f t="shared" si="171"/>
        <v>2321</v>
      </c>
      <c r="S1302" t="str">
        <f t="shared" si="172"/>
        <v>2255</v>
      </c>
      <c r="T1302" s="1">
        <f>+Tabell1[[#This Row],[Avrundet beløp]]</f>
        <v>0</v>
      </c>
      <c r="U1302" s="5">
        <f t="shared" si="168"/>
        <v>0</v>
      </c>
    </row>
    <row r="1303" spans="1:21" x14ac:dyDescent="0.25">
      <c r="A1303">
        <v>320311</v>
      </c>
      <c r="B1303" t="s">
        <v>461</v>
      </c>
      <c r="C1303">
        <v>2530</v>
      </c>
      <c r="D1303" t="s">
        <v>240</v>
      </c>
      <c r="E1303">
        <v>1010</v>
      </c>
      <c r="F1303" t="s">
        <v>45</v>
      </c>
      <c r="G1303" t="s">
        <v>17</v>
      </c>
      <c r="H1303" t="s">
        <v>18</v>
      </c>
      <c r="I1303" s="1">
        <v>170</v>
      </c>
      <c r="J1303" s="1">
        <f>+Tabell1[[#This Row],[Regnskap]]</f>
        <v>170</v>
      </c>
      <c r="L1303" t="str">
        <f>_xlfn.XLOOKUP(Tabell1[[#This Row],[Ansvar]],Fleksi[Ansvar],Fleksi[Virksomhet])</f>
        <v>SYØ</v>
      </c>
      <c r="M1303" t="str">
        <f>_xlfn.XLOOKUP(Tabell1[[#This Row],[Ansvar]],Fleksi[Ansvar],Fleksi[1B])</f>
        <v>Sykehjemstjenester</v>
      </c>
      <c r="N1303" t="str">
        <f>_xlfn.XLOOKUP(Tabell1[[#This Row],[Ansvar]],Fleksi[Ansvar],Fleksi[Tjenesteområde])</f>
        <v>Helse og velferd</v>
      </c>
      <c r="O1303" s="1">
        <f>+ROUND(Tabell1[[#This Row],[Justert beløp]],-3)</f>
        <v>0</v>
      </c>
      <c r="P1303">
        <f t="shared" si="169"/>
        <v>1010</v>
      </c>
      <c r="Q1303">
        <f t="shared" si="170"/>
        <v>320311</v>
      </c>
      <c r="R1303">
        <f t="shared" si="171"/>
        <v>2530</v>
      </c>
      <c r="S1303" t="str">
        <f t="shared" si="172"/>
        <v>2255</v>
      </c>
      <c r="T1303" s="1">
        <f>+Tabell1[[#This Row],[Avrundet beløp]]</f>
        <v>0</v>
      </c>
      <c r="U1303" s="5">
        <f t="shared" si="168"/>
        <v>0</v>
      </c>
    </row>
    <row r="1304" spans="1:21" x14ac:dyDescent="0.25">
      <c r="A1304">
        <v>320311</v>
      </c>
      <c r="B1304" t="s">
        <v>461</v>
      </c>
      <c r="C1304">
        <v>2530</v>
      </c>
      <c r="D1304" t="s">
        <v>240</v>
      </c>
      <c r="E1304">
        <v>1011</v>
      </c>
      <c r="F1304" t="s">
        <v>60</v>
      </c>
      <c r="G1304" t="s">
        <v>17</v>
      </c>
      <c r="H1304" t="s">
        <v>18</v>
      </c>
      <c r="I1304" s="1">
        <v>19634</v>
      </c>
      <c r="J1304" s="1">
        <f>+Tabell1[[#This Row],[Regnskap]]</f>
        <v>19634</v>
      </c>
      <c r="L1304" t="str">
        <f>_xlfn.XLOOKUP(Tabell1[[#This Row],[Ansvar]],Fleksi[Ansvar],Fleksi[Virksomhet])</f>
        <v>SYØ</v>
      </c>
      <c r="M1304" t="str">
        <f>_xlfn.XLOOKUP(Tabell1[[#This Row],[Ansvar]],Fleksi[Ansvar],Fleksi[1B])</f>
        <v>Sykehjemstjenester</v>
      </c>
      <c r="N1304" t="str">
        <f>_xlfn.XLOOKUP(Tabell1[[#This Row],[Ansvar]],Fleksi[Ansvar],Fleksi[Tjenesteområde])</f>
        <v>Helse og velferd</v>
      </c>
      <c r="O1304" s="1">
        <f>+ROUND(Tabell1[[#This Row],[Justert beløp]],-3)</f>
        <v>20000</v>
      </c>
      <c r="P1304">
        <f t="shared" si="169"/>
        <v>1011</v>
      </c>
      <c r="Q1304">
        <f t="shared" si="170"/>
        <v>320311</v>
      </c>
      <c r="R1304">
        <f t="shared" si="171"/>
        <v>2530</v>
      </c>
      <c r="S1304" t="str">
        <f t="shared" si="172"/>
        <v>2255</v>
      </c>
      <c r="T1304" s="1">
        <f>+Tabell1[[#This Row],[Avrundet beløp]]</f>
        <v>20000</v>
      </c>
      <c r="U1304" s="5">
        <f t="shared" si="168"/>
        <v>20000</v>
      </c>
    </row>
    <row r="1305" spans="1:21" x14ac:dyDescent="0.25">
      <c r="A1305">
        <v>320311</v>
      </c>
      <c r="B1305" t="s">
        <v>461</v>
      </c>
      <c r="C1305">
        <v>2530</v>
      </c>
      <c r="D1305" t="s">
        <v>240</v>
      </c>
      <c r="E1305">
        <v>1012</v>
      </c>
      <c r="F1305" t="s">
        <v>23</v>
      </c>
      <c r="G1305" t="s">
        <v>17</v>
      </c>
      <c r="H1305" t="s">
        <v>18</v>
      </c>
      <c r="I1305" s="1">
        <v>26479</v>
      </c>
      <c r="J1305" s="1">
        <f>+Tabell1[[#This Row],[Regnskap]]</f>
        <v>26479</v>
      </c>
      <c r="L1305" t="str">
        <f>_xlfn.XLOOKUP(Tabell1[[#This Row],[Ansvar]],Fleksi[Ansvar],Fleksi[Virksomhet])</f>
        <v>SYØ</v>
      </c>
      <c r="M1305" t="str">
        <f>_xlfn.XLOOKUP(Tabell1[[#This Row],[Ansvar]],Fleksi[Ansvar],Fleksi[1B])</f>
        <v>Sykehjemstjenester</v>
      </c>
      <c r="N1305" t="str">
        <f>_xlfn.XLOOKUP(Tabell1[[#This Row],[Ansvar]],Fleksi[Ansvar],Fleksi[Tjenesteområde])</f>
        <v>Helse og velferd</v>
      </c>
      <c r="O1305" s="1">
        <f>+ROUND(Tabell1[[#This Row],[Justert beløp]],-3)</f>
        <v>26000</v>
      </c>
      <c r="P1305">
        <f t="shared" si="169"/>
        <v>1012</v>
      </c>
      <c r="Q1305">
        <f t="shared" si="170"/>
        <v>320311</v>
      </c>
      <c r="R1305">
        <f t="shared" si="171"/>
        <v>2530</v>
      </c>
      <c r="S1305" t="str">
        <f t="shared" si="172"/>
        <v>2255</v>
      </c>
      <c r="T1305" s="1">
        <f>+Tabell1[[#This Row],[Avrundet beløp]]</f>
        <v>26000</v>
      </c>
      <c r="U1305" s="5">
        <f t="shared" si="168"/>
        <v>26000</v>
      </c>
    </row>
    <row r="1306" spans="1:21" x14ac:dyDescent="0.25">
      <c r="A1306">
        <v>320311</v>
      </c>
      <c r="B1306" t="s">
        <v>461</v>
      </c>
      <c r="C1306">
        <v>2530</v>
      </c>
      <c r="D1306" t="s">
        <v>240</v>
      </c>
      <c r="E1306">
        <v>1020</v>
      </c>
      <c r="F1306" t="s">
        <v>260</v>
      </c>
      <c r="G1306" t="s">
        <v>17</v>
      </c>
      <c r="H1306" t="s">
        <v>18</v>
      </c>
      <c r="I1306" s="1">
        <v>87598</v>
      </c>
      <c r="J1306" s="1">
        <f>+Tabell1[[#This Row],[Regnskap]]</f>
        <v>87598</v>
      </c>
      <c r="L1306" t="str">
        <f>_xlfn.XLOOKUP(Tabell1[[#This Row],[Ansvar]],Fleksi[Ansvar],Fleksi[Virksomhet])</f>
        <v>SYØ</v>
      </c>
      <c r="M1306" t="str">
        <f>_xlfn.XLOOKUP(Tabell1[[#This Row],[Ansvar]],Fleksi[Ansvar],Fleksi[1B])</f>
        <v>Sykehjemstjenester</v>
      </c>
      <c r="N1306" t="str">
        <f>_xlfn.XLOOKUP(Tabell1[[#This Row],[Ansvar]],Fleksi[Ansvar],Fleksi[Tjenesteområde])</f>
        <v>Helse og velferd</v>
      </c>
      <c r="O1306" s="1">
        <f>+ROUND(Tabell1[[#This Row],[Justert beløp]],-3)</f>
        <v>88000</v>
      </c>
      <c r="P1306">
        <f t="shared" si="169"/>
        <v>1020</v>
      </c>
      <c r="Q1306">
        <f t="shared" si="170"/>
        <v>320311</v>
      </c>
      <c r="R1306">
        <f t="shared" si="171"/>
        <v>2530</v>
      </c>
      <c r="S1306" t="str">
        <f t="shared" si="172"/>
        <v>2255</v>
      </c>
      <c r="T1306" s="1">
        <f>+Tabell1[[#This Row],[Avrundet beløp]]</f>
        <v>88000</v>
      </c>
      <c r="U1306" s="5">
        <f t="shared" si="168"/>
        <v>88000</v>
      </c>
    </row>
    <row r="1307" spans="1:21" x14ac:dyDescent="0.25">
      <c r="A1307">
        <v>320311</v>
      </c>
      <c r="B1307" t="s">
        <v>461</v>
      </c>
      <c r="C1307">
        <v>2530</v>
      </c>
      <c r="D1307" t="s">
        <v>240</v>
      </c>
      <c r="E1307">
        <v>1021</v>
      </c>
      <c r="F1307" t="s">
        <v>30</v>
      </c>
      <c r="G1307" t="s">
        <v>17</v>
      </c>
      <c r="H1307" t="s">
        <v>18</v>
      </c>
      <c r="I1307" s="1">
        <v>1239</v>
      </c>
      <c r="J1307" s="1">
        <f>+Tabell1[[#This Row],[Regnskap]]</f>
        <v>1239</v>
      </c>
      <c r="L1307" t="str">
        <f>_xlfn.XLOOKUP(Tabell1[[#This Row],[Ansvar]],Fleksi[Ansvar],Fleksi[Virksomhet])</f>
        <v>SYØ</v>
      </c>
      <c r="M1307" t="str">
        <f>_xlfn.XLOOKUP(Tabell1[[#This Row],[Ansvar]],Fleksi[Ansvar],Fleksi[1B])</f>
        <v>Sykehjemstjenester</v>
      </c>
      <c r="N1307" t="str">
        <f>_xlfn.XLOOKUP(Tabell1[[#This Row],[Ansvar]],Fleksi[Ansvar],Fleksi[Tjenesteområde])</f>
        <v>Helse og velferd</v>
      </c>
      <c r="O1307" s="1">
        <f>+ROUND(Tabell1[[#This Row],[Justert beløp]],-3)</f>
        <v>1000</v>
      </c>
      <c r="P1307">
        <f t="shared" si="169"/>
        <v>1021</v>
      </c>
      <c r="Q1307">
        <f t="shared" si="170"/>
        <v>320311</v>
      </c>
      <c r="R1307">
        <f t="shared" si="171"/>
        <v>2530</v>
      </c>
      <c r="S1307" t="str">
        <f t="shared" si="172"/>
        <v>2255</v>
      </c>
      <c r="T1307" s="1">
        <f>+Tabell1[[#This Row],[Avrundet beløp]]</f>
        <v>1000</v>
      </c>
      <c r="U1307" s="5">
        <f t="shared" si="168"/>
        <v>1000</v>
      </c>
    </row>
    <row r="1308" spans="1:21" x14ac:dyDescent="0.25">
      <c r="A1308">
        <v>320311</v>
      </c>
      <c r="B1308" t="s">
        <v>461</v>
      </c>
      <c r="C1308">
        <v>2530</v>
      </c>
      <c r="D1308" t="s">
        <v>240</v>
      </c>
      <c r="E1308">
        <v>1022</v>
      </c>
      <c r="F1308" t="s">
        <v>278</v>
      </c>
      <c r="G1308" t="s">
        <v>17</v>
      </c>
      <c r="H1308" t="s">
        <v>18</v>
      </c>
      <c r="I1308" s="1">
        <v>7627</v>
      </c>
      <c r="J1308" s="1">
        <f>+Tabell1[[#This Row],[Regnskap]]</f>
        <v>7627</v>
      </c>
      <c r="L1308" t="str">
        <f>_xlfn.XLOOKUP(Tabell1[[#This Row],[Ansvar]],Fleksi[Ansvar],Fleksi[Virksomhet])</f>
        <v>SYØ</v>
      </c>
      <c r="M1308" t="str">
        <f>_xlfn.XLOOKUP(Tabell1[[#This Row],[Ansvar]],Fleksi[Ansvar],Fleksi[1B])</f>
        <v>Sykehjemstjenester</v>
      </c>
      <c r="N1308" t="str">
        <f>_xlfn.XLOOKUP(Tabell1[[#This Row],[Ansvar]],Fleksi[Ansvar],Fleksi[Tjenesteområde])</f>
        <v>Helse og velferd</v>
      </c>
      <c r="O1308" s="1">
        <f>+ROUND(Tabell1[[#This Row],[Justert beløp]],-3)</f>
        <v>8000</v>
      </c>
      <c r="P1308">
        <f t="shared" si="169"/>
        <v>1022</v>
      </c>
      <c r="Q1308">
        <f t="shared" si="170"/>
        <v>320311</v>
      </c>
      <c r="R1308">
        <f t="shared" si="171"/>
        <v>2530</v>
      </c>
      <c r="S1308" t="str">
        <f t="shared" si="172"/>
        <v>2255</v>
      </c>
      <c r="T1308" s="1">
        <f>+Tabell1[[#This Row],[Avrundet beløp]]</f>
        <v>8000</v>
      </c>
      <c r="U1308" s="5">
        <f t="shared" si="168"/>
        <v>8000</v>
      </c>
    </row>
    <row r="1309" spans="1:21" x14ac:dyDescent="0.25">
      <c r="A1309">
        <v>320311</v>
      </c>
      <c r="B1309" t="s">
        <v>461</v>
      </c>
      <c r="C1309">
        <v>2530</v>
      </c>
      <c r="D1309" t="s">
        <v>240</v>
      </c>
      <c r="E1309">
        <v>1025</v>
      </c>
      <c r="F1309" t="s">
        <v>258</v>
      </c>
      <c r="G1309" t="s">
        <v>17</v>
      </c>
      <c r="H1309" t="s">
        <v>18</v>
      </c>
      <c r="I1309" s="1">
        <v>29022</v>
      </c>
      <c r="J1309" s="1">
        <f>+Tabell1[[#This Row],[Regnskap]]</f>
        <v>29022</v>
      </c>
      <c r="L1309" t="str">
        <f>_xlfn.XLOOKUP(Tabell1[[#This Row],[Ansvar]],Fleksi[Ansvar],Fleksi[Virksomhet])</f>
        <v>SYØ</v>
      </c>
      <c r="M1309" t="str">
        <f>_xlfn.XLOOKUP(Tabell1[[#This Row],[Ansvar]],Fleksi[Ansvar],Fleksi[1B])</f>
        <v>Sykehjemstjenester</v>
      </c>
      <c r="N1309" t="str">
        <f>_xlfn.XLOOKUP(Tabell1[[#This Row],[Ansvar]],Fleksi[Ansvar],Fleksi[Tjenesteområde])</f>
        <v>Helse og velferd</v>
      </c>
      <c r="O1309" s="1">
        <f>+ROUND(Tabell1[[#This Row],[Justert beløp]],-3)</f>
        <v>29000</v>
      </c>
      <c r="P1309">
        <f t="shared" si="169"/>
        <v>1025</v>
      </c>
      <c r="Q1309">
        <f t="shared" si="170"/>
        <v>320311</v>
      </c>
      <c r="R1309">
        <f t="shared" si="171"/>
        <v>2530</v>
      </c>
      <c r="S1309" t="str">
        <f t="shared" si="172"/>
        <v>2255</v>
      </c>
      <c r="T1309" s="1">
        <f>+Tabell1[[#This Row],[Avrundet beløp]]</f>
        <v>29000</v>
      </c>
      <c r="U1309" s="5">
        <f t="shared" si="168"/>
        <v>29000</v>
      </c>
    </row>
    <row r="1310" spans="1:21" x14ac:dyDescent="0.25">
      <c r="A1310">
        <v>320311</v>
      </c>
      <c r="B1310" t="s">
        <v>461</v>
      </c>
      <c r="C1310">
        <v>2530</v>
      </c>
      <c r="D1310" t="s">
        <v>240</v>
      </c>
      <c r="E1310">
        <v>1030</v>
      </c>
      <c r="F1310" t="s">
        <v>248</v>
      </c>
      <c r="G1310" t="s">
        <v>17</v>
      </c>
      <c r="H1310" t="s">
        <v>18</v>
      </c>
      <c r="I1310" s="1">
        <v>88953</v>
      </c>
      <c r="J1310" s="1">
        <f>+Tabell1[[#This Row],[Regnskap]]</f>
        <v>88953</v>
      </c>
      <c r="L1310" t="str">
        <f>_xlfn.XLOOKUP(Tabell1[[#This Row],[Ansvar]],Fleksi[Ansvar],Fleksi[Virksomhet])</f>
        <v>SYØ</v>
      </c>
      <c r="M1310" t="str">
        <f>_xlfn.XLOOKUP(Tabell1[[#This Row],[Ansvar]],Fleksi[Ansvar],Fleksi[1B])</f>
        <v>Sykehjemstjenester</v>
      </c>
      <c r="N1310" t="str">
        <f>_xlfn.XLOOKUP(Tabell1[[#This Row],[Ansvar]],Fleksi[Ansvar],Fleksi[Tjenesteområde])</f>
        <v>Helse og velferd</v>
      </c>
      <c r="O1310" s="1">
        <f>+ROUND(Tabell1[[#This Row],[Justert beløp]],-3)</f>
        <v>89000</v>
      </c>
      <c r="P1310">
        <f t="shared" si="169"/>
        <v>1030</v>
      </c>
      <c r="Q1310">
        <f t="shared" si="170"/>
        <v>320311</v>
      </c>
      <c r="R1310">
        <f t="shared" si="171"/>
        <v>2530</v>
      </c>
      <c r="S1310" t="str">
        <f t="shared" si="172"/>
        <v>2255</v>
      </c>
      <c r="T1310" s="1">
        <f>+Tabell1[[#This Row],[Avrundet beløp]]</f>
        <v>89000</v>
      </c>
      <c r="U1310" s="5">
        <f t="shared" si="168"/>
        <v>89000</v>
      </c>
    </row>
    <row r="1311" spans="1:21" x14ac:dyDescent="0.25">
      <c r="A1311">
        <v>320311</v>
      </c>
      <c r="B1311" t="s">
        <v>461</v>
      </c>
      <c r="C1311">
        <v>2530</v>
      </c>
      <c r="D1311" t="s">
        <v>240</v>
      </c>
      <c r="E1311">
        <v>1040</v>
      </c>
      <c r="F1311" t="s">
        <v>27</v>
      </c>
      <c r="G1311" t="s">
        <v>17</v>
      </c>
      <c r="H1311" t="s">
        <v>18</v>
      </c>
      <c r="I1311" s="1">
        <v>180271</v>
      </c>
      <c r="J1311" s="1">
        <f>+Tabell1[[#This Row],[Regnskap]]</f>
        <v>180271</v>
      </c>
      <c r="L1311" t="str">
        <f>_xlfn.XLOOKUP(Tabell1[[#This Row],[Ansvar]],Fleksi[Ansvar],Fleksi[Virksomhet])</f>
        <v>SYØ</v>
      </c>
      <c r="M1311" t="str">
        <f>_xlfn.XLOOKUP(Tabell1[[#This Row],[Ansvar]],Fleksi[Ansvar],Fleksi[1B])</f>
        <v>Sykehjemstjenester</v>
      </c>
      <c r="N1311" t="str">
        <f>_xlfn.XLOOKUP(Tabell1[[#This Row],[Ansvar]],Fleksi[Ansvar],Fleksi[Tjenesteområde])</f>
        <v>Helse og velferd</v>
      </c>
      <c r="O1311" s="1">
        <f>+ROUND(Tabell1[[#This Row],[Justert beløp]],-3)</f>
        <v>180000</v>
      </c>
      <c r="P1311">
        <f t="shared" si="169"/>
        <v>1040</v>
      </c>
      <c r="Q1311">
        <f t="shared" si="170"/>
        <v>320311</v>
      </c>
      <c r="R1311">
        <f t="shared" si="171"/>
        <v>2530</v>
      </c>
      <c r="S1311" t="str">
        <f t="shared" si="172"/>
        <v>2255</v>
      </c>
      <c r="T1311" s="1">
        <f>+Tabell1[[#This Row],[Avrundet beløp]]</f>
        <v>180000</v>
      </c>
      <c r="U1311" s="5">
        <f t="shared" si="168"/>
        <v>180000</v>
      </c>
    </row>
    <row r="1312" spans="1:21" x14ac:dyDescent="0.25">
      <c r="A1312">
        <v>320311</v>
      </c>
      <c r="B1312" t="s">
        <v>461</v>
      </c>
      <c r="C1312">
        <v>2530</v>
      </c>
      <c r="D1312" t="s">
        <v>240</v>
      </c>
      <c r="E1312">
        <v>1050</v>
      </c>
      <c r="F1312" t="s">
        <v>223</v>
      </c>
      <c r="G1312" t="s">
        <v>17</v>
      </c>
      <c r="H1312" t="s">
        <v>18</v>
      </c>
      <c r="I1312" s="1">
        <v>11654</v>
      </c>
      <c r="J1312" s="1">
        <f>+Tabell1[[#This Row],[Regnskap]]</f>
        <v>11654</v>
      </c>
      <c r="L1312" t="str">
        <f>_xlfn.XLOOKUP(Tabell1[[#This Row],[Ansvar]],Fleksi[Ansvar],Fleksi[Virksomhet])</f>
        <v>SYØ</v>
      </c>
      <c r="M1312" t="str">
        <f>_xlfn.XLOOKUP(Tabell1[[#This Row],[Ansvar]],Fleksi[Ansvar],Fleksi[1B])</f>
        <v>Sykehjemstjenester</v>
      </c>
      <c r="N1312" t="str">
        <f>_xlfn.XLOOKUP(Tabell1[[#This Row],[Ansvar]],Fleksi[Ansvar],Fleksi[Tjenesteområde])</f>
        <v>Helse og velferd</v>
      </c>
      <c r="O1312" s="1">
        <f>+ROUND(Tabell1[[#This Row],[Justert beløp]],-3)</f>
        <v>12000</v>
      </c>
      <c r="P1312">
        <f t="shared" si="169"/>
        <v>1050</v>
      </c>
      <c r="Q1312">
        <f t="shared" si="170"/>
        <v>320311</v>
      </c>
      <c r="R1312">
        <f t="shared" si="171"/>
        <v>2530</v>
      </c>
      <c r="S1312" t="str">
        <f t="shared" si="172"/>
        <v>2255</v>
      </c>
      <c r="T1312" s="1">
        <f>+Tabell1[[#This Row],[Avrundet beløp]]</f>
        <v>12000</v>
      </c>
      <c r="U1312" s="5">
        <f t="shared" si="168"/>
        <v>12000</v>
      </c>
    </row>
    <row r="1313" spans="1:21" x14ac:dyDescent="0.25">
      <c r="A1313">
        <v>320311</v>
      </c>
      <c r="B1313" t="s">
        <v>461</v>
      </c>
      <c r="C1313">
        <v>2530</v>
      </c>
      <c r="D1313" t="s">
        <v>240</v>
      </c>
      <c r="E1313">
        <v>1090</v>
      </c>
      <c r="F1313" t="s">
        <v>22</v>
      </c>
      <c r="G1313" t="s">
        <v>17</v>
      </c>
      <c r="H1313" t="s">
        <v>18</v>
      </c>
      <c r="I1313" s="1">
        <v>16235</v>
      </c>
      <c r="J1313" s="1">
        <f>+Tabell1[[#This Row],[Regnskap]]</f>
        <v>16235</v>
      </c>
      <c r="L1313" t="str">
        <f>_xlfn.XLOOKUP(Tabell1[[#This Row],[Ansvar]],Fleksi[Ansvar],Fleksi[Virksomhet])</f>
        <v>SYØ</v>
      </c>
      <c r="M1313" t="str">
        <f>_xlfn.XLOOKUP(Tabell1[[#This Row],[Ansvar]],Fleksi[Ansvar],Fleksi[1B])</f>
        <v>Sykehjemstjenester</v>
      </c>
      <c r="N1313" t="str">
        <f>_xlfn.XLOOKUP(Tabell1[[#This Row],[Ansvar]],Fleksi[Ansvar],Fleksi[Tjenesteområde])</f>
        <v>Helse og velferd</v>
      </c>
      <c r="O1313" s="1">
        <f>+ROUND(Tabell1[[#This Row],[Justert beløp]],-3)</f>
        <v>16000</v>
      </c>
      <c r="P1313">
        <f t="shared" si="169"/>
        <v>1090</v>
      </c>
      <c r="Q1313">
        <f t="shared" si="170"/>
        <v>320311</v>
      </c>
      <c r="R1313">
        <f t="shared" si="171"/>
        <v>2530</v>
      </c>
      <c r="S1313" t="str">
        <f t="shared" si="172"/>
        <v>2255</v>
      </c>
      <c r="T1313" s="1">
        <f>+Tabell1[[#This Row],[Avrundet beløp]]</f>
        <v>16000</v>
      </c>
      <c r="U1313" s="5">
        <f t="shared" si="168"/>
        <v>16000</v>
      </c>
    </row>
    <row r="1314" spans="1:21" x14ac:dyDescent="0.25">
      <c r="A1314">
        <v>320311</v>
      </c>
      <c r="B1314" t="s">
        <v>461</v>
      </c>
      <c r="C1314">
        <v>2530</v>
      </c>
      <c r="D1314" t="s">
        <v>240</v>
      </c>
      <c r="E1314">
        <v>1099</v>
      </c>
      <c r="F1314" t="s">
        <v>16</v>
      </c>
      <c r="G1314" t="s">
        <v>17</v>
      </c>
      <c r="H1314" t="s">
        <v>18</v>
      </c>
      <c r="I1314" s="1">
        <v>68654</v>
      </c>
      <c r="J1314" s="1">
        <f>+Tabell1[[#This Row],[Regnskap]]</f>
        <v>68654</v>
      </c>
      <c r="L1314" t="str">
        <f>_xlfn.XLOOKUP(Tabell1[[#This Row],[Ansvar]],Fleksi[Ansvar],Fleksi[Virksomhet])</f>
        <v>SYØ</v>
      </c>
      <c r="M1314" t="str">
        <f>_xlfn.XLOOKUP(Tabell1[[#This Row],[Ansvar]],Fleksi[Ansvar],Fleksi[1B])</f>
        <v>Sykehjemstjenester</v>
      </c>
      <c r="N1314" t="str">
        <f>_xlfn.XLOOKUP(Tabell1[[#This Row],[Ansvar]],Fleksi[Ansvar],Fleksi[Tjenesteområde])</f>
        <v>Helse og velferd</v>
      </c>
      <c r="O1314" s="1">
        <f>+ROUND(Tabell1[[#This Row],[Justert beløp]],-3)</f>
        <v>69000</v>
      </c>
      <c r="P1314">
        <f t="shared" si="169"/>
        <v>1099</v>
      </c>
      <c r="Q1314">
        <f t="shared" si="170"/>
        <v>320311</v>
      </c>
      <c r="R1314">
        <f t="shared" si="171"/>
        <v>2530</v>
      </c>
      <c r="S1314" t="str">
        <f t="shared" si="172"/>
        <v>2255</v>
      </c>
      <c r="T1314" s="1">
        <f>+Tabell1[[#This Row],[Avrundet beløp]]</f>
        <v>69000</v>
      </c>
      <c r="U1314" s="5">
        <f t="shared" si="168"/>
        <v>69000</v>
      </c>
    </row>
    <row r="1315" spans="1:21" x14ac:dyDescent="0.25">
      <c r="A1315">
        <v>320311</v>
      </c>
      <c r="B1315" t="s">
        <v>461</v>
      </c>
      <c r="C1315">
        <v>2530</v>
      </c>
      <c r="D1315" t="s">
        <v>240</v>
      </c>
      <c r="E1315">
        <v>1161</v>
      </c>
      <c r="F1315" t="s">
        <v>43</v>
      </c>
      <c r="G1315" t="s">
        <v>17</v>
      </c>
      <c r="H1315" t="s">
        <v>18</v>
      </c>
      <c r="I1315" s="1">
        <v>1791</v>
      </c>
      <c r="J1315" s="1">
        <f>+Tabell1[[#This Row],[Regnskap]]</f>
        <v>1791</v>
      </c>
      <c r="L1315" t="str">
        <f>_xlfn.XLOOKUP(Tabell1[[#This Row],[Ansvar]],Fleksi[Ansvar],Fleksi[Virksomhet])</f>
        <v>SYØ</v>
      </c>
      <c r="M1315" t="str">
        <f>_xlfn.XLOOKUP(Tabell1[[#This Row],[Ansvar]],Fleksi[Ansvar],Fleksi[1B])</f>
        <v>Sykehjemstjenester</v>
      </c>
      <c r="N1315" t="str">
        <f>_xlfn.XLOOKUP(Tabell1[[#This Row],[Ansvar]],Fleksi[Ansvar],Fleksi[Tjenesteområde])</f>
        <v>Helse og velferd</v>
      </c>
      <c r="O1315" s="1">
        <f>+ROUND(Tabell1[[#This Row],[Justert beløp]],-3)</f>
        <v>2000</v>
      </c>
      <c r="P1315">
        <f t="shared" si="169"/>
        <v>1161</v>
      </c>
      <c r="Q1315">
        <f t="shared" si="170"/>
        <v>320311</v>
      </c>
      <c r="R1315">
        <f t="shared" si="171"/>
        <v>2530</v>
      </c>
      <c r="S1315" t="str">
        <f t="shared" si="172"/>
        <v>2255</v>
      </c>
      <c r="T1315" s="1">
        <f>+Tabell1[[#This Row],[Avrundet beløp]]</f>
        <v>2000</v>
      </c>
      <c r="U1315" s="5">
        <f t="shared" si="168"/>
        <v>2000</v>
      </c>
    </row>
    <row r="1316" spans="1:21" x14ac:dyDescent="0.25">
      <c r="A1316">
        <v>320312</v>
      </c>
      <c r="B1316" t="s">
        <v>462</v>
      </c>
      <c r="C1316">
        <v>2530</v>
      </c>
      <c r="D1316" t="s">
        <v>240</v>
      </c>
      <c r="E1316">
        <v>1012</v>
      </c>
      <c r="F1316" t="s">
        <v>23</v>
      </c>
      <c r="G1316" t="s">
        <v>17</v>
      </c>
      <c r="H1316" t="s">
        <v>18</v>
      </c>
      <c r="I1316" s="1">
        <v>1329</v>
      </c>
      <c r="J1316" s="1">
        <f>+Tabell1[[#This Row],[Regnskap]]</f>
        <v>1329</v>
      </c>
      <c r="L1316" t="str">
        <f>_xlfn.XLOOKUP(Tabell1[[#This Row],[Ansvar]],Fleksi[Ansvar],Fleksi[Virksomhet])</f>
        <v>SYØ</v>
      </c>
      <c r="M1316" t="str">
        <f>_xlfn.XLOOKUP(Tabell1[[#This Row],[Ansvar]],Fleksi[Ansvar],Fleksi[1B])</f>
        <v>Sykehjemstjenester</v>
      </c>
      <c r="N1316" t="str">
        <f>_xlfn.XLOOKUP(Tabell1[[#This Row],[Ansvar]],Fleksi[Ansvar],Fleksi[Tjenesteområde])</f>
        <v>Helse og velferd</v>
      </c>
      <c r="O1316" s="1">
        <f>+ROUND(Tabell1[[#This Row],[Justert beløp]],-3)</f>
        <v>1000</v>
      </c>
      <c r="P1316">
        <f t="shared" si="169"/>
        <v>1012</v>
      </c>
      <c r="Q1316">
        <f t="shared" si="170"/>
        <v>320312</v>
      </c>
      <c r="R1316">
        <f t="shared" si="171"/>
        <v>2530</v>
      </c>
      <c r="S1316" t="str">
        <f t="shared" si="172"/>
        <v>2255</v>
      </c>
      <c r="T1316" s="1">
        <f>+Tabell1[[#This Row],[Avrundet beløp]]</f>
        <v>1000</v>
      </c>
      <c r="U1316" s="5">
        <f t="shared" si="168"/>
        <v>1000</v>
      </c>
    </row>
    <row r="1317" spans="1:21" x14ac:dyDescent="0.25">
      <c r="A1317">
        <v>320312</v>
      </c>
      <c r="B1317" t="s">
        <v>462</v>
      </c>
      <c r="C1317">
        <v>2530</v>
      </c>
      <c r="D1317" t="s">
        <v>240</v>
      </c>
      <c r="E1317">
        <v>1020</v>
      </c>
      <c r="F1317" t="s">
        <v>260</v>
      </c>
      <c r="G1317" t="s">
        <v>17</v>
      </c>
      <c r="H1317" t="s">
        <v>18</v>
      </c>
      <c r="I1317" s="1">
        <v>39812</v>
      </c>
      <c r="J1317" s="1">
        <f>+Tabell1[[#This Row],[Regnskap]]</f>
        <v>39812</v>
      </c>
      <c r="L1317" t="str">
        <f>_xlfn.XLOOKUP(Tabell1[[#This Row],[Ansvar]],Fleksi[Ansvar],Fleksi[Virksomhet])</f>
        <v>SYØ</v>
      </c>
      <c r="M1317" t="str">
        <f>_xlfn.XLOOKUP(Tabell1[[#This Row],[Ansvar]],Fleksi[Ansvar],Fleksi[1B])</f>
        <v>Sykehjemstjenester</v>
      </c>
      <c r="N1317" t="str">
        <f>_xlfn.XLOOKUP(Tabell1[[#This Row],[Ansvar]],Fleksi[Ansvar],Fleksi[Tjenesteområde])</f>
        <v>Helse og velferd</v>
      </c>
      <c r="O1317" s="1">
        <f>+ROUND(Tabell1[[#This Row],[Justert beløp]],-3)</f>
        <v>40000</v>
      </c>
      <c r="P1317">
        <f t="shared" si="169"/>
        <v>1020</v>
      </c>
      <c r="Q1317">
        <f t="shared" si="170"/>
        <v>320312</v>
      </c>
      <c r="R1317">
        <f t="shared" si="171"/>
        <v>2530</v>
      </c>
      <c r="S1317" t="str">
        <f t="shared" si="172"/>
        <v>2255</v>
      </c>
      <c r="T1317" s="1">
        <f>+Tabell1[[#This Row],[Avrundet beløp]]</f>
        <v>40000</v>
      </c>
      <c r="U1317" s="5">
        <f t="shared" si="168"/>
        <v>40000</v>
      </c>
    </row>
    <row r="1318" spans="1:21" x14ac:dyDescent="0.25">
      <c r="A1318">
        <v>320312</v>
      </c>
      <c r="B1318" t="s">
        <v>462</v>
      </c>
      <c r="C1318">
        <v>2530</v>
      </c>
      <c r="D1318" t="s">
        <v>240</v>
      </c>
      <c r="E1318">
        <v>1022</v>
      </c>
      <c r="F1318" t="s">
        <v>278</v>
      </c>
      <c r="G1318" t="s">
        <v>17</v>
      </c>
      <c r="H1318" t="s">
        <v>18</v>
      </c>
      <c r="I1318" s="1">
        <v>6296</v>
      </c>
      <c r="J1318" s="1">
        <f>+Tabell1[[#This Row],[Regnskap]]</f>
        <v>6296</v>
      </c>
      <c r="L1318" t="str">
        <f>_xlfn.XLOOKUP(Tabell1[[#This Row],[Ansvar]],Fleksi[Ansvar],Fleksi[Virksomhet])</f>
        <v>SYØ</v>
      </c>
      <c r="M1318" t="str">
        <f>_xlfn.XLOOKUP(Tabell1[[#This Row],[Ansvar]],Fleksi[Ansvar],Fleksi[1B])</f>
        <v>Sykehjemstjenester</v>
      </c>
      <c r="N1318" t="str">
        <f>_xlfn.XLOOKUP(Tabell1[[#This Row],[Ansvar]],Fleksi[Ansvar],Fleksi[Tjenesteområde])</f>
        <v>Helse og velferd</v>
      </c>
      <c r="O1318" s="1">
        <f>+ROUND(Tabell1[[#This Row],[Justert beløp]],-3)</f>
        <v>6000</v>
      </c>
      <c r="P1318">
        <f t="shared" si="169"/>
        <v>1022</v>
      </c>
      <c r="Q1318">
        <f t="shared" si="170"/>
        <v>320312</v>
      </c>
      <c r="R1318">
        <f t="shared" si="171"/>
        <v>2530</v>
      </c>
      <c r="S1318" t="str">
        <f t="shared" si="172"/>
        <v>2255</v>
      </c>
      <c r="T1318" s="1">
        <f>+Tabell1[[#This Row],[Avrundet beløp]]</f>
        <v>6000</v>
      </c>
      <c r="U1318" s="5">
        <f t="shared" si="168"/>
        <v>6000</v>
      </c>
    </row>
    <row r="1319" spans="1:21" x14ac:dyDescent="0.25">
      <c r="A1319">
        <v>320312</v>
      </c>
      <c r="B1319" t="s">
        <v>462</v>
      </c>
      <c r="C1319">
        <v>2530</v>
      </c>
      <c r="D1319" t="s">
        <v>240</v>
      </c>
      <c r="E1319">
        <v>1025</v>
      </c>
      <c r="F1319" t="s">
        <v>258</v>
      </c>
      <c r="G1319" t="s">
        <v>17</v>
      </c>
      <c r="H1319" t="s">
        <v>18</v>
      </c>
      <c r="I1319" s="1">
        <v>11366</v>
      </c>
      <c r="J1319" s="1">
        <f>+Tabell1[[#This Row],[Regnskap]]</f>
        <v>11366</v>
      </c>
      <c r="L1319" t="str">
        <f>_xlfn.XLOOKUP(Tabell1[[#This Row],[Ansvar]],Fleksi[Ansvar],Fleksi[Virksomhet])</f>
        <v>SYØ</v>
      </c>
      <c r="M1319" t="str">
        <f>_xlfn.XLOOKUP(Tabell1[[#This Row],[Ansvar]],Fleksi[Ansvar],Fleksi[1B])</f>
        <v>Sykehjemstjenester</v>
      </c>
      <c r="N1319" t="str">
        <f>_xlfn.XLOOKUP(Tabell1[[#This Row],[Ansvar]],Fleksi[Ansvar],Fleksi[Tjenesteområde])</f>
        <v>Helse og velferd</v>
      </c>
      <c r="O1319" s="1">
        <f>+ROUND(Tabell1[[#This Row],[Justert beløp]],-3)</f>
        <v>11000</v>
      </c>
      <c r="P1319">
        <f t="shared" si="169"/>
        <v>1025</v>
      </c>
      <c r="Q1319">
        <f t="shared" si="170"/>
        <v>320312</v>
      </c>
      <c r="R1319">
        <f t="shared" si="171"/>
        <v>2530</v>
      </c>
      <c r="S1319" t="str">
        <f t="shared" si="172"/>
        <v>2255</v>
      </c>
      <c r="T1319" s="1">
        <f>+Tabell1[[#This Row],[Avrundet beløp]]</f>
        <v>11000</v>
      </c>
      <c r="U1319" s="5">
        <f t="shared" si="168"/>
        <v>11000</v>
      </c>
    </row>
    <row r="1320" spans="1:21" x14ac:dyDescent="0.25">
      <c r="A1320">
        <v>320312</v>
      </c>
      <c r="B1320" t="s">
        <v>462</v>
      </c>
      <c r="C1320">
        <v>2530</v>
      </c>
      <c r="D1320" t="s">
        <v>240</v>
      </c>
      <c r="E1320">
        <v>1030</v>
      </c>
      <c r="F1320" t="s">
        <v>248</v>
      </c>
      <c r="G1320" t="s">
        <v>17</v>
      </c>
      <c r="H1320" t="s">
        <v>18</v>
      </c>
      <c r="I1320" s="1">
        <v>2067</v>
      </c>
      <c r="J1320" s="1">
        <f>+Tabell1[[#This Row],[Regnskap]]</f>
        <v>2067</v>
      </c>
      <c r="L1320" t="str">
        <f>_xlfn.XLOOKUP(Tabell1[[#This Row],[Ansvar]],Fleksi[Ansvar],Fleksi[Virksomhet])</f>
        <v>SYØ</v>
      </c>
      <c r="M1320" t="str">
        <f>_xlfn.XLOOKUP(Tabell1[[#This Row],[Ansvar]],Fleksi[Ansvar],Fleksi[1B])</f>
        <v>Sykehjemstjenester</v>
      </c>
      <c r="N1320" t="str">
        <f>_xlfn.XLOOKUP(Tabell1[[#This Row],[Ansvar]],Fleksi[Ansvar],Fleksi[Tjenesteområde])</f>
        <v>Helse og velferd</v>
      </c>
      <c r="O1320" s="1">
        <f>+ROUND(Tabell1[[#This Row],[Justert beløp]],-3)</f>
        <v>2000</v>
      </c>
      <c r="P1320">
        <f t="shared" si="169"/>
        <v>1030</v>
      </c>
      <c r="Q1320">
        <f t="shared" si="170"/>
        <v>320312</v>
      </c>
      <c r="R1320">
        <f t="shared" si="171"/>
        <v>2530</v>
      </c>
      <c r="S1320" t="str">
        <f t="shared" si="172"/>
        <v>2255</v>
      </c>
      <c r="T1320" s="1">
        <f>+Tabell1[[#This Row],[Avrundet beløp]]</f>
        <v>2000</v>
      </c>
      <c r="U1320" s="5">
        <f t="shared" si="168"/>
        <v>2000</v>
      </c>
    </row>
    <row r="1321" spans="1:21" x14ac:dyDescent="0.25">
      <c r="A1321">
        <v>320312</v>
      </c>
      <c r="B1321" t="s">
        <v>462</v>
      </c>
      <c r="C1321">
        <v>2530</v>
      </c>
      <c r="D1321" t="s">
        <v>240</v>
      </c>
      <c r="E1321">
        <v>1040</v>
      </c>
      <c r="F1321" t="s">
        <v>27</v>
      </c>
      <c r="G1321" t="s">
        <v>17</v>
      </c>
      <c r="H1321" t="s">
        <v>18</v>
      </c>
      <c r="I1321" s="1">
        <v>68710</v>
      </c>
      <c r="J1321" s="1">
        <f>+Tabell1[[#This Row],[Regnskap]]</f>
        <v>68710</v>
      </c>
      <c r="L1321" t="str">
        <f>_xlfn.XLOOKUP(Tabell1[[#This Row],[Ansvar]],Fleksi[Ansvar],Fleksi[Virksomhet])</f>
        <v>SYØ</v>
      </c>
      <c r="M1321" t="str">
        <f>_xlfn.XLOOKUP(Tabell1[[#This Row],[Ansvar]],Fleksi[Ansvar],Fleksi[1B])</f>
        <v>Sykehjemstjenester</v>
      </c>
      <c r="N1321" t="str">
        <f>_xlfn.XLOOKUP(Tabell1[[#This Row],[Ansvar]],Fleksi[Ansvar],Fleksi[Tjenesteområde])</f>
        <v>Helse og velferd</v>
      </c>
      <c r="O1321" s="1">
        <f>+ROUND(Tabell1[[#This Row],[Justert beløp]],-3)</f>
        <v>69000</v>
      </c>
      <c r="P1321">
        <f t="shared" si="169"/>
        <v>1040</v>
      </c>
      <c r="Q1321">
        <f t="shared" si="170"/>
        <v>320312</v>
      </c>
      <c r="R1321">
        <f t="shared" si="171"/>
        <v>2530</v>
      </c>
      <c r="S1321" t="str">
        <f t="shared" si="172"/>
        <v>2255</v>
      </c>
      <c r="T1321" s="1">
        <f>+Tabell1[[#This Row],[Avrundet beløp]]</f>
        <v>69000</v>
      </c>
      <c r="U1321" s="5">
        <f t="shared" si="168"/>
        <v>69000</v>
      </c>
    </row>
    <row r="1322" spans="1:21" x14ac:dyDescent="0.25">
      <c r="A1322">
        <v>320312</v>
      </c>
      <c r="B1322" t="s">
        <v>462</v>
      </c>
      <c r="C1322">
        <v>2530</v>
      </c>
      <c r="D1322" t="s">
        <v>240</v>
      </c>
      <c r="E1322">
        <v>1050</v>
      </c>
      <c r="F1322" t="s">
        <v>223</v>
      </c>
      <c r="G1322" t="s">
        <v>17</v>
      </c>
      <c r="H1322" t="s">
        <v>18</v>
      </c>
      <c r="I1322" s="1">
        <v>1075</v>
      </c>
      <c r="J1322" s="1">
        <f>+Tabell1[[#This Row],[Regnskap]]</f>
        <v>1075</v>
      </c>
      <c r="L1322" t="str">
        <f>_xlfn.XLOOKUP(Tabell1[[#This Row],[Ansvar]],Fleksi[Ansvar],Fleksi[Virksomhet])</f>
        <v>SYØ</v>
      </c>
      <c r="M1322" t="str">
        <f>_xlfn.XLOOKUP(Tabell1[[#This Row],[Ansvar]],Fleksi[Ansvar],Fleksi[1B])</f>
        <v>Sykehjemstjenester</v>
      </c>
      <c r="N1322" t="str">
        <f>_xlfn.XLOOKUP(Tabell1[[#This Row],[Ansvar]],Fleksi[Ansvar],Fleksi[Tjenesteområde])</f>
        <v>Helse og velferd</v>
      </c>
      <c r="O1322" s="1">
        <f>+ROUND(Tabell1[[#This Row],[Justert beløp]],-3)</f>
        <v>1000</v>
      </c>
      <c r="P1322">
        <f t="shared" si="169"/>
        <v>1050</v>
      </c>
      <c r="Q1322">
        <f t="shared" si="170"/>
        <v>320312</v>
      </c>
      <c r="R1322">
        <f t="shared" si="171"/>
        <v>2530</v>
      </c>
      <c r="S1322" t="str">
        <f t="shared" si="172"/>
        <v>2255</v>
      </c>
      <c r="T1322" s="1">
        <f>+Tabell1[[#This Row],[Avrundet beløp]]</f>
        <v>1000</v>
      </c>
      <c r="U1322" s="5">
        <f t="shared" si="168"/>
        <v>1000</v>
      </c>
    </row>
    <row r="1323" spans="1:21" x14ac:dyDescent="0.25">
      <c r="A1323">
        <v>320312</v>
      </c>
      <c r="B1323" t="s">
        <v>462</v>
      </c>
      <c r="C1323">
        <v>2530</v>
      </c>
      <c r="D1323" t="s">
        <v>240</v>
      </c>
      <c r="E1323">
        <v>1090</v>
      </c>
      <c r="F1323" t="s">
        <v>22</v>
      </c>
      <c r="G1323" t="s">
        <v>17</v>
      </c>
      <c r="H1323" t="s">
        <v>18</v>
      </c>
      <c r="I1323" s="1">
        <v>4061</v>
      </c>
      <c r="J1323" s="1">
        <f>+Tabell1[[#This Row],[Regnskap]]</f>
        <v>4061</v>
      </c>
      <c r="L1323" t="str">
        <f>_xlfn.XLOOKUP(Tabell1[[#This Row],[Ansvar]],Fleksi[Ansvar],Fleksi[Virksomhet])</f>
        <v>SYØ</v>
      </c>
      <c r="M1323" t="str">
        <f>_xlfn.XLOOKUP(Tabell1[[#This Row],[Ansvar]],Fleksi[Ansvar],Fleksi[1B])</f>
        <v>Sykehjemstjenester</v>
      </c>
      <c r="N1323" t="str">
        <f>_xlfn.XLOOKUP(Tabell1[[#This Row],[Ansvar]],Fleksi[Ansvar],Fleksi[Tjenesteområde])</f>
        <v>Helse og velferd</v>
      </c>
      <c r="O1323" s="1">
        <f>+ROUND(Tabell1[[#This Row],[Justert beløp]],-3)</f>
        <v>4000</v>
      </c>
      <c r="P1323">
        <f t="shared" si="169"/>
        <v>1090</v>
      </c>
      <c r="Q1323">
        <f t="shared" si="170"/>
        <v>320312</v>
      </c>
      <c r="R1323">
        <f t="shared" si="171"/>
        <v>2530</v>
      </c>
      <c r="S1323" t="str">
        <f t="shared" si="172"/>
        <v>2255</v>
      </c>
      <c r="T1323" s="1">
        <f>+Tabell1[[#This Row],[Avrundet beløp]]</f>
        <v>4000</v>
      </c>
      <c r="U1323" s="5">
        <f t="shared" si="168"/>
        <v>4000</v>
      </c>
    </row>
    <row r="1324" spans="1:21" x14ac:dyDescent="0.25">
      <c r="A1324">
        <v>320312</v>
      </c>
      <c r="B1324" t="s">
        <v>462</v>
      </c>
      <c r="C1324">
        <v>2530</v>
      </c>
      <c r="D1324" t="s">
        <v>240</v>
      </c>
      <c r="E1324">
        <v>1099</v>
      </c>
      <c r="F1324" t="s">
        <v>16</v>
      </c>
      <c r="G1324" t="s">
        <v>17</v>
      </c>
      <c r="H1324" t="s">
        <v>18</v>
      </c>
      <c r="I1324" s="1">
        <v>19422</v>
      </c>
      <c r="J1324" s="1">
        <f>+Tabell1[[#This Row],[Regnskap]]</f>
        <v>19422</v>
      </c>
      <c r="L1324" t="str">
        <f>_xlfn.XLOOKUP(Tabell1[[#This Row],[Ansvar]],Fleksi[Ansvar],Fleksi[Virksomhet])</f>
        <v>SYØ</v>
      </c>
      <c r="M1324" t="str">
        <f>_xlfn.XLOOKUP(Tabell1[[#This Row],[Ansvar]],Fleksi[Ansvar],Fleksi[1B])</f>
        <v>Sykehjemstjenester</v>
      </c>
      <c r="N1324" t="str">
        <f>_xlfn.XLOOKUP(Tabell1[[#This Row],[Ansvar]],Fleksi[Ansvar],Fleksi[Tjenesteområde])</f>
        <v>Helse og velferd</v>
      </c>
      <c r="O1324" s="1">
        <f>+ROUND(Tabell1[[#This Row],[Justert beløp]],-3)</f>
        <v>19000</v>
      </c>
      <c r="P1324">
        <f t="shared" si="169"/>
        <v>1099</v>
      </c>
      <c r="Q1324">
        <f t="shared" si="170"/>
        <v>320312</v>
      </c>
      <c r="R1324">
        <f t="shared" si="171"/>
        <v>2530</v>
      </c>
      <c r="S1324" t="str">
        <f t="shared" si="172"/>
        <v>2255</v>
      </c>
      <c r="T1324" s="1">
        <f>+Tabell1[[#This Row],[Avrundet beløp]]</f>
        <v>19000</v>
      </c>
      <c r="U1324" s="5">
        <f t="shared" si="168"/>
        <v>19000</v>
      </c>
    </row>
    <row r="1325" spans="1:21" x14ac:dyDescent="0.25">
      <c r="A1325">
        <v>320320</v>
      </c>
      <c r="B1325" t="s">
        <v>463</v>
      </c>
      <c r="C1325">
        <v>2530</v>
      </c>
      <c r="D1325" t="s">
        <v>240</v>
      </c>
      <c r="E1325">
        <v>1011</v>
      </c>
      <c r="F1325" t="s">
        <v>60</v>
      </c>
      <c r="G1325" t="s">
        <v>17</v>
      </c>
      <c r="H1325" t="s">
        <v>18</v>
      </c>
      <c r="I1325" s="1">
        <v>2908</v>
      </c>
      <c r="J1325" s="1">
        <f>+Tabell1[[#This Row],[Regnskap]]</f>
        <v>2908</v>
      </c>
      <c r="L1325" t="str">
        <f>_xlfn.XLOOKUP(Tabell1[[#This Row],[Ansvar]],Fleksi[Ansvar],Fleksi[Virksomhet])</f>
        <v>SYØ</v>
      </c>
      <c r="M1325" t="str">
        <f>_xlfn.XLOOKUP(Tabell1[[#This Row],[Ansvar]],Fleksi[Ansvar],Fleksi[1B])</f>
        <v>Sykehjemstjenester</v>
      </c>
      <c r="N1325" t="str">
        <f>_xlfn.XLOOKUP(Tabell1[[#This Row],[Ansvar]],Fleksi[Ansvar],Fleksi[Tjenesteområde])</f>
        <v>Helse og velferd</v>
      </c>
      <c r="O1325" s="1">
        <f>+ROUND(Tabell1[[#This Row],[Justert beløp]],-3)</f>
        <v>3000</v>
      </c>
      <c r="P1325">
        <f t="shared" si="169"/>
        <v>1011</v>
      </c>
      <c r="Q1325">
        <f t="shared" si="170"/>
        <v>320320</v>
      </c>
      <c r="R1325">
        <f t="shared" si="171"/>
        <v>2530</v>
      </c>
      <c r="S1325" t="str">
        <f t="shared" si="172"/>
        <v>2255</v>
      </c>
      <c r="T1325" s="1">
        <f>+Tabell1[[#This Row],[Avrundet beløp]]</f>
        <v>3000</v>
      </c>
      <c r="U1325" s="5">
        <f t="shared" si="168"/>
        <v>3000</v>
      </c>
    </row>
    <row r="1326" spans="1:21" x14ac:dyDescent="0.25">
      <c r="A1326">
        <v>320320</v>
      </c>
      <c r="B1326" t="s">
        <v>463</v>
      </c>
      <c r="C1326">
        <v>2530</v>
      </c>
      <c r="D1326" t="s">
        <v>240</v>
      </c>
      <c r="E1326">
        <v>1012</v>
      </c>
      <c r="F1326" t="s">
        <v>23</v>
      </c>
      <c r="G1326" t="s">
        <v>17</v>
      </c>
      <c r="H1326" t="s">
        <v>18</v>
      </c>
      <c r="I1326" s="1">
        <v>4455</v>
      </c>
      <c r="J1326" s="1">
        <f>+Tabell1[[#This Row],[Regnskap]]</f>
        <v>4455</v>
      </c>
      <c r="L1326" t="str">
        <f>_xlfn.XLOOKUP(Tabell1[[#This Row],[Ansvar]],Fleksi[Ansvar],Fleksi[Virksomhet])</f>
        <v>SYØ</v>
      </c>
      <c r="M1326" t="str">
        <f>_xlfn.XLOOKUP(Tabell1[[#This Row],[Ansvar]],Fleksi[Ansvar],Fleksi[1B])</f>
        <v>Sykehjemstjenester</v>
      </c>
      <c r="N1326" t="str">
        <f>_xlfn.XLOOKUP(Tabell1[[#This Row],[Ansvar]],Fleksi[Ansvar],Fleksi[Tjenesteområde])</f>
        <v>Helse og velferd</v>
      </c>
      <c r="O1326" s="1">
        <f>+ROUND(Tabell1[[#This Row],[Justert beløp]],-3)</f>
        <v>4000</v>
      </c>
      <c r="P1326">
        <f t="shared" si="169"/>
        <v>1012</v>
      </c>
      <c r="Q1326">
        <f t="shared" si="170"/>
        <v>320320</v>
      </c>
      <c r="R1326">
        <f t="shared" si="171"/>
        <v>2530</v>
      </c>
      <c r="S1326" t="str">
        <f t="shared" si="172"/>
        <v>2255</v>
      </c>
      <c r="T1326" s="1">
        <f>+Tabell1[[#This Row],[Avrundet beløp]]</f>
        <v>4000</v>
      </c>
      <c r="U1326" s="5">
        <f t="shared" si="168"/>
        <v>4000</v>
      </c>
    </row>
    <row r="1327" spans="1:21" x14ac:dyDescent="0.25">
      <c r="A1327">
        <v>320320</v>
      </c>
      <c r="B1327" t="s">
        <v>463</v>
      </c>
      <c r="C1327">
        <v>2530</v>
      </c>
      <c r="D1327" t="s">
        <v>240</v>
      </c>
      <c r="E1327">
        <v>1020</v>
      </c>
      <c r="F1327" t="s">
        <v>260</v>
      </c>
      <c r="G1327" t="s">
        <v>17</v>
      </c>
      <c r="H1327" t="s">
        <v>18</v>
      </c>
      <c r="I1327" s="1">
        <v>31274</v>
      </c>
      <c r="J1327" s="1">
        <f>+Tabell1[[#This Row],[Regnskap]]</f>
        <v>31274</v>
      </c>
      <c r="L1327" t="str">
        <f>_xlfn.XLOOKUP(Tabell1[[#This Row],[Ansvar]],Fleksi[Ansvar],Fleksi[Virksomhet])</f>
        <v>SYØ</v>
      </c>
      <c r="M1327" t="str">
        <f>_xlfn.XLOOKUP(Tabell1[[#This Row],[Ansvar]],Fleksi[Ansvar],Fleksi[1B])</f>
        <v>Sykehjemstjenester</v>
      </c>
      <c r="N1327" t="str">
        <f>_xlfn.XLOOKUP(Tabell1[[#This Row],[Ansvar]],Fleksi[Ansvar],Fleksi[Tjenesteområde])</f>
        <v>Helse og velferd</v>
      </c>
      <c r="O1327" s="1">
        <f>+ROUND(Tabell1[[#This Row],[Justert beløp]],-3)</f>
        <v>31000</v>
      </c>
      <c r="P1327">
        <f t="shared" si="169"/>
        <v>1020</v>
      </c>
      <c r="Q1327">
        <f t="shared" si="170"/>
        <v>320320</v>
      </c>
      <c r="R1327">
        <f t="shared" si="171"/>
        <v>2530</v>
      </c>
      <c r="S1327" t="str">
        <f t="shared" si="172"/>
        <v>2255</v>
      </c>
      <c r="T1327" s="1">
        <f>+Tabell1[[#This Row],[Avrundet beløp]]</f>
        <v>31000</v>
      </c>
      <c r="U1327" s="5">
        <f t="shared" si="168"/>
        <v>31000</v>
      </c>
    </row>
    <row r="1328" spans="1:21" x14ac:dyDescent="0.25">
      <c r="A1328">
        <v>320320</v>
      </c>
      <c r="B1328" t="s">
        <v>463</v>
      </c>
      <c r="C1328">
        <v>2530</v>
      </c>
      <c r="D1328" t="s">
        <v>240</v>
      </c>
      <c r="E1328">
        <v>1040</v>
      </c>
      <c r="F1328" t="s">
        <v>27</v>
      </c>
      <c r="G1328" t="s">
        <v>17</v>
      </c>
      <c r="H1328" t="s">
        <v>18</v>
      </c>
      <c r="I1328" s="1">
        <v>5784</v>
      </c>
      <c r="J1328" s="1">
        <f>+Tabell1[[#This Row],[Regnskap]]</f>
        <v>5784</v>
      </c>
      <c r="L1328" t="str">
        <f>_xlfn.XLOOKUP(Tabell1[[#This Row],[Ansvar]],Fleksi[Ansvar],Fleksi[Virksomhet])</f>
        <v>SYØ</v>
      </c>
      <c r="M1328" t="str">
        <f>_xlfn.XLOOKUP(Tabell1[[#This Row],[Ansvar]],Fleksi[Ansvar],Fleksi[1B])</f>
        <v>Sykehjemstjenester</v>
      </c>
      <c r="N1328" t="str">
        <f>_xlfn.XLOOKUP(Tabell1[[#This Row],[Ansvar]],Fleksi[Ansvar],Fleksi[Tjenesteområde])</f>
        <v>Helse og velferd</v>
      </c>
      <c r="O1328" s="1">
        <f>+ROUND(Tabell1[[#This Row],[Justert beløp]],-3)</f>
        <v>6000</v>
      </c>
      <c r="P1328">
        <f t="shared" si="169"/>
        <v>1040</v>
      </c>
      <c r="Q1328">
        <f t="shared" si="170"/>
        <v>320320</v>
      </c>
      <c r="R1328">
        <f t="shared" si="171"/>
        <v>2530</v>
      </c>
      <c r="S1328" t="str">
        <f t="shared" si="172"/>
        <v>2255</v>
      </c>
      <c r="T1328" s="1">
        <f>+Tabell1[[#This Row],[Avrundet beløp]]</f>
        <v>6000</v>
      </c>
      <c r="U1328" s="5">
        <f t="shared" si="168"/>
        <v>6000</v>
      </c>
    </row>
    <row r="1329" spans="1:21" x14ac:dyDescent="0.25">
      <c r="A1329">
        <v>320320</v>
      </c>
      <c r="B1329" t="s">
        <v>463</v>
      </c>
      <c r="C1329">
        <v>2530</v>
      </c>
      <c r="D1329" t="s">
        <v>240</v>
      </c>
      <c r="E1329">
        <v>1090</v>
      </c>
      <c r="F1329" t="s">
        <v>22</v>
      </c>
      <c r="G1329" t="s">
        <v>17</v>
      </c>
      <c r="H1329" t="s">
        <v>18</v>
      </c>
      <c r="I1329" s="1">
        <v>3073</v>
      </c>
      <c r="J1329" s="1">
        <f>+Tabell1[[#This Row],[Regnskap]]</f>
        <v>3073</v>
      </c>
      <c r="L1329" t="str">
        <f>_xlfn.XLOOKUP(Tabell1[[#This Row],[Ansvar]],Fleksi[Ansvar],Fleksi[Virksomhet])</f>
        <v>SYØ</v>
      </c>
      <c r="M1329" t="str">
        <f>_xlfn.XLOOKUP(Tabell1[[#This Row],[Ansvar]],Fleksi[Ansvar],Fleksi[1B])</f>
        <v>Sykehjemstjenester</v>
      </c>
      <c r="N1329" t="str">
        <f>_xlfn.XLOOKUP(Tabell1[[#This Row],[Ansvar]],Fleksi[Ansvar],Fleksi[Tjenesteområde])</f>
        <v>Helse og velferd</v>
      </c>
      <c r="O1329" s="1">
        <f>+ROUND(Tabell1[[#This Row],[Justert beløp]],-3)</f>
        <v>3000</v>
      </c>
      <c r="P1329">
        <f t="shared" si="169"/>
        <v>1090</v>
      </c>
      <c r="Q1329">
        <f t="shared" si="170"/>
        <v>320320</v>
      </c>
      <c r="R1329">
        <f t="shared" si="171"/>
        <v>2530</v>
      </c>
      <c r="S1329" t="str">
        <f t="shared" si="172"/>
        <v>2255</v>
      </c>
      <c r="T1329" s="1">
        <f>+Tabell1[[#This Row],[Avrundet beløp]]</f>
        <v>3000</v>
      </c>
      <c r="U1329" s="5">
        <f t="shared" si="168"/>
        <v>3000</v>
      </c>
    </row>
    <row r="1330" spans="1:21" x14ac:dyDescent="0.25">
      <c r="A1330">
        <v>320320</v>
      </c>
      <c r="B1330" t="s">
        <v>463</v>
      </c>
      <c r="C1330">
        <v>2530</v>
      </c>
      <c r="D1330" t="s">
        <v>240</v>
      </c>
      <c r="E1330">
        <v>1099</v>
      </c>
      <c r="F1330" t="s">
        <v>16</v>
      </c>
      <c r="G1330" t="s">
        <v>17</v>
      </c>
      <c r="H1330" t="s">
        <v>18</v>
      </c>
      <c r="I1330" s="1">
        <v>7037</v>
      </c>
      <c r="J1330" s="1">
        <f>+Tabell1[[#This Row],[Regnskap]]</f>
        <v>7037</v>
      </c>
      <c r="L1330" t="str">
        <f>_xlfn.XLOOKUP(Tabell1[[#This Row],[Ansvar]],Fleksi[Ansvar],Fleksi[Virksomhet])</f>
        <v>SYØ</v>
      </c>
      <c r="M1330" t="str">
        <f>_xlfn.XLOOKUP(Tabell1[[#This Row],[Ansvar]],Fleksi[Ansvar],Fleksi[1B])</f>
        <v>Sykehjemstjenester</v>
      </c>
      <c r="N1330" t="str">
        <f>_xlfn.XLOOKUP(Tabell1[[#This Row],[Ansvar]],Fleksi[Ansvar],Fleksi[Tjenesteområde])</f>
        <v>Helse og velferd</v>
      </c>
      <c r="O1330" s="1">
        <f>+ROUND(Tabell1[[#This Row],[Justert beløp]],-3)</f>
        <v>7000</v>
      </c>
      <c r="P1330">
        <f t="shared" si="169"/>
        <v>1099</v>
      </c>
      <c r="Q1330">
        <f t="shared" si="170"/>
        <v>320320</v>
      </c>
      <c r="R1330">
        <f t="shared" si="171"/>
        <v>2530</v>
      </c>
      <c r="S1330" t="str">
        <f t="shared" si="172"/>
        <v>2255</v>
      </c>
      <c r="T1330" s="1">
        <f>+Tabell1[[#This Row],[Avrundet beløp]]</f>
        <v>7000</v>
      </c>
      <c r="U1330" s="5">
        <f t="shared" si="168"/>
        <v>7000</v>
      </c>
    </row>
    <row r="1331" spans="1:21" x14ac:dyDescent="0.25">
      <c r="A1331">
        <v>320323</v>
      </c>
      <c r="B1331" t="s">
        <v>464</v>
      </c>
      <c r="C1331">
        <v>2530</v>
      </c>
      <c r="D1331" t="s">
        <v>240</v>
      </c>
      <c r="E1331">
        <v>1011</v>
      </c>
      <c r="F1331" t="s">
        <v>60</v>
      </c>
      <c r="G1331" t="s">
        <v>17</v>
      </c>
      <c r="H1331" t="s">
        <v>18</v>
      </c>
      <c r="I1331" s="1">
        <v>3410</v>
      </c>
      <c r="J1331" s="1">
        <f>+Tabell1[[#This Row],[Regnskap]]</f>
        <v>3410</v>
      </c>
      <c r="L1331" t="str">
        <f>_xlfn.XLOOKUP(Tabell1[[#This Row],[Ansvar]],Fleksi[Ansvar],Fleksi[Virksomhet])</f>
        <v>SYØ</v>
      </c>
      <c r="M1331" t="str">
        <f>_xlfn.XLOOKUP(Tabell1[[#This Row],[Ansvar]],Fleksi[Ansvar],Fleksi[1B])</f>
        <v>Sykehjemstjenester</v>
      </c>
      <c r="N1331" t="str">
        <f>_xlfn.XLOOKUP(Tabell1[[#This Row],[Ansvar]],Fleksi[Ansvar],Fleksi[Tjenesteområde])</f>
        <v>Helse og velferd</v>
      </c>
      <c r="O1331" s="1">
        <f>+ROUND(Tabell1[[#This Row],[Justert beløp]],-3)</f>
        <v>3000</v>
      </c>
      <c r="P1331">
        <f t="shared" si="169"/>
        <v>1011</v>
      </c>
      <c r="Q1331">
        <f t="shared" si="170"/>
        <v>320323</v>
      </c>
      <c r="R1331">
        <f t="shared" si="171"/>
        <v>2530</v>
      </c>
      <c r="S1331" t="str">
        <f t="shared" si="172"/>
        <v>2255</v>
      </c>
      <c r="T1331" s="1">
        <f>+Tabell1[[#This Row],[Avrundet beløp]]</f>
        <v>3000</v>
      </c>
      <c r="U1331" s="5">
        <f t="shared" si="168"/>
        <v>3000</v>
      </c>
    </row>
    <row r="1332" spans="1:21" x14ac:dyDescent="0.25">
      <c r="A1332">
        <v>320323</v>
      </c>
      <c r="B1332" t="s">
        <v>464</v>
      </c>
      <c r="C1332">
        <v>2530</v>
      </c>
      <c r="D1332" t="s">
        <v>240</v>
      </c>
      <c r="E1332">
        <v>1012</v>
      </c>
      <c r="F1332" t="s">
        <v>23</v>
      </c>
      <c r="G1332" t="s">
        <v>17</v>
      </c>
      <c r="H1332" t="s">
        <v>18</v>
      </c>
      <c r="I1332" s="1">
        <v>6165</v>
      </c>
      <c r="J1332" s="1">
        <f>+Tabell1[[#This Row],[Regnskap]]</f>
        <v>6165</v>
      </c>
      <c r="L1332" t="str">
        <f>_xlfn.XLOOKUP(Tabell1[[#This Row],[Ansvar]],Fleksi[Ansvar],Fleksi[Virksomhet])</f>
        <v>SYØ</v>
      </c>
      <c r="M1332" t="str">
        <f>_xlfn.XLOOKUP(Tabell1[[#This Row],[Ansvar]],Fleksi[Ansvar],Fleksi[1B])</f>
        <v>Sykehjemstjenester</v>
      </c>
      <c r="N1332" t="str">
        <f>_xlfn.XLOOKUP(Tabell1[[#This Row],[Ansvar]],Fleksi[Ansvar],Fleksi[Tjenesteområde])</f>
        <v>Helse og velferd</v>
      </c>
      <c r="O1332" s="1">
        <f>+ROUND(Tabell1[[#This Row],[Justert beløp]],-3)</f>
        <v>6000</v>
      </c>
      <c r="P1332">
        <f t="shared" si="169"/>
        <v>1012</v>
      </c>
      <c r="Q1332">
        <f t="shared" si="170"/>
        <v>320323</v>
      </c>
      <c r="R1332">
        <f t="shared" si="171"/>
        <v>2530</v>
      </c>
      <c r="S1332" t="str">
        <f t="shared" si="172"/>
        <v>2255</v>
      </c>
      <c r="T1332" s="1">
        <f>+Tabell1[[#This Row],[Avrundet beløp]]</f>
        <v>6000</v>
      </c>
      <c r="U1332" s="5">
        <f t="shared" si="168"/>
        <v>6000</v>
      </c>
    </row>
    <row r="1333" spans="1:21" x14ac:dyDescent="0.25">
      <c r="A1333">
        <v>320323</v>
      </c>
      <c r="B1333" t="s">
        <v>464</v>
      </c>
      <c r="C1333">
        <v>2530</v>
      </c>
      <c r="D1333" t="s">
        <v>240</v>
      </c>
      <c r="E1333">
        <v>1020</v>
      </c>
      <c r="F1333" t="s">
        <v>260</v>
      </c>
      <c r="G1333" t="s">
        <v>17</v>
      </c>
      <c r="H1333" t="s">
        <v>18</v>
      </c>
      <c r="I1333" s="1">
        <v>20483</v>
      </c>
      <c r="J1333" s="1">
        <f>+Tabell1[[#This Row],[Regnskap]]</f>
        <v>20483</v>
      </c>
      <c r="L1333" t="str">
        <f>_xlfn.XLOOKUP(Tabell1[[#This Row],[Ansvar]],Fleksi[Ansvar],Fleksi[Virksomhet])</f>
        <v>SYØ</v>
      </c>
      <c r="M1333" t="str">
        <f>_xlfn.XLOOKUP(Tabell1[[#This Row],[Ansvar]],Fleksi[Ansvar],Fleksi[1B])</f>
        <v>Sykehjemstjenester</v>
      </c>
      <c r="N1333" t="str">
        <f>_xlfn.XLOOKUP(Tabell1[[#This Row],[Ansvar]],Fleksi[Ansvar],Fleksi[Tjenesteområde])</f>
        <v>Helse og velferd</v>
      </c>
      <c r="O1333" s="1">
        <f>+ROUND(Tabell1[[#This Row],[Justert beløp]],-3)</f>
        <v>20000</v>
      </c>
      <c r="P1333">
        <f t="shared" si="169"/>
        <v>1020</v>
      </c>
      <c r="Q1333">
        <f t="shared" si="170"/>
        <v>320323</v>
      </c>
      <c r="R1333">
        <f t="shared" si="171"/>
        <v>2530</v>
      </c>
      <c r="S1333" t="str">
        <f t="shared" si="172"/>
        <v>2255</v>
      </c>
      <c r="T1333" s="1">
        <f>+Tabell1[[#This Row],[Avrundet beløp]]</f>
        <v>20000</v>
      </c>
      <c r="U1333" s="5">
        <f t="shared" si="168"/>
        <v>20000</v>
      </c>
    </row>
    <row r="1334" spans="1:21" x14ac:dyDescent="0.25">
      <c r="A1334">
        <v>320323</v>
      </c>
      <c r="B1334" t="s">
        <v>464</v>
      </c>
      <c r="C1334">
        <v>2530</v>
      </c>
      <c r="D1334" t="s">
        <v>240</v>
      </c>
      <c r="E1334">
        <v>1022</v>
      </c>
      <c r="F1334" t="s">
        <v>278</v>
      </c>
      <c r="G1334" t="s">
        <v>17</v>
      </c>
      <c r="H1334" t="s">
        <v>18</v>
      </c>
      <c r="I1334" s="1">
        <v>1467</v>
      </c>
      <c r="J1334" s="1">
        <f>+Tabell1[[#This Row],[Regnskap]]</f>
        <v>1467</v>
      </c>
      <c r="L1334" t="str">
        <f>_xlfn.XLOOKUP(Tabell1[[#This Row],[Ansvar]],Fleksi[Ansvar],Fleksi[Virksomhet])</f>
        <v>SYØ</v>
      </c>
      <c r="M1334" t="str">
        <f>_xlfn.XLOOKUP(Tabell1[[#This Row],[Ansvar]],Fleksi[Ansvar],Fleksi[1B])</f>
        <v>Sykehjemstjenester</v>
      </c>
      <c r="N1334" t="str">
        <f>_xlfn.XLOOKUP(Tabell1[[#This Row],[Ansvar]],Fleksi[Ansvar],Fleksi[Tjenesteområde])</f>
        <v>Helse og velferd</v>
      </c>
      <c r="O1334" s="1">
        <f>+ROUND(Tabell1[[#This Row],[Justert beløp]],-3)</f>
        <v>1000</v>
      </c>
      <c r="P1334">
        <f t="shared" si="169"/>
        <v>1022</v>
      </c>
      <c r="Q1334">
        <f t="shared" si="170"/>
        <v>320323</v>
      </c>
      <c r="R1334">
        <f t="shared" si="171"/>
        <v>2530</v>
      </c>
      <c r="S1334" t="str">
        <f t="shared" si="172"/>
        <v>2255</v>
      </c>
      <c r="T1334" s="1">
        <f>+Tabell1[[#This Row],[Avrundet beløp]]</f>
        <v>1000</v>
      </c>
      <c r="U1334" s="5">
        <f t="shared" si="168"/>
        <v>1000</v>
      </c>
    </row>
    <row r="1335" spans="1:21" x14ac:dyDescent="0.25">
      <c r="A1335">
        <v>320323</v>
      </c>
      <c r="B1335" t="s">
        <v>464</v>
      </c>
      <c r="C1335">
        <v>2530</v>
      </c>
      <c r="D1335" t="s">
        <v>240</v>
      </c>
      <c r="E1335">
        <v>1025</v>
      </c>
      <c r="F1335" t="s">
        <v>258</v>
      </c>
      <c r="G1335" t="s">
        <v>17</v>
      </c>
      <c r="H1335" t="s">
        <v>18</v>
      </c>
      <c r="I1335" s="1">
        <v>3796</v>
      </c>
      <c r="J1335" s="1">
        <f>+Tabell1[[#This Row],[Regnskap]]</f>
        <v>3796</v>
      </c>
      <c r="L1335" t="str">
        <f>_xlfn.XLOOKUP(Tabell1[[#This Row],[Ansvar]],Fleksi[Ansvar],Fleksi[Virksomhet])</f>
        <v>SYØ</v>
      </c>
      <c r="M1335" t="str">
        <f>_xlfn.XLOOKUP(Tabell1[[#This Row],[Ansvar]],Fleksi[Ansvar],Fleksi[1B])</f>
        <v>Sykehjemstjenester</v>
      </c>
      <c r="N1335" t="str">
        <f>_xlfn.XLOOKUP(Tabell1[[#This Row],[Ansvar]],Fleksi[Ansvar],Fleksi[Tjenesteområde])</f>
        <v>Helse og velferd</v>
      </c>
      <c r="O1335" s="1">
        <f>+ROUND(Tabell1[[#This Row],[Justert beløp]],-3)</f>
        <v>4000</v>
      </c>
      <c r="P1335">
        <f t="shared" si="169"/>
        <v>1025</v>
      </c>
      <c r="Q1335">
        <f t="shared" si="170"/>
        <v>320323</v>
      </c>
      <c r="R1335">
        <f t="shared" si="171"/>
        <v>2530</v>
      </c>
      <c r="S1335" t="str">
        <f t="shared" si="172"/>
        <v>2255</v>
      </c>
      <c r="T1335" s="1">
        <f>+Tabell1[[#This Row],[Avrundet beløp]]</f>
        <v>4000</v>
      </c>
      <c r="U1335" s="5">
        <f t="shared" si="168"/>
        <v>4000</v>
      </c>
    </row>
    <row r="1336" spans="1:21" x14ac:dyDescent="0.25">
      <c r="A1336">
        <v>320323</v>
      </c>
      <c r="B1336" t="s">
        <v>464</v>
      </c>
      <c r="C1336">
        <v>2530</v>
      </c>
      <c r="D1336" t="s">
        <v>240</v>
      </c>
      <c r="E1336">
        <v>1040</v>
      </c>
      <c r="F1336" t="s">
        <v>27</v>
      </c>
      <c r="G1336" t="s">
        <v>17</v>
      </c>
      <c r="H1336" t="s">
        <v>18</v>
      </c>
      <c r="I1336" s="1">
        <v>2991</v>
      </c>
      <c r="J1336" s="1">
        <f>+Tabell1[[#This Row],[Regnskap]]</f>
        <v>2991</v>
      </c>
      <c r="L1336" t="str">
        <f>_xlfn.XLOOKUP(Tabell1[[#This Row],[Ansvar]],Fleksi[Ansvar],Fleksi[Virksomhet])</f>
        <v>SYØ</v>
      </c>
      <c r="M1336" t="str">
        <f>_xlfn.XLOOKUP(Tabell1[[#This Row],[Ansvar]],Fleksi[Ansvar],Fleksi[1B])</f>
        <v>Sykehjemstjenester</v>
      </c>
      <c r="N1336" t="str">
        <f>_xlfn.XLOOKUP(Tabell1[[#This Row],[Ansvar]],Fleksi[Ansvar],Fleksi[Tjenesteområde])</f>
        <v>Helse og velferd</v>
      </c>
      <c r="O1336" s="1">
        <f>+ROUND(Tabell1[[#This Row],[Justert beløp]],-3)</f>
        <v>3000</v>
      </c>
      <c r="P1336">
        <f t="shared" si="169"/>
        <v>1040</v>
      </c>
      <c r="Q1336">
        <f t="shared" si="170"/>
        <v>320323</v>
      </c>
      <c r="R1336">
        <f t="shared" si="171"/>
        <v>2530</v>
      </c>
      <c r="S1336" t="str">
        <f t="shared" si="172"/>
        <v>2255</v>
      </c>
      <c r="T1336" s="1">
        <f>+Tabell1[[#This Row],[Avrundet beløp]]</f>
        <v>3000</v>
      </c>
      <c r="U1336" s="5">
        <f t="shared" si="168"/>
        <v>3000</v>
      </c>
    </row>
    <row r="1337" spans="1:21" x14ac:dyDescent="0.25">
      <c r="A1337">
        <v>320323</v>
      </c>
      <c r="B1337" t="s">
        <v>464</v>
      </c>
      <c r="C1337">
        <v>2530</v>
      </c>
      <c r="D1337" t="s">
        <v>240</v>
      </c>
      <c r="E1337">
        <v>1050</v>
      </c>
      <c r="F1337" t="s">
        <v>223</v>
      </c>
      <c r="G1337" t="s">
        <v>17</v>
      </c>
      <c r="H1337" t="s">
        <v>18</v>
      </c>
      <c r="I1337" s="1">
        <v>1187</v>
      </c>
      <c r="J1337" s="1">
        <f>+Tabell1[[#This Row],[Regnskap]]</f>
        <v>1187</v>
      </c>
      <c r="L1337" t="str">
        <f>_xlfn.XLOOKUP(Tabell1[[#This Row],[Ansvar]],Fleksi[Ansvar],Fleksi[Virksomhet])</f>
        <v>SYØ</v>
      </c>
      <c r="M1337" t="str">
        <f>_xlfn.XLOOKUP(Tabell1[[#This Row],[Ansvar]],Fleksi[Ansvar],Fleksi[1B])</f>
        <v>Sykehjemstjenester</v>
      </c>
      <c r="N1337" t="str">
        <f>_xlfn.XLOOKUP(Tabell1[[#This Row],[Ansvar]],Fleksi[Ansvar],Fleksi[Tjenesteområde])</f>
        <v>Helse og velferd</v>
      </c>
      <c r="O1337" s="1">
        <f>+ROUND(Tabell1[[#This Row],[Justert beløp]],-3)</f>
        <v>1000</v>
      </c>
      <c r="P1337">
        <f t="shared" si="169"/>
        <v>1050</v>
      </c>
      <c r="Q1337">
        <f t="shared" si="170"/>
        <v>320323</v>
      </c>
      <c r="R1337">
        <f t="shared" si="171"/>
        <v>2530</v>
      </c>
      <c r="S1337" t="str">
        <f t="shared" si="172"/>
        <v>2255</v>
      </c>
      <c r="T1337" s="1">
        <f>+Tabell1[[#This Row],[Avrundet beløp]]</f>
        <v>1000</v>
      </c>
      <c r="U1337" s="5">
        <f t="shared" si="168"/>
        <v>1000</v>
      </c>
    </row>
    <row r="1338" spans="1:21" x14ac:dyDescent="0.25">
      <c r="A1338">
        <v>320323</v>
      </c>
      <c r="B1338" t="s">
        <v>464</v>
      </c>
      <c r="C1338">
        <v>2530</v>
      </c>
      <c r="D1338" t="s">
        <v>240</v>
      </c>
      <c r="E1338">
        <v>1090</v>
      </c>
      <c r="F1338" t="s">
        <v>22</v>
      </c>
      <c r="G1338" t="s">
        <v>17</v>
      </c>
      <c r="H1338" t="s">
        <v>18</v>
      </c>
      <c r="I1338" s="1">
        <v>2098</v>
      </c>
      <c r="J1338" s="1">
        <f>+Tabell1[[#This Row],[Regnskap]]</f>
        <v>2098</v>
      </c>
      <c r="L1338" t="str">
        <f>_xlfn.XLOOKUP(Tabell1[[#This Row],[Ansvar]],Fleksi[Ansvar],Fleksi[Virksomhet])</f>
        <v>SYØ</v>
      </c>
      <c r="M1338" t="str">
        <f>_xlfn.XLOOKUP(Tabell1[[#This Row],[Ansvar]],Fleksi[Ansvar],Fleksi[1B])</f>
        <v>Sykehjemstjenester</v>
      </c>
      <c r="N1338" t="str">
        <f>_xlfn.XLOOKUP(Tabell1[[#This Row],[Ansvar]],Fleksi[Ansvar],Fleksi[Tjenesteområde])</f>
        <v>Helse og velferd</v>
      </c>
      <c r="O1338" s="1">
        <f>+ROUND(Tabell1[[#This Row],[Justert beløp]],-3)</f>
        <v>2000</v>
      </c>
      <c r="P1338">
        <f t="shared" si="169"/>
        <v>1090</v>
      </c>
      <c r="Q1338">
        <f t="shared" si="170"/>
        <v>320323</v>
      </c>
      <c r="R1338">
        <f t="shared" si="171"/>
        <v>2530</v>
      </c>
      <c r="S1338" t="str">
        <f t="shared" si="172"/>
        <v>2255</v>
      </c>
      <c r="T1338" s="1">
        <f>+Tabell1[[#This Row],[Avrundet beløp]]</f>
        <v>2000</v>
      </c>
      <c r="U1338" s="5">
        <f t="shared" si="168"/>
        <v>2000</v>
      </c>
    </row>
    <row r="1339" spans="1:21" x14ac:dyDescent="0.25">
      <c r="A1339">
        <v>320323</v>
      </c>
      <c r="B1339" t="s">
        <v>464</v>
      </c>
      <c r="C1339">
        <v>2530</v>
      </c>
      <c r="D1339" t="s">
        <v>240</v>
      </c>
      <c r="E1339">
        <v>1099</v>
      </c>
      <c r="F1339" t="s">
        <v>16</v>
      </c>
      <c r="G1339" t="s">
        <v>17</v>
      </c>
      <c r="H1339" t="s">
        <v>18</v>
      </c>
      <c r="I1339" s="1">
        <v>6090</v>
      </c>
      <c r="J1339" s="1">
        <f>+Tabell1[[#This Row],[Regnskap]]</f>
        <v>6090</v>
      </c>
      <c r="L1339" t="str">
        <f>_xlfn.XLOOKUP(Tabell1[[#This Row],[Ansvar]],Fleksi[Ansvar],Fleksi[Virksomhet])</f>
        <v>SYØ</v>
      </c>
      <c r="M1339" t="str">
        <f>_xlfn.XLOOKUP(Tabell1[[#This Row],[Ansvar]],Fleksi[Ansvar],Fleksi[1B])</f>
        <v>Sykehjemstjenester</v>
      </c>
      <c r="N1339" t="str">
        <f>_xlfn.XLOOKUP(Tabell1[[#This Row],[Ansvar]],Fleksi[Ansvar],Fleksi[Tjenesteområde])</f>
        <v>Helse og velferd</v>
      </c>
      <c r="O1339" s="1">
        <f>+ROUND(Tabell1[[#This Row],[Justert beløp]],-3)</f>
        <v>6000</v>
      </c>
      <c r="P1339">
        <f t="shared" si="169"/>
        <v>1099</v>
      </c>
      <c r="Q1339">
        <f t="shared" si="170"/>
        <v>320323</v>
      </c>
      <c r="R1339">
        <f t="shared" si="171"/>
        <v>2530</v>
      </c>
      <c r="S1339" t="str">
        <f t="shared" si="172"/>
        <v>2255</v>
      </c>
      <c r="T1339" s="1">
        <f>+Tabell1[[#This Row],[Avrundet beløp]]</f>
        <v>6000</v>
      </c>
      <c r="U1339" s="5">
        <f t="shared" si="168"/>
        <v>6000</v>
      </c>
    </row>
    <row r="1340" spans="1:21" x14ac:dyDescent="0.25">
      <c r="A1340">
        <v>320330</v>
      </c>
      <c r="B1340" t="s">
        <v>465</v>
      </c>
      <c r="C1340">
        <v>2611</v>
      </c>
      <c r="D1340" t="s">
        <v>455</v>
      </c>
      <c r="E1340">
        <v>1020</v>
      </c>
      <c r="F1340" t="s">
        <v>260</v>
      </c>
      <c r="G1340" t="s">
        <v>17</v>
      </c>
      <c r="H1340" t="s">
        <v>18</v>
      </c>
      <c r="I1340" s="1">
        <v>14204</v>
      </c>
      <c r="J1340" s="1">
        <f>+Tabell1[[#This Row],[Regnskap]]</f>
        <v>14204</v>
      </c>
      <c r="L1340" t="str">
        <f>_xlfn.XLOOKUP(Tabell1[[#This Row],[Ansvar]],Fleksi[Ansvar],Fleksi[Virksomhet])</f>
        <v>SYØ</v>
      </c>
      <c r="M1340" t="str">
        <f>_xlfn.XLOOKUP(Tabell1[[#This Row],[Ansvar]],Fleksi[Ansvar],Fleksi[1B])</f>
        <v>Sykehjemstjenester</v>
      </c>
      <c r="N1340" t="str">
        <f>_xlfn.XLOOKUP(Tabell1[[#This Row],[Ansvar]],Fleksi[Ansvar],Fleksi[Tjenesteområde])</f>
        <v>Helse og velferd</v>
      </c>
      <c r="O1340" s="1">
        <f>+ROUND(Tabell1[[#This Row],[Justert beløp]],-3)</f>
        <v>14000</v>
      </c>
      <c r="P1340">
        <f t="shared" si="169"/>
        <v>1020</v>
      </c>
      <c r="Q1340">
        <f t="shared" si="170"/>
        <v>320330</v>
      </c>
      <c r="R1340">
        <f t="shared" si="171"/>
        <v>2611</v>
      </c>
      <c r="S1340" t="str">
        <f t="shared" si="172"/>
        <v>2255</v>
      </c>
      <c r="T1340" s="1">
        <f>+Tabell1[[#This Row],[Avrundet beløp]]</f>
        <v>14000</v>
      </c>
      <c r="U1340" s="5">
        <f t="shared" si="168"/>
        <v>14000</v>
      </c>
    </row>
    <row r="1341" spans="1:21" x14ac:dyDescent="0.25">
      <c r="A1341">
        <v>320330</v>
      </c>
      <c r="B1341" t="s">
        <v>465</v>
      </c>
      <c r="C1341">
        <v>2611</v>
      </c>
      <c r="D1341" t="s">
        <v>455</v>
      </c>
      <c r="E1341">
        <v>1030</v>
      </c>
      <c r="F1341" t="s">
        <v>248</v>
      </c>
      <c r="G1341" t="s">
        <v>17</v>
      </c>
      <c r="H1341" t="s">
        <v>18</v>
      </c>
      <c r="I1341" s="1">
        <v>29405</v>
      </c>
      <c r="J1341" s="1">
        <f>+Tabell1[[#This Row],[Regnskap]]</f>
        <v>29405</v>
      </c>
      <c r="L1341" t="str">
        <f>_xlfn.XLOOKUP(Tabell1[[#This Row],[Ansvar]],Fleksi[Ansvar],Fleksi[Virksomhet])</f>
        <v>SYØ</v>
      </c>
      <c r="M1341" t="str">
        <f>_xlfn.XLOOKUP(Tabell1[[#This Row],[Ansvar]],Fleksi[Ansvar],Fleksi[1B])</f>
        <v>Sykehjemstjenester</v>
      </c>
      <c r="N1341" t="str">
        <f>_xlfn.XLOOKUP(Tabell1[[#This Row],[Ansvar]],Fleksi[Ansvar],Fleksi[Tjenesteområde])</f>
        <v>Helse og velferd</v>
      </c>
      <c r="O1341" s="1">
        <f>+ROUND(Tabell1[[#This Row],[Justert beløp]],-3)</f>
        <v>29000</v>
      </c>
      <c r="P1341">
        <f t="shared" ref="P1341:P1380" si="173">+E1341</f>
        <v>1030</v>
      </c>
      <c r="Q1341">
        <f t="shared" ref="Q1341:Q1380" si="174">+A1341</f>
        <v>320330</v>
      </c>
      <c r="R1341">
        <f t="shared" ref="R1341:R1380" si="175">+C1341</f>
        <v>2611</v>
      </c>
      <c r="S1341" t="str">
        <f t="shared" ref="S1341:S1380" si="176">+G1341</f>
        <v>2255</v>
      </c>
      <c r="T1341" s="1">
        <f>+Tabell1[[#This Row],[Avrundet beløp]]</f>
        <v>29000</v>
      </c>
      <c r="U1341" s="5">
        <f t="shared" si="168"/>
        <v>29000</v>
      </c>
    </row>
    <row r="1342" spans="1:21" x14ac:dyDescent="0.25">
      <c r="A1342">
        <v>320330</v>
      </c>
      <c r="B1342" t="s">
        <v>465</v>
      </c>
      <c r="C1342">
        <v>2611</v>
      </c>
      <c r="D1342" t="s">
        <v>455</v>
      </c>
      <c r="E1342">
        <v>1040</v>
      </c>
      <c r="F1342" t="s">
        <v>27</v>
      </c>
      <c r="G1342" t="s">
        <v>17</v>
      </c>
      <c r="H1342" t="s">
        <v>18</v>
      </c>
      <c r="I1342" s="1">
        <v>12689</v>
      </c>
      <c r="J1342" s="1">
        <f>+Tabell1[[#This Row],[Regnskap]]</f>
        <v>12689</v>
      </c>
      <c r="L1342" t="str">
        <f>_xlfn.XLOOKUP(Tabell1[[#This Row],[Ansvar]],Fleksi[Ansvar],Fleksi[Virksomhet])</f>
        <v>SYØ</v>
      </c>
      <c r="M1342" t="str">
        <f>_xlfn.XLOOKUP(Tabell1[[#This Row],[Ansvar]],Fleksi[Ansvar],Fleksi[1B])</f>
        <v>Sykehjemstjenester</v>
      </c>
      <c r="N1342" t="str">
        <f>_xlfn.XLOOKUP(Tabell1[[#This Row],[Ansvar]],Fleksi[Ansvar],Fleksi[Tjenesteområde])</f>
        <v>Helse og velferd</v>
      </c>
      <c r="O1342" s="1">
        <f>+ROUND(Tabell1[[#This Row],[Justert beløp]],-3)</f>
        <v>13000</v>
      </c>
      <c r="P1342">
        <f t="shared" si="173"/>
        <v>1040</v>
      </c>
      <c r="Q1342">
        <f t="shared" si="174"/>
        <v>320330</v>
      </c>
      <c r="R1342">
        <f t="shared" si="175"/>
        <v>2611</v>
      </c>
      <c r="S1342" t="str">
        <f t="shared" si="176"/>
        <v>2255</v>
      </c>
      <c r="T1342" s="1">
        <f>+Tabell1[[#This Row],[Avrundet beløp]]</f>
        <v>13000</v>
      </c>
      <c r="U1342" s="5">
        <f t="shared" si="168"/>
        <v>13000</v>
      </c>
    </row>
    <row r="1343" spans="1:21" x14ac:dyDescent="0.25">
      <c r="A1343">
        <v>320330</v>
      </c>
      <c r="B1343" t="s">
        <v>465</v>
      </c>
      <c r="C1343">
        <v>2611</v>
      </c>
      <c r="D1343" t="s">
        <v>455</v>
      </c>
      <c r="E1343">
        <v>1090</v>
      </c>
      <c r="F1343" t="s">
        <v>22</v>
      </c>
      <c r="G1343" t="s">
        <v>17</v>
      </c>
      <c r="H1343" t="s">
        <v>18</v>
      </c>
      <c r="I1343" s="1">
        <v>3589</v>
      </c>
      <c r="J1343" s="1">
        <f>+Tabell1[[#This Row],[Regnskap]]</f>
        <v>3589</v>
      </c>
      <c r="L1343" t="str">
        <f>_xlfn.XLOOKUP(Tabell1[[#This Row],[Ansvar]],Fleksi[Ansvar],Fleksi[Virksomhet])</f>
        <v>SYØ</v>
      </c>
      <c r="M1343" t="str">
        <f>_xlfn.XLOOKUP(Tabell1[[#This Row],[Ansvar]],Fleksi[Ansvar],Fleksi[1B])</f>
        <v>Sykehjemstjenester</v>
      </c>
      <c r="N1343" t="str">
        <f>_xlfn.XLOOKUP(Tabell1[[#This Row],[Ansvar]],Fleksi[Ansvar],Fleksi[Tjenesteområde])</f>
        <v>Helse og velferd</v>
      </c>
      <c r="O1343" s="1">
        <f>+ROUND(Tabell1[[#This Row],[Justert beløp]],-3)</f>
        <v>4000</v>
      </c>
      <c r="P1343">
        <f t="shared" si="173"/>
        <v>1090</v>
      </c>
      <c r="Q1343">
        <f t="shared" si="174"/>
        <v>320330</v>
      </c>
      <c r="R1343">
        <f t="shared" si="175"/>
        <v>2611</v>
      </c>
      <c r="S1343" t="str">
        <f t="shared" si="176"/>
        <v>2255</v>
      </c>
      <c r="T1343" s="1">
        <f>+Tabell1[[#This Row],[Avrundet beløp]]</f>
        <v>4000</v>
      </c>
      <c r="U1343" s="5">
        <f t="shared" si="168"/>
        <v>4000</v>
      </c>
    </row>
    <row r="1344" spans="1:21" x14ac:dyDescent="0.25">
      <c r="A1344">
        <v>320330</v>
      </c>
      <c r="B1344" t="s">
        <v>465</v>
      </c>
      <c r="C1344">
        <v>2611</v>
      </c>
      <c r="D1344" t="s">
        <v>455</v>
      </c>
      <c r="E1344">
        <v>1099</v>
      </c>
      <c r="F1344" t="s">
        <v>16</v>
      </c>
      <c r="G1344" t="s">
        <v>17</v>
      </c>
      <c r="H1344" t="s">
        <v>18</v>
      </c>
      <c r="I1344" s="1">
        <v>8444</v>
      </c>
      <c r="J1344" s="1">
        <f>+Tabell1[[#This Row],[Regnskap]]</f>
        <v>8444</v>
      </c>
      <c r="L1344" t="str">
        <f>_xlfn.XLOOKUP(Tabell1[[#This Row],[Ansvar]],Fleksi[Ansvar],Fleksi[Virksomhet])</f>
        <v>SYØ</v>
      </c>
      <c r="M1344" t="str">
        <f>_xlfn.XLOOKUP(Tabell1[[#This Row],[Ansvar]],Fleksi[Ansvar],Fleksi[1B])</f>
        <v>Sykehjemstjenester</v>
      </c>
      <c r="N1344" t="str">
        <f>_xlfn.XLOOKUP(Tabell1[[#This Row],[Ansvar]],Fleksi[Ansvar],Fleksi[Tjenesteområde])</f>
        <v>Helse og velferd</v>
      </c>
      <c r="O1344" s="1">
        <f>+ROUND(Tabell1[[#This Row],[Justert beløp]],-3)</f>
        <v>8000</v>
      </c>
      <c r="P1344">
        <f t="shared" si="173"/>
        <v>1099</v>
      </c>
      <c r="Q1344">
        <f t="shared" si="174"/>
        <v>320330</v>
      </c>
      <c r="R1344">
        <f t="shared" si="175"/>
        <v>2611</v>
      </c>
      <c r="S1344" t="str">
        <f t="shared" si="176"/>
        <v>2255</v>
      </c>
      <c r="T1344" s="1">
        <f>+Tabell1[[#This Row],[Avrundet beløp]]</f>
        <v>8000</v>
      </c>
      <c r="U1344" s="5">
        <f t="shared" si="168"/>
        <v>8000</v>
      </c>
    </row>
    <row r="1345" spans="1:21" x14ac:dyDescent="0.25">
      <c r="A1345">
        <v>320330</v>
      </c>
      <c r="B1345" t="s">
        <v>465</v>
      </c>
      <c r="C1345">
        <v>2611</v>
      </c>
      <c r="D1345" t="s">
        <v>455</v>
      </c>
      <c r="E1345">
        <v>1121</v>
      </c>
      <c r="F1345" t="s">
        <v>66</v>
      </c>
      <c r="G1345" t="s">
        <v>17</v>
      </c>
      <c r="H1345" t="s">
        <v>18</v>
      </c>
      <c r="I1345" s="1">
        <v>12577</v>
      </c>
      <c r="J1345" s="1">
        <f>+Tabell1[[#This Row],[Regnskap]]</f>
        <v>12577</v>
      </c>
      <c r="L1345" t="str">
        <f>_xlfn.XLOOKUP(Tabell1[[#This Row],[Ansvar]],Fleksi[Ansvar],Fleksi[Virksomhet])</f>
        <v>SYØ</v>
      </c>
      <c r="M1345" t="str">
        <f>_xlfn.XLOOKUP(Tabell1[[#This Row],[Ansvar]],Fleksi[Ansvar],Fleksi[1B])</f>
        <v>Sykehjemstjenester</v>
      </c>
      <c r="N1345" t="str">
        <f>_xlfn.XLOOKUP(Tabell1[[#This Row],[Ansvar]],Fleksi[Ansvar],Fleksi[Tjenesteområde])</f>
        <v>Helse og velferd</v>
      </c>
      <c r="O1345" s="1">
        <f>+ROUND(Tabell1[[#This Row],[Justert beløp]],-3)</f>
        <v>13000</v>
      </c>
      <c r="P1345">
        <f t="shared" si="173"/>
        <v>1121</v>
      </c>
      <c r="Q1345">
        <f t="shared" si="174"/>
        <v>320330</v>
      </c>
      <c r="R1345">
        <f t="shared" si="175"/>
        <v>2611</v>
      </c>
      <c r="S1345" t="str">
        <f t="shared" si="176"/>
        <v>2255</v>
      </c>
      <c r="T1345" s="1">
        <f>+Tabell1[[#This Row],[Avrundet beløp]]</f>
        <v>13000</v>
      </c>
      <c r="U1345" s="5">
        <f t="shared" si="168"/>
        <v>13000</v>
      </c>
    </row>
    <row r="1346" spans="1:21" x14ac:dyDescent="0.25">
      <c r="A1346">
        <v>320331</v>
      </c>
      <c r="B1346" t="s">
        <v>466</v>
      </c>
      <c r="C1346">
        <v>2611</v>
      </c>
      <c r="D1346" t="s">
        <v>455</v>
      </c>
      <c r="E1346">
        <v>1121</v>
      </c>
      <c r="F1346" t="s">
        <v>66</v>
      </c>
      <c r="G1346" t="s">
        <v>17</v>
      </c>
      <c r="H1346" t="s">
        <v>18</v>
      </c>
      <c r="I1346" s="1">
        <v>10008</v>
      </c>
      <c r="J1346" s="1">
        <f>+Tabell1[[#This Row],[Regnskap]]</f>
        <v>10008</v>
      </c>
      <c r="L1346" t="str">
        <f>_xlfn.XLOOKUP(Tabell1[[#This Row],[Ansvar]],Fleksi[Ansvar],Fleksi[Virksomhet])</f>
        <v>SYØ</v>
      </c>
      <c r="M1346" t="str">
        <f>_xlfn.XLOOKUP(Tabell1[[#This Row],[Ansvar]],Fleksi[Ansvar],Fleksi[1B])</f>
        <v>Sykehjemstjenester</v>
      </c>
      <c r="N1346" t="str">
        <f>_xlfn.XLOOKUP(Tabell1[[#This Row],[Ansvar]],Fleksi[Ansvar],Fleksi[Tjenesteområde])</f>
        <v>Helse og velferd</v>
      </c>
      <c r="O1346" s="1">
        <f>+ROUND(Tabell1[[#This Row],[Justert beløp]],-3)</f>
        <v>10000</v>
      </c>
      <c r="P1346">
        <f t="shared" si="173"/>
        <v>1121</v>
      </c>
      <c r="Q1346">
        <f t="shared" si="174"/>
        <v>320331</v>
      </c>
      <c r="R1346">
        <f t="shared" si="175"/>
        <v>2611</v>
      </c>
      <c r="S1346" t="str">
        <f t="shared" si="176"/>
        <v>2255</v>
      </c>
      <c r="T1346" s="1">
        <f>+Tabell1[[#This Row],[Avrundet beløp]]</f>
        <v>10000</v>
      </c>
      <c r="U1346" s="5">
        <f t="shared" si="168"/>
        <v>10000</v>
      </c>
    </row>
    <row r="1347" spans="1:21" x14ac:dyDescent="0.25">
      <c r="A1347">
        <v>320332</v>
      </c>
      <c r="B1347" t="s">
        <v>467</v>
      </c>
      <c r="C1347">
        <v>2611</v>
      </c>
      <c r="D1347" t="s">
        <v>455</v>
      </c>
      <c r="E1347">
        <v>1020</v>
      </c>
      <c r="F1347" t="s">
        <v>260</v>
      </c>
      <c r="G1347" t="s">
        <v>17</v>
      </c>
      <c r="H1347" t="s">
        <v>18</v>
      </c>
      <c r="I1347" s="1">
        <v>2316</v>
      </c>
      <c r="J1347" s="1">
        <f>+Tabell1[[#This Row],[Regnskap]]</f>
        <v>2316</v>
      </c>
      <c r="L1347" t="str">
        <f>_xlfn.XLOOKUP(Tabell1[[#This Row],[Ansvar]],Fleksi[Ansvar],Fleksi[Virksomhet])</f>
        <v>SYØ</v>
      </c>
      <c r="M1347" t="str">
        <f>_xlfn.XLOOKUP(Tabell1[[#This Row],[Ansvar]],Fleksi[Ansvar],Fleksi[1B])</f>
        <v>Sykehjemstjenester</v>
      </c>
      <c r="N1347" t="str">
        <f>_xlfn.XLOOKUP(Tabell1[[#This Row],[Ansvar]],Fleksi[Ansvar],Fleksi[Tjenesteområde])</f>
        <v>Helse og velferd</v>
      </c>
      <c r="O1347" s="1">
        <f>+ROUND(Tabell1[[#This Row],[Justert beløp]],-3)</f>
        <v>2000</v>
      </c>
      <c r="P1347">
        <f t="shared" si="173"/>
        <v>1020</v>
      </c>
      <c r="Q1347">
        <f t="shared" si="174"/>
        <v>320332</v>
      </c>
      <c r="R1347">
        <f t="shared" si="175"/>
        <v>2611</v>
      </c>
      <c r="S1347" t="str">
        <f t="shared" si="176"/>
        <v>2255</v>
      </c>
      <c r="T1347" s="1">
        <f>+Tabell1[[#This Row],[Avrundet beløp]]</f>
        <v>2000</v>
      </c>
      <c r="U1347" s="5">
        <f t="shared" si="168"/>
        <v>2000</v>
      </c>
    </row>
    <row r="1348" spans="1:21" x14ac:dyDescent="0.25">
      <c r="A1348">
        <v>320332</v>
      </c>
      <c r="B1348" t="s">
        <v>467</v>
      </c>
      <c r="C1348">
        <v>2611</v>
      </c>
      <c r="D1348" t="s">
        <v>455</v>
      </c>
      <c r="E1348">
        <v>1025</v>
      </c>
      <c r="F1348" t="s">
        <v>258</v>
      </c>
      <c r="G1348" t="s">
        <v>17</v>
      </c>
      <c r="H1348" t="s">
        <v>18</v>
      </c>
      <c r="I1348" s="1">
        <v>470</v>
      </c>
      <c r="J1348" s="1">
        <f>+Tabell1[[#This Row],[Regnskap]]</f>
        <v>470</v>
      </c>
      <c r="L1348" t="str">
        <f>_xlfn.XLOOKUP(Tabell1[[#This Row],[Ansvar]],Fleksi[Ansvar],Fleksi[Virksomhet])</f>
        <v>SYØ</v>
      </c>
      <c r="M1348" t="str">
        <f>_xlfn.XLOOKUP(Tabell1[[#This Row],[Ansvar]],Fleksi[Ansvar],Fleksi[1B])</f>
        <v>Sykehjemstjenester</v>
      </c>
      <c r="N1348" t="str">
        <f>_xlfn.XLOOKUP(Tabell1[[#This Row],[Ansvar]],Fleksi[Ansvar],Fleksi[Tjenesteområde])</f>
        <v>Helse og velferd</v>
      </c>
      <c r="O1348" s="1">
        <f>+ROUND(Tabell1[[#This Row],[Justert beløp]],-3)</f>
        <v>0</v>
      </c>
      <c r="P1348">
        <f t="shared" si="173"/>
        <v>1025</v>
      </c>
      <c r="Q1348">
        <f t="shared" si="174"/>
        <v>320332</v>
      </c>
      <c r="R1348">
        <f t="shared" si="175"/>
        <v>2611</v>
      </c>
      <c r="S1348" t="str">
        <f t="shared" si="176"/>
        <v>2255</v>
      </c>
      <c r="T1348" s="1">
        <f>+Tabell1[[#This Row],[Avrundet beløp]]</f>
        <v>0</v>
      </c>
      <c r="U1348" s="5">
        <f t="shared" si="168"/>
        <v>0</v>
      </c>
    </row>
    <row r="1349" spans="1:21" x14ac:dyDescent="0.25">
      <c r="A1349">
        <v>320332</v>
      </c>
      <c r="B1349" t="s">
        <v>467</v>
      </c>
      <c r="C1349">
        <v>2611</v>
      </c>
      <c r="D1349" t="s">
        <v>455</v>
      </c>
      <c r="E1349">
        <v>1030</v>
      </c>
      <c r="F1349" t="s">
        <v>248</v>
      </c>
      <c r="G1349" t="s">
        <v>17</v>
      </c>
      <c r="H1349" t="s">
        <v>18</v>
      </c>
      <c r="I1349" s="1">
        <v>1240</v>
      </c>
      <c r="J1349" s="1">
        <f>+Tabell1[[#This Row],[Regnskap]]</f>
        <v>1240</v>
      </c>
      <c r="L1349" t="str">
        <f>_xlfn.XLOOKUP(Tabell1[[#This Row],[Ansvar]],Fleksi[Ansvar],Fleksi[Virksomhet])</f>
        <v>SYØ</v>
      </c>
      <c r="M1349" t="str">
        <f>_xlfn.XLOOKUP(Tabell1[[#This Row],[Ansvar]],Fleksi[Ansvar],Fleksi[1B])</f>
        <v>Sykehjemstjenester</v>
      </c>
      <c r="N1349" t="str">
        <f>_xlfn.XLOOKUP(Tabell1[[#This Row],[Ansvar]],Fleksi[Ansvar],Fleksi[Tjenesteområde])</f>
        <v>Helse og velferd</v>
      </c>
      <c r="O1349" s="1">
        <f>+ROUND(Tabell1[[#This Row],[Justert beløp]],-3)</f>
        <v>1000</v>
      </c>
      <c r="P1349">
        <f t="shared" si="173"/>
        <v>1030</v>
      </c>
      <c r="Q1349">
        <f t="shared" si="174"/>
        <v>320332</v>
      </c>
      <c r="R1349">
        <f t="shared" si="175"/>
        <v>2611</v>
      </c>
      <c r="S1349" t="str">
        <f t="shared" si="176"/>
        <v>2255</v>
      </c>
      <c r="T1349" s="1">
        <f>+Tabell1[[#This Row],[Avrundet beløp]]</f>
        <v>1000</v>
      </c>
      <c r="U1349" s="5">
        <f t="shared" ref="U1349:U1412" si="177">ROUND(T1349,-3)</f>
        <v>1000</v>
      </c>
    </row>
    <row r="1350" spans="1:21" x14ac:dyDescent="0.25">
      <c r="A1350">
        <v>320332</v>
      </c>
      <c r="B1350" t="s">
        <v>467</v>
      </c>
      <c r="C1350">
        <v>2611</v>
      </c>
      <c r="D1350" t="s">
        <v>455</v>
      </c>
      <c r="E1350">
        <v>1040</v>
      </c>
      <c r="F1350" t="s">
        <v>27</v>
      </c>
      <c r="G1350" t="s">
        <v>17</v>
      </c>
      <c r="H1350" t="s">
        <v>18</v>
      </c>
      <c r="I1350" s="1">
        <v>4324</v>
      </c>
      <c r="J1350" s="1">
        <f>+Tabell1[[#This Row],[Regnskap]]</f>
        <v>4324</v>
      </c>
      <c r="L1350" t="str">
        <f>_xlfn.XLOOKUP(Tabell1[[#This Row],[Ansvar]],Fleksi[Ansvar],Fleksi[Virksomhet])</f>
        <v>SYØ</v>
      </c>
      <c r="M1350" t="str">
        <f>_xlfn.XLOOKUP(Tabell1[[#This Row],[Ansvar]],Fleksi[Ansvar],Fleksi[1B])</f>
        <v>Sykehjemstjenester</v>
      </c>
      <c r="N1350" t="str">
        <f>_xlfn.XLOOKUP(Tabell1[[#This Row],[Ansvar]],Fleksi[Ansvar],Fleksi[Tjenesteområde])</f>
        <v>Helse og velferd</v>
      </c>
      <c r="O1350" s="1">
        <f>+ROUND(Tabell1[[#This Row],[Justert beløp]],-3)</f>
        <v>4000</v>
      </c>
      <c r="P1350">
        <f t="shared" si="173"/>
        <v>1040</v>
      </c>
      <c r="Q1350">
        <f t="shared" si="174"/>
        <v>320332</v>
      </c>
      <c r="R1350">
        <f t="shared" si="175"/>
        <v>2611</v>
      </c>
      <c r="S1350" t="str">
        <f t="shared" si="176"/>
        <v>2255</v>
      </c>
      <c r="T1350" s="1">
        <f>+Tabell1[[#This Row],[Avrundet beløp]]</f>
        <v>4000</v>
      </c>
      <c r="U1350" s="5">
        <f t="shared" si="177"/>
        <v>4000</v>
      </c>
    </row>
    <row r="1351" spans="1:21" x14ac:dyDescent="0.25">
      <c r="A1351">
        <v>320332</v>
      </c>
      <c r="B1351" t="s">
        <v>467</v>
      </c>
      <c r="C1351">
        <v>2611</v>
      </c>
      <c r="D1351" t="s">
        <v>455</v>
      </c>
      <c r="E1351">
        <v>1090</v>
      </c>
      <c r="F1351" t="s">
        <v>22</v>
      </c>
      <c r="G1351" t="s">
        <v>17</v>
      </c>
      <c r="H1351" t="s">
        <v>18</v>
      </c>
      <c r="I1351" s="1">
        <v>295</v>
      </c>
      <c r="J1351" s="1">
        <f>+Tabell1[[#This Row],[Regnskap]]</f>
        <v>295</v>
      </c>
      <c r="L1351" t="str">
        <f>_xlfn.XLOOKUP(Tabell1[[#This Row],[Ansvar]],Fleksi[Ansvar],Fleksi[Virksomhet])</f>
        <v>SYØ</v>
      </c>
      <c r="M1351" t="str">
        <f>_xlfn.XLOOKUP(Tabell1[[#This Row],[Ansvar]],Fleksi[Ansvar],Fleksi[1B])</f>
        <v>Sykehjemstjenester</v>
      </c>
      <c r="N1351" t="str">
        <f>_xlfn.XLOOKUP(Tabell1[[#This Row],[Ansvar]],Fleksi[Ansvar],Fleksi[Tjenesteområde])</f>
        <v>Helse og velferd</v>
      </c>
      <c r="O1351" s="1">
        <f>+ROUND(Tabell1[[#This Row],[Justert beløp]],-3)</f>
        <v>0</v>
      </c>
      <c r="P1351">
        <f t="shared" si="173"/>
        <v>1090</v>
      </c>
      <c r="Q1351">
        <f t="shared" si="174"/>
        <v>320332</v>
      </c>
      <c r="R1351">
        <f t="shared" si="175"/>
        <v>2611</v>
      </c>
      <c r="S1351" t="str">
        <f t="shared" si="176"/>
        <v>2255</v>
      </c>
      <c r="T1351" s="1">
        <f>+Tabell1[[#This Row],[Avrundet beløp]]</f>
        <v>0</v>
      </c>
      <c r="U1351" s="5">
        <f t="shared" si="177"/>
        <v>0</v>
      </c>
    </row>
    <row r="1352" spans="1:21" x14ac:dyDescent="0.25">
      <c r="A1352">
        <v>320332</v>
      </c>
      <c r="B1352" t="s">
        <v>467</v>
      </c>
      <c r="C1352">
        <v>2611</v>
      </c>
      <c r="D1352" t="s">
        <v>455</v>
      </c>
      <c r="E1352">
        <v>1099</v>
      </c>
      <c r="F1352" t="s">
        <v>16</v>
      </c>
      <c r="G1352" t="s">
        <v>17</v>
      </c>
      <c r="H1352" t="s">
        <v>18</v>
      </c>
      <c r="I1352" s="1">
        <v>1219</v>
      </c>
      <c r="J1352" s="1">
        <f>+Tabell1[[#This Row],[Regnskap]]</f>
        <v>1219</v>
      </c>
      <c r="L1352" t="str">
        <f>_xlfn.XLOOKUP(Tabell1[[#This Row],[Ansvar]],Fleksi[Ansvar],Fleksi[Virksomhet])</f>
        <v>SYØ</v>
      </c>
      <c r="M1352" t="str">
        <f>_xlfn.XLOOKUP(Tabell1[[#This Row],[Ansvar]],Fleksi[Ansvar],Fleksi[1B])</f>
        <v>Sykehjemstjenester</v>
      </c>
      <c r="N1352" t="str">
        <f>_xlfn.XLOOKUP(Tabell1[[#This Row],[Ansvar]],Fleksi[Ansvar],Fleksi[Tjenesteområde])</f>
        <v>Helse og velferd</v>
      </c>
      <c r="O1352" s="1">
        <f>+ROUND(Tabell1[[#This Row],[Justert beløp]],-3)</f>
        <v>1000</v>
      </c>
      <c r="P1352">
        <f t="shared" si="173"/>
        <v>1099</v>
      </c>
      <c r="Q1352">
        <f t="shared" si="174"/>
        <v>320332</v>
      </c>
      <c r="R1352">
        <f t="shared" si="175"/>
        <v>2611</v>
      </c>
      <c r="S1352" t="str">
        <f t="shared" si="176"/>
        <v>2255</v>
      </c>
      <c r="T1352" s="1">
        <f>+Tabell1[[#This Row],[Avrundet beløp]]</f>
        <v>1000</v>
      </c>
      <c r="U1352" s="5">
        <f t="shared" si="177"/>
        <v>1000</v>
      </c>
    </row>
    <row r="1353" spans="1:21" x14ac:dyDescent="0.25">
      <c r="A1353">
        <v>320332</v>
      </c>
      <c r="B1353" t="s">
        <v>467</v>
      </c>
      <c r="C1353">
        <v>2611</v>
      </c>
      <c r="D1353" t="s">
        <v>455</v>
      </c>
      <c r="E1353">
        <v>1121</v>
      </c>
      <c r="F1353" t="s">
        <v>66</v>
      </c>
      <c r="G1353" t="s">
        <v>17</v>
      </c>
      <c r="H1353" t="s">
        <v>18</v>
      </c>
      <c r="I1353" s="1">
        <v>11990</v>
      </c>
      <c r="J1353" s="1">
        <f>+Tabell1[[#This Row],[Regnskap]]</f>
        <v>11990</v>
      </c>
      <c r="L1353" t="str">
        <f>_xlfn.XLOOKUP(Tabell1[[#This Row],[Ansvar]],Fleksi[Ansvar],Fleksi[Virksomhet])</f>
        <v>SYØ</v>
      </c>
      <c r="M1353" t="str">
        <f>_xlfn.XLOOKUP(Tabell1[[#This Row],[Ansvar]],Fleksi[Ansvar],Fleksi[1B])</f>
        <v>Sykehjemstjenester</v>
      </c>
      <c r="N1353" t="str">
        <f>_xlfn.XLOOKUP(Tabell1[[#This Row],[Ansvar]],Fleksi[Ansvar],Fleksi[Tjenesteområde])</f>
        <v>Helse og velferd</v>
      </c>
      <c r="O1353" s="1">
        <f>+ROUND(Tabell1[[#This Row],[Justert beløp]],-3)</f>
        <v>12000</v>
      </c>
      <c r="P1353">
        <f t="shared" si="173"/>
        <v>1121</v>
      </c>
      <c r="Q1353">
        <f t="shared" si="174"/>
        <v>320332</v>
      </c>
      <c r="R1353">
        <f t="shared" si="175"/>
        <v>2611</v>
      </c>
      <c r="S1353" t="str">
        <f t="shared" si="176"/>
        <v>2255</v>
      </c>
      <c r="T1353" s="1">
        <f>+Tabell1[[#This Row],[Avrundet beløp]]</f>
        <v>12000</v>
      </c>
      <c r="U1353" s="5">
        <f t="shared" si="177"/>
        <v>12000</v>
      </c>
    </row>
    <row r="1354" spans="1:21" x14ac:dyDescent="0.25">
      <c r="A1354">
        <v>320333</v>
      </c>
      <c r="B1354" t="s">
        <v>468</v>
      </c>
      <c r="C1354">
        <v>2611</v>
      </c>
      <c r="D1354" t="s">
        <v>455</v>
      </c>
      <c r="E1354">
        <v>1020</v>
      </c>
      <c r="F1354" t="s">
        <v>260</v>
      </c>
      <c r="G1354" t="s">
        <v>17</v>
      </c>
      <c r="H1354" t="s">
        <v>18</v>
      </c>
      <c r="I1354" s="1">
        <v>2303</v>
      </c>
      <c r="J1354" s="1">
        <f>+Tabell1[[#This Row],[Regnskap]]</f>
        <v>2303</v>
      </c>
      <c r="L1354" t="str">
        <f>_xlfn.XLOOKUP(Tabell1[[#This Row],[Ansvar]],Fleksi[Ansvar],Fleksi[Virksomhet])</f>
        <v>SYØ</v>
      </c>
      <c r="M1354" t="str">
        <f>_xlfn.XLOOKUP(Tabell1[[#This Row],[Ansvar]],Fleksi[Ansvar],Fleksi[1B])</f>
        <v>Sykehjemstjenester</v>
      </c>
      <c r="N1354" t="str">
        <f>_xlfn.XLOOKUP(Tabell1[[#This Row],[Ansvar]],Fleksi[Ansvar],Fleksi[Tjenesteområde])</f>
        <v>Helse og velferd</v>
      </c>
      <c r="O1354" s="1">
        <f>+ROUND(Tabell1[[#This Row],[Justert beløp]],-3)</f>
        <v>2000</v>
      </c>
      <c r="P1354">
        <f t="shared" si="173"/>
        <v>1020</v>
      </c>
      <c r="Q1354">
        <f t="shared" si="174"/>
        <v>320333</v>
      </c>
      <c r="R1354">
        <f t="shared" si="175"/>
        <v>2611</v>
      </c>
      <c r="S1354" t="str">
        <f t="shared" si="176"/>
        <v>2255</v>
      </c>
      <c r="T1354" s="1">
        <f>+Tabell1[[#This Row],[Avrundet beløp]]</f>
        <v>2000</v>
      </c>
      <c r="U1354" s="5">
        <f t="shared" si="177"/>
        <v>2000</v>
      </c>
    </row>
    <row r="1355" spans="1:21" x14ac:dyDescent="0.25">
      <c r="A1355">
        <v>320333</v>
      </c>
      <c r="B1355" t="s">
        <v>468</v>
      </c>
      <c r="C1355">
        <v>2611</v>
      </c>
      <c r="D1355" t="s">
        <v>455</v>
      </c>
      <c r="E1355">
        <v>1030</v>
      </c>
      <c r="F1355" t="s">
        <v>248</v>
      </c>
      <c r="G1355" t="s">
        <v>17</v>
      </c>
      <c r="H1355" t="s">
        <v>18</v>
      </c>
      <c r="I1355" s="1">
        <v>1387</v>
      </c>
      <c r="J1355" s="1">
        <f>+Tabell1[[#This Row],[Regnskap]]</f>
        <v>1387</v>
      </c>
      <c r="L1355" t="str">
        <f>_xlfn.XLOOKUP(Tabell1[[#This Row],[Ansvar]],Fleksi[Ansvar],Fleksi[Virksomhet])</f>
        <v>SYØ</v>
      </c>
      <c r="M1355" t="str">
        <f>_xlfn.XLOOKUP(Tabell1[[#This Row],[Ansvar]],Fleksi[Ansvar],Fleksi[1B])</f>
        <v>Sykehjemstjenester</v>
      </c>
      <c r="N1355" t="str">
        <f>_xlfn.XLOOKUP(Tabell1[[#This Row],[Ansvar]],Fleksi[Ansvar],Fleksi[Tjenesteområde])</f>
        <v>Helse og velferd</v>
      </c>
      <c r="O1355" s="1">
        <f>+ROUND(Tabell1[[#This Row],[Justert beløp]],-3)</f>
        <v>1000</v>
      </c>
      <c r="P1355">
        <f t="shared" si="173"/>
        <v>1030</v>
      </c>
      <c r="Q1355">
        <f t="shared" si="174"/>
        <v>320333</v>
      </c>
      <c r="R1355">
        <f t="shared" si="175"/>
        <v>2611</v>
      </c>
      <c r="S1355" t="str">
        <f t="shared" si="176"/>
        <v>2255</v>
      </c>
      <c r="T1355" s="1">
        <f>+Tabell1[[#This Row],[Avrundet beløp]]</f>
        <v>1000</v>
      </c>
      <c r="U1355" s="5">
        <f t="shared" si="177"/>
        <v>1000</v>
      </c>
    </row>
    <row r="1356" spans="1:21" x14ac:dyDescent="0.25">
      <c r="A1356">
        <v>320333</v>
      </c>
      <c r="B1356" t="s">
        <v>468</v>
      </c>
      <c r="C1356">
        <v>2611</v>
      </c>
      <c r="D1356" t="s">
        <v>455</v>
      </c>
      <c r="E1356">
        <v>1090</v>
      </c>
      <c r="F1356" t="s">
        <v>22</v>
      </c>
      <c r="G1356" t="s">
        <v>17</v>
      </c>
      <c r="H1356" t="s">
        <v>18</v>
      </c>
      <c r="I1356" s="1">
        <v>306</v>
      </c>
      <c r="J1356" s="1">
        <f>+Tabell1[[#This Row],[Regnskap]]</f>
        <v>306</v>
      </c>
      <c r="L1356" t="str">
        <f>_xlfn.XLOOKUP(Tabell1[[#This Row],[Ansvar]],Fleksi[Ansvar],Fleksi[Virksomhet])</f>
        <v>SYØ</v>
      </c>
      <c r="M1356" t="str">
        <f>_xlfn.XLOOKUP(Tabell1[[#This Row],[Ansvar]],Fleksi[Ansvar],Fleksi[1B])</f>
        <v>Sykehjemstjenester</v>
      </c>
      <c r="N1356" t="str">
        <f>_xlfn.XLOOKUP(Tabell1[[#This Row],[Ansvar]],Fleksi[Ansvar],Fleksi[Tjenesteområde])</f>
        <v>Helse og velferd</v>
      </c>
      <c r="O1356" s="1">
        <f>+ROUND(Tabell1[[#This Row],[Justert beløp]],-3)</f>
        <v>0</v>
      </c>
      <c r="P1356">
        <f t="shared" si="173"/>
        <v>1090</v>
      </c>
      <c r="Q1356">
        <f t="shared" si="174"/>
        <v>320333</v>
      </c>
      <c r="R1356">
        <f t="shared" si="175"/>
        <v>2611</v>
      </c>
      <c r="S1356" t="str">
        <f t="shared" si="176"/>
        <v>2255</v>
      </c>
      <c r="T1356" s="1">
        <f>+Tabell1[[#This Row],[Avrundet beløp]]</f>
        <v>0</v>
      </c>
      <c r="U1356" s="5">
        <f t="shared" si="177"/>
        <v>0</v>
      </c>
    </row>
    <row r="1357" spans="1:21" x14ac:dyDescent="0.25">
      <c r="A1357">
        <v>320333</v>
      </c>
      <c r="B1357" t="s">
        <v>468</v>
      </c>
      <c r="C1357">
        <v>2611</v>
      </c>
      <c r="D1357" t="s">
        <v>455</v>
      </c>
      <c r="E1357">
        <v>1099</v>
      </c>
      <c r="F1357" t="s">
        <v>16</v>
      </c>
      <c r="G1357" t="s">
        <v>17</v>
      </c>
      <c r="H1357" t="s">
        <v>18</v>
      </c>
      <c r="I1357" s="1">
        <v>563</v>
      </c>
      <c r="J1357" s="1">
        <f>+Tabell1[[#This Row],[Regnskap]]</f>
        <v>563</v>
      </c>
      <c r="L1357" t="str">
        <f>_xlfn.XLOOKUP(Tabell1[[#This Row],[Ansvar]],Fleksi[Ansvar],Fleksi[Virksomhet])</f>
        <v>SYØ</v>
      </c>
      <c r="M1357" t="str">
        <f>_xlfn.XLOOKUP(Tabell1[[#This Row],[Ansvar]],Fleksi[Ansvar],Fleksi[1B])</f>
        <v>Sykehjemstjenester</v>
      </c>
      <c r="N1357" t="str">
        <f>_xlfn.XLOOKUP(Tabell1[[#This Row],[Ansvar]],Fleksi[Ansvar],Fleksi[Tjenesteområde])</f>
        <v>Helse og velferd</v>
      </c>
      <c r="O1357" s="1">
        <f>+ROUND(Tabell1[[#This Row],[Justert beløp]],-3)</f>
        <v>1000</v>
      </c>
      <c r="P1357">
        <f t="shared" si="173"/>
        <v>1099</v>
      </c>
      <c r="Q1357">
        <f t="shared" si="174"/>
        <v>320333</v>
      </c>
      <c r="R1357">
        <f t="shared" si="175"/>
        <v>2611</v>
      </c>
      <c r="S1357" t="str">
        <f t="shared" si="176"/>
        <v>2255</v>
      </c>
      <c r="T1357" s="1">
        <f>+Tabell1[[#This Row],[Avrundet beløp]]</f>
        <v>1000</v>
      </c>
      <c r="U1357" s="5">
        <f t="shared" si="177"/>
        <v>1000</v>
      </c>
    </row>
    <row r="1358" spans="1:21" x14ac:dyDescent="0.25">
      <c r="A1358">
        <v>320333</v>
      </c>
      <c r="B1358" t="s">
        <v>468</v>
      </c>
      <c r="C1358">
        <v>2611</v>
      </c>
      <c r="D1358" t="s">
        <v>455</v>
      </c>
      <c r="E1358">
        <v>1121</v>
      </c>
      <c r="F1358" t="s">
        <v>66</v>
      </c>
      <c r="G1358" t="s">
        <v>17</v>
      </c>
      <c r="H1358" t="s">
        <v>18</v>
      </c>
      <c r="I1358" s="1">
        <v>10406</v>
      </c>
      <c r="J1358" s="1">
        <f>+Tabell1[[#This Row],[Regnskap]]</f>
        <v>10406</v>
      </c>
      <c r="L1358" t="str">
        <f>_xlfn.XLOOKUP(Tabell1[[#This Row],[Ansvar]],Fleksi[Ansvar],Fleksi[Virksomhet])</f>
        <v>SYØ</v>
      </c>
      <c r="M1358" t="str">
        <f>_xlfn.XLOOKUP(Tabell1[[#This Row],[Ansvar]],Fleksi[Ansvar],Fleksi[1B])</f>
        <v>Sykehjemstjenester</v>
      </c>
      <c r="N1358" t="str">
        <f>_xlfn.XLOOKUP(Tabell1[[#This Row],[Ansvar]],Fleksi[Ansvar],Fleksi[Tjenesteområde])</f>
        <v>Helse og velferd</v>
      </c>
      <c r="O1358" s="1">
        <f>+ROUND(Tabell1[[#This Row],[Justert beløp]],-3)</f>
        <v>10000</v>
      </c>
      <c r="P1358">
        <f t="shared" si="173"/>
        <v>1121</v>
      </c>
      <c r="Q1358">
        <f t="shared" si="174"/>
        <v>320333</v>
      </c>
      <c r="R1358">
        <f t="shared" si="175"/>
        <v>2611</v>
      </c>
      <c r="S1358" t="str">
        <f t="shared" si="176"/>
        <v>2255</v>
      </c>
      <c r="T1358" s="1">
        <f>+Tabell1[[#This Row],[Avrundet beløp]]</f>
        <v>10000</v>
      </c>
      <c r="U1358" s="5">
        <f t="shared" si="177"/>
        <v>10000</v>
      </c>
    </row>
    <row r="1359" spans="1:21" x14ac:dyDescent="0.25">
      <c r="A1359">
        <v>320342</v>
      </c>
      <c r="B1359" t="s">
        <v>469</v>
      </c>
      <c r="C1359">
        <v>2541</v>
      </c>
      <c r="D1359" t="s">
        <v>427</v>
      </c>
      <c r="E1359">
        <v>1012</v>
      </c>
      <c r="F1359" t="s">
        <v>23</v>
      </c>
      <c r="G1359" t="s">
        <v>17</v>
      </c>
      <c r="H1359" t="s">
        <v>18</v>
      </c>
      <c r="I1359" s="1">
        <v>1773</v>
      </c>
      <c r="J1359" s="1">
        <f>+Tabell1[[#This Row],[Regnskap]]</f>
        <v>1773</v>
      </c>
      <c r="L1359" t="str">
        <f>_xlfn.XLOOKUP(Tabell1[[#This Row],[Ansvar]],Fleksi[Ansvar],Fleksi[Virksomhet])</f>
        <v>SYØ</v>
      </c>
      <c r="M1359" t="str">
        <f>_xlfn.XLOOKUP(Tabell1[[#This Row],[Ansvar]],Fleksi[Ansvar],Fleksi[1B])</f>
        <v>Sykehjemstjenester</v>
      </c>
      <c r="N1359" t="str">
        <f>_xlfn.XLOOKUP(Tabell1[[#This Row],[Ansvar]],Fleksi[Ansvar],Fleksi[Tjenesteområde])</f>
        <v>Helse og velferd</v>
      </c>
      <c r="O1359" s="1">
        <f>+ROUND(Tabell1[[#This Row],[Justert beløp]],-3)</f>
        <v>2000</v>
      </c>
      <c r="P1359">
        <f t="shared" si="173"/>
        <v>1012</v>
      </c>
      <c r="Q1359">
        <f t="shared" si="174"/>
        <v>320342</v>
      </c>
      <c r="R1359">
        <f t="shared" si="175"/>
        <v>2541</v>
      </c>
      <c r="S1359" t="str">
        <f t="shared" si="176"/>
        <v>2255</v>
      </c>
      <c r="T1359" s="1">
        <f>+Tabell1[[#This Row],[Avrundet beløp]]</f>
        <v>2000</v>
      </c>
      <c r="U1359" s="5">
        <f t="shared" si="177"/>
        <v>2000</v>
      </c>
    </row>
    <row r="1360" spans="1:21" x14ac:dyDescent="0.25">
      <c r="A1360">
        <v>320342</v>
      </c>
      <c r="B1360" t="s">
        <v>469</v>
      </c>
      <c r="C1360">
        <v>2541</v>
      </c>
      <c r="D1360" t="s">
        <v>427</v>
      </c>
      <c r="E1360">
        <v>1020</v>
      </c>
      <c r="F1360" t="s">
        <v>260</v>
      </c>
      <c r="G1360" t="s">
        <v>17</v>
      </c>
      <c r="H1360" t="s">
        <v>18</v>
      </c>
      <c r="I1360" s="1">
        <v>16320</v>
      </c>
      <c r="J1360" s="1">
        <f>+Tabell1[[#This Row],[Regnskap]]</f>
        <v>16320</v>
      </c>
      <c r="L1360" t="str">
        <f>_xlfn.XLOOKUP(Tabell1[[#This Row],[Ansvar]],Fleksi[Ansvar],Fleksi[Virksomhet])</f>
        <v>SYØ</v>
      </c>
      <c r="M1360" t="str">
        <f>_xlfn.XLOOKUP(Tabell1[[#This Row],[Ansvar]],Fleksi[Ansvar],Fleksi[1B])</f>
        <v>Sykehjemstjenester</v>
      </c>
      <c r="N1360" t="str">
        <f>_xlfn.XLOOKUP(Tabell1[[#This Row],[Ansvar]],Fleksi[Ansvar],Fleksi[Tjenesteområde])</f>
        <v>Helse og velferd</v>
      </c>
      <c r="O1360" s="1">
        <f>+ROUND(Tabell1[[#This Row],[Justert beløp]],-3)</f>
        <v>16000</v>
      </c>
      <c r="P1360">
        <f t="shared" si="173"/>
        <v>1020</v>
      </c>
      <c r="Q1360">
        <f t="shared" si="174"/>
        <v>320342</v>
      </c>
      <c r="R1360">
        <f t="shared" si="175"/>
        <v>2541</v>
      </c>
      <c r="S1360" t="str">
        <f t="shared" si="176"/>
        <v>2255</v>
      </c>
      <c r="T1360" s="1">
        <f>+Tabell1[[#This Row],[Avrundet beløp]]</f>
        <v>16000</v>
      </c>
      <c r="U1360" s="5">
        <f t="shared" si="177"/>
        <v>16000</v>
      </c>
    </row>
    <row r="1361" spans="1:21" x14ac:dyDescent="0.25">
      <c r="A1361">
        <v>320342</v>
      </c>
      <c r="B1361" t="s">
        <v>469</v>
      </c>
      <c r="C1361">
        <v>2541</v>
      </c>
      <c r="D1361" t="s">
        <v>427</v>
      </c>
      <c r="E1361">
        <v>1022</v>
      </c>
      <c r="F1361" t="s">
        <v>278</v>
      </c>
      <c r="G1361" t="s">
        <v>17</v>
      </c>
      <c r="H1361" t="s">
        <v>18</v>
      </c>
      <c r="I1361" s="1">
        <v>29602</v>
      </c>
      <c r="J1361" s="1">
        <f>+Tabell1[[#This Row],[Regnskap]]</f>
        <v>29602</v>
      </c>
      <c r="L1361" t="str">
        <f>_xlfn.XLOOKUP(Tabell1[[#This Row],[Ansvar]],Fleksi[Ansvar],Fleksi[Virksomhet])</f>
        <v>SYØ</v>
      </c>
      <c r="M1361" t="str">
        <f>_xlfn.XLOOKUP(Tabell1[[#This Row],[Ansvar]],Fleksi[Ansvar],Fleksi[1B])</f>
        <v>Sykehjemstjenester</v>
      </c>
      <c r="N1361" t="str">
        <f>_xlfn.XLOOKUP(Tabell1[[#This Row],[Ansvar]],Fleksi[Ansvar],Fleksi[Tjenesteområde])</f>
        <v>Helse og velferd</v>
      </c>
      <c r="O1361" s="1">
        <f>+ROUND(Tabell1[[#This Row],[Justert beløp]],-3)</f>
        <v>30000</v>
      </c>
      <c r="P1361">
        <f t="shared" si="173"/>
        <v>1022</v>
      </c>
      <c r="Q1361">
        <f t="shared" si="174"/>
        <v>320342</v>
      </c>
      <c r="R1361">
        <f t="shared" si="175"/>
        <v>2541</v>
      </c>
      <c r="S1361" t="str">
        <f t="shared" si="176"/>
        <v>2255</v>
      </c>
      <c r="T1361" s="1">
        <f>+Tabell1[[#This Row],[Avrundet beløp]]</f>
        <v>30000</v>
      </c>
      <c r="U1361" s="5">
        <f t="shared" si="177"/>
        <v>30000</v>
      </c>
    </row>
    <row r="1362" spans="1:21" x14ac:dyDescent="0.25">
      <c r="A1362">
        <v>320342</v>
      </c>
      <c r="B1362" t="s">
        <v>469</v>
      </c>
      <c r="C1362">
        <v>2541</v>
      </c>
      <c r="D1362" t="s">
        <v>427</v>
      </c>
      <c r="E1362">
        <v>1025</v>
      </c>
      <c r="F1362" t="s">
        <v>258</v>
      </c>
      <c r="G1362" t="s">
        <v>17</v>
      </c>
      <c r="H1362" t="s">
        <v>18</v>
      </c>
      <c r="I1362" s="1">
        <v>8835</v>
      </c>
      <c r="J1362" s="1">
        <f>+Tabell1[[#This Row],[Regnskap]]</f>
        <v>8835</v>
      </c>
      <c r="L1362" t="str">
        <f>_xlfn.XLOOKUP(Tabell1[[#This Row],[Ansvar]],Fleksi[Ansvar],Fleksi[Virksomhet])</f>
        <v>SYØ</v>
      </c>
      <c r="M1362" t="str">
        <f>_xlfn.XLOOKUP(Tabell1[[#This Row],[Ansvar]],Fleksi[Ansvar],Fleksi[1B])</f>
        <v>Sykehjemstjenester</v>
      </c>
      <c r="N1362" t="str">
        <f>_xlfn.XLOOKUP(Tabell1[[#This Row],[Ansvar]],Fleksi[Ansvar],Fleksi[Tjenesteområde])</f>
        <v>Helse og velferd</v>
      </c>
      <c r="O1362" s="1">
        <f>+ROUND(Tabell1[[#This Row],[Justert beløp]],-3)</f>
        <v>9000</v>
      </c>
      <c r="P1362">
        <f t="shared" si="173"/>
        <v>1025</v>
      </c>
      <c r="Q1362">
        <f t="shared" si="174"/>
        <v>320342</v>
      </c>
      <c r="R1362">
        <f t="shared" si="175"/>
        <v>2541</v>
      </c>
      <c r="S1362" t="str">
        <f t="shared" si="176"/>
        <v>2255</v>
      </c>
      <c r="T1362" s="1">
        <f>+Tabell1[[#This Row],[Avrundet beløp]]</f>
        <v>9000</v>
      </c>
      <c r="U1362" s="5">
        <f t="shared" si="177"/>
        <v>9000</v>
      </c>
    </row>
    <row r="1363" spans="1:21" x14ac:dyDescent="0.25">
      <c r="A1363">
        <v>320342</v>
      </c>
      <c r="B1363" t="s">
        <v>469</v>
      </c>
      <c r="C1363">
        <v>2541</v>
      </c>
      <c r="D1363" t="s">
        <v>427</v>
      </c>
      <c r="E1363">
        <v>1030</v>
      </c>
      <c r="F1363" t="s">
        <v>248</v>
      </c>
      <c r="G1363" t="s">
        <v>17</v>
      </c>
      <c r="H1363" t="s">
        <v>18</v>
      </c>
      <c r="I1363" s="1">
        <v>5224</v>
      </c>
      <c r="J1363" s="1">
        <f>+Tabell1[[#This Row],[Regnskap]]</f>
        <v>5224</v>
      </c>
      <c r="L1363" t="str">
        <f>_xlfn.XLOOKUP(Tabell1[[#This Row],[Ansvar]],Fleksi[Ansvar],Fleksi[Virksomhet])</f>
        <v>SYØ</v>
      </c>
      <c r="M1363" t="str">
        <f>_xlfn.XLOOKUP(Tabell1[[#This Row],[Ansvar]],Fleksi[Ansvar],Fleksi[1B])</f>
        <v>Sykehjemstjenester</v>
      </c>
      <c r="N1363" t="str">
        <f>_xlfn.XLOOKUP(Tabell1[[#This Row],[Ansvar]],Fleksi[Ansvar],Fleksi[Tjenesteområde])</f>
        <v>Helse og velferd</v>
      </c>
      <c r="O1363" s="1">
        <f>+ROUND(Tabell1[[#This Row],[Justert beløp]],-3)</f>
        <v>5000</v>
      </c>
      <c r="P1363">
        <f t="shared" si="173"/>
        <v>1030</v>
      </c>
      <c r="Q1363">
        <f t="shared" si="174"/>
        <v>320342</v>
      </c>
      <c r="R1363">
        <f t="shared" si="175"/>
        <v>2541</v>
      </c>
      <c r="S1363" t="str">
        <f t="shared" si="176"/>
        <v>2255</v>
      </c>
      <c r="T1363" s="1">
        <f>+Tabell1[[#This Row],[Avrundet beløp]]</f>
        <v>5000</v>
      </c>
      <c r="U1363" s="5">
        <f t="shared" si="177"/>
        <v>5000</v>
      </c>
    </row>
    <row r="1364" spans="1:21" x14ac:dyDescent="0.25">
      <c r="A1364">
        <v>320342</v>
      </c>
      <c r="B1364" t="s">
        <v>469</v>
      </c>
      <c r="C1364">
        <v>2541</v>
      </c>
      <c r="D1364" t="s">
        <v>427</v>
      </c>
      <c r="E1364">
        <v>1040</v>
      </c>
      <c r="F1364" t="s">
        <v>27</v>
      </c>
      <c r="G1364" t="s">
        <v>17</v>
      </c>
      <c r="H1364" t="s">
        <v>18</v>
      </c>
      <c r="I1364" s="1">
        <v>13738</v>
      </c>
      <c r="J1364" s="1">
        <f>+Tabell1[[#This Row],[Regnskap]]</f>
        <v>13738</v>
      </c>
      <c r="L1364" t="str">
        <f>_xlfn.XLOOKUP(Tabell1[[#This Row],[Ansvar]],Fleksi[Ansvar],Fleksi[Virksomhet])</f>
        <v>SYØ</v>
      </c>
      <c r="M1364" t="str">
        <f>_xlfn.XLOOKUP(Tabell1[[#This Row],[Ansvar]],Fleksi[Ansvar],Fleksi[1B])</f>
        <v>Sykehjemstjenester</v>
      </c>
      <c r="N1364" t="str">
        <f>_xlfn.XLOOKUP(Tabell1[[#This Row],[Ansvar]],Fleksi[Ansvar],Fleksi[Tjenesteområde])</f>
        <v>Helse og velferd</v>
      </c>
      <c r="O1364" s="1">
        <f>+ROUND(Tabell1[[#This Row],[Justert beløp]],-3)</f>
        <v>14000</v>
      </c>
      <c r="P1364">
        <f t="shared" si="173"/>
        <v>1040</v>
      </c>
      <c r="Q1364">
        <f t="shared" si="174"/>
        <v>320342</v>
      </c>
      <c r="R1364">
        <f t="shared" si="175"/>
        <v>2541</v>
      </c>
      <c r="S1364" t="str">
        <f t="shared" si="176"/>
        <v>2255</v>
      </c>
      <c r="T1364" s="1">
        <f>+Tabell1[[#This Row],[Avrundet beløp]]</f>
        <v>14000</v>
      </c>
      <c r="U1364" s="5">
        <f t="shared" si="177"/>
        <v>14000</v>
      </c>
    </row>
    <row r="1365" spans="1:21" x14ac:dyDescent="0.25">
      <c r="A1365">
        <v>320342</v>
      </c>
      <c r="B1365" t="s">
        <v>469</v>
      </c>
      <c r="C1365">
        <v>2541</v>
      </c>
      <c r="D1365" t="s">
        <v>427</v>
      </c>
      <c r="E1365">
        <v>1050</v>
      </c>
      <c r="F1365" t="s">
        <v>223</v>
      </c>
      <c r="G1365" t="s">
        <v>17</v>
      </c>
      <c r="H1365" t="s">
        <v>18</v>
      </c>
      <c r="I1365" s="1">
        <v>3048</v>
      </c>
      <c r="J1365" s="1">
        <f>+Tabell1[[#This Row],[Regnskap]]</f>
        <v>3048</v>
      </c>
      <c r="L1365" t="str">
        <f>_xlfn.XLOOKUP(Tabell1[[#This Row],[Ansvar]],Fleksi[Ansvar],Fleksi[Virksomhet])</f>
        <v>SYØ</v>
      </c>
      <c r="M1365" t="str">
        <f>_xlfn.XLOOKUP(Tabell1[[#This Row],[Ansvar]],Fleksi[Ansvar],Fleksi[1B])</f>
        <v>Sykehjemstjenester</v>
      </c>
      <c r="N1365" t="str">
        <f>_xlfn.XLOOKUP(Tabell1[[#This Row],[Ansvar]],Fleksi[Ansvar],Fleksi[Tjenesteområde])</f>
        <v>Helse og velferd</v>
      </c>
      <c r="O1365" s="1">
        <f>+ROUND(Tabell1[[#This Row],[Justert beløp]],-3)</f>
        <v>3000</v>
      </c>
      <c r="P1365">
        <f t="shared" si="173"/>
        <v>1050</v>
      </c>
      <c r="Q1365">
        <f t="shared" si="174"/>
        <v>320342</v>
      </c>
      <c r="R1365">
        <f t="shared" si="175"/>
        <v>2541</v>
      </c>
      <c r="S1365" t="str">
        <f t="shared" si="176"/>
        <v>2255</v>
      </c>
      <c r="T1365" s="1">
        <f>+Tabell1[[#This Row],[Avrundet beløp]]</f>
        <v>3000</v>
      </c>
      <c r="U1365" s="5">
        <f t="shared" si="177"/>
        <v>3000</v>
      </c>
    </row>
    <row r="1366" spans="1:21" x14ac:dyDescent="0.25">
      <c r="A1366">
        <v>320342</v>
      </c>
      <c r="B1366" t="s">
        <v>469</v>
      </c>
      <c r="C1366">
        <v>2541</v>
      </c>
      <c r="D1366" t="s">
        <v>427</v>
      </c>
      <c r="E1366">
        <v>1090</v>
      </c>
      <c r="F1366" t="s">
        <v>22</v>
      </c>
      <c r="G1366" t="s">
        <v>17</v>
      </c>
      <c r="H1366" t="s">
        <v>18</v>
      </c>
      <c r="I1366" s="1">
        <v>4064</v>
      </c>
      <c r="J1366" s="1">
        <f>+Tabell1[[#This Row],[Regnskap]]</f>
        <v>4064</v>
      </c>
      <c r="L1366" t="str">
        <f>_xlfn.XLOOKUP(Tabell1[[#This Row],[Ansvar]],Fleksi[Ansvar],Fleksi[Virksomhet])</f>
        <v>SYØ</v>
      </c>
      <c r="M1366" t="str">
        <f>_xlfn.XLOOKUP(Tabell1[[#This Row],[Ansvar]],Fleksi[Ansvar],Fleksi[1B])</f>
        <v>Sykehjemstjenester</v>
      </c>
      <c r="N1366" t="str">
        <f>_xlfn.XLOOKUP(Tabell1[[#This Row],[Ansvar]],Fleksi[Ansvar],Fleksi[Tjenesteområde])</f>
        <v>Helse og velferd</v>
      </c>
      <c r="O1366" s="1">
        <f>+ROUND(Tabell1[[#This Row],[Justert beløp]],-3)</f>
        <v>4000</v>
      </c>
      <c r="P1366">
        <f t="shared" si="173"/>
        <v>1090</v>
      </c>
      <c r="Q1366">
        <f t="shared" si="174"/>
        <v>320342</v>
      </c>
      <c r="R1366">
        <f t="shared" si="175"/>
        <v>2541</v>
      </c>
      <c r="S1366" t="str">
        <f t="shared" si="176"/>
        <v>2255</v>
      </c>
      <c r="T1366" s="1">
        <f>+Tabell1[[#This Row],[Avrundet beløp]]</f>
        <v>4000</v>
      </c>
      <c r="U1366" s="5">
        <f t="shared" si="177"/>
        <v>4000</v>
      </c>
    </row>
    <row r="1367" spans="1:21" x14ac:dyDescent="0.25">
      <c r="A1367">
        <v>320342</v>
      </c>
      <c r="B1367" t="s">
        <v>469</v>
      </c>
      <c r="C1367">
        <v>2541</v>
      </c>
      <c r="D1367" t="s">
        <v>427</v>
      </c>
      <c r="E1367">
        <v>1099</v>
      </c>
      <c r="F1367" t="s">
        <v>16</v>
      </c>
      <c r="G1367" t="s">
        <v>17</v>
      </c>
      <c r="H1367" t="s">
        <v>18</v>
      </c>
      <c r="I1367" s="1">
        <v>12100</v>
      </c>
      <c r="J1367" s="1">
        <f>+Tabell1[[#This Row],[Regnskap]]</f>
        <v>12100</v>
      </c>
      <c r="L1367" t="str">
        <f>_xlfn.XLOOKUP(Tabell1[[#This Row],[Ansvar]],Fleksi[Ansvar],Fleksi[Virksomhet])</f>
        <v>SYØ</v>
      </c>
      <c r="M1367" t="str">
        <f>_xlfn.XLOOKUP(Tabell1[[#This Row],[Ansvar]],Fleksi[Ansvar],Fleksi[1B])</f>
        <v>Sykehjemstjenester</v>
      </c>
      <c r="N1367" t="str">
        <f>_xlfn.XLOOKUP(Tabell1[[#This Row],[Ansvar]],Fleksi[Ansvar],Fleksi[Tjenesteområde])</f>
        <v>Helse og velferd</v>
      </c>
      <c r="O1367" s="1">
        <f>+ROUND(Tabell1[[#This Row],[Justert beløp]],-3)</f>
        <v>12000</v>
      </c>
      <c r="P1367">
        <f t="shared" si="173"/>
        <v>1099</v>
      </c>
      <c r="Q1367">
        <f t="shared" si="174"/>
        <v>320342</v>
      </c>
      <c r="R1367">
        <f t="shared" si="175"/>
        <v>2541</v>
      </c>
      <c r="S1367" t="str">
        <f t="shared" si="176"/>
        <v>2255</v>
      </c>
      <c r="T1367" s="1">
        <f>+Tabell1[[#This Row],[Avrundet beløp]]</f>
        <v>12000</v>
      </c>
      <c r="U1367" s="5">
        <f t="shared" si="177"/>
        <v>12000</v>
      </c>
    </row>
    <row r="1368" spans="1:21" x14ac:dyDescent="0.25">
      <c r="A1368">
        <v>320362</v>
      </c>
      <c r="B1368" t="s">
        <v>470</v>
      </c>
      <c r="C1368">
        <v>2321</v>
      </c>
      <c r="D1368" t="s">
        <v>219</v>
      </c>
      <c r="E1368">
        <v>1021</v>
      </c>
      <c r="F1368" t="s">
        <v>30</v>
      </c>
      <c r="G1368" t="s">
        <v>17</v>
      </c>
      <c r="H1368" t="s">
        <v>18</v>
      </c>
      <c r="I1368" s="1">
        <v>4260</v>
      </c>
      <c r="J1368" s="1">
        <f>+Tabell1[[#This Row],[Regnskap]]</f>
        <v>4260</v>
      </c>
      <c r="L1368" t="str">
        <f>_xlfn.XLOOKUP(Tabell1[[#This Row],[Ansvar]],Fleksi[Ansvar],Fleksi[Virksomhet])</f>
        <v>SYØ</v>
      </c>
      <c r="M1368" t="str">
        <f>_xlfn.XLOOKUP(Tabell1[[#This Row],[Ansvar]],Fleksi[Ansvar],Fleksi[1B])</f>
        <v>Sykehjemstjenester</v>
      </c>
      <c r="N1368" t="str">
        <f>_xlfn.XLOOKUP(Tabell1[[#This Row],[Ansvar]],Fleksi[Ansvar],Fleksi[Tjenesteområde])</f>
        <v>Helse og velferd</v>
      </c>
      <c r="O1368" s="1">
        <f>+ROUND(Tabell1[[#This Row],[Justert beløp]],-3)</f>
        <v>4000</v>
      </c>
      <c r="P1368">
        <f t="shared" si="173"/>
        <v>1021</v>
      </c>
      <c r="Q1368">
        <f t="shared" si="174"/>
        <v>320362</v>
      </c>
      <c r="R1368">
        <f t="shared" si="175"/>
        <v>2321</v>
      </c>
      <c r="S1368" t="str">
        <f t="shared" si="176"/>
        <v>2255</v>
      </c>
      <c r="T1368" s="1">
        <f>+Tabell1[[#This Row],[Avrundet beløp]]</f>
        <v>4000</v>
      </c>
      <c r="U1368" s="5">
        <f t="shared" si="177"/>
        <v>4000</v>
      </c>
    </row>
    <row r="1369" spans="1:21" x14ac:dyDescent="0.25">
      <c r="A1369">
        <v>320362</v>
      </c>
      <c r="B1369" t="s">
        <v>470</v>
      </c>
      <c r="C1369">
        <v>2321</v>
      </c>
      <c r="D1369" t="s">
        <v>219</v>
      </c>
      <c r="E1369">
        <v>1090</v>
      </c>
      <c r="F1369" t="s">
        <v>22</v>
      </c>
      <c r="G1369" t="s">
        <v>17</v>
      </c>
      <c r="H1369" t="s">
        <v>18</v>
      </c>
      <c r="I1369" s="1">
        <v>22</v>
      </c>
      <c r="J1369" s="1">
        <f>+Tabell1[[#This Row],[Regnskap]]</f>
        <v>22</v>
      </c>
      <c r="L1369" t="str">
        <f>_xlfn.XLOOKUP(Tabell1[[#This Row],[Ansvar]],Fleksi[Ansvar],Fleksi[Virksomhet])</f>
        <v>SYØ</v>
      </c>
      <c r="M1369" t="str">
        <f>_xlfn.XLOOKUP(Tabell1[[#This Row],[Ansvar]],Fleksi[Ansvar],Fleksi[1B])</f>
        <v>Sykehjemstjenester</v>
      </c>
      <c r="N1369" t="str">
        <f>_xlfn.XLOOKUP(Tabell1[[#This Row],[Ansvar]],Fleksi[Ansvar],Fleksi[Tjenesteområde])</f>
        <v>Helse og velferd</v>
      </c>
      <c r="O1369" s="1">
        <f>+ROUND(Tabell1[[#This Row],[Justert beløp]],-3)</f>
        <v>0</v>
      </c>
      <c r="P1369">
        <f t="shared" si="173"/>
        <v>1090</v>
      </c>
      <c r="Q1369">
        <f t="shared" si="174"/>
        <v>320362</v>
      </c>
      <c r="R1369">
        <f t="shared" si="175"/>
        <v>2321</v>
      </c>
      <c r="S1369" t="str">
        <f t="shared" si="176"/>
        <v>2255</v>
      </c>
      <c r="T1369" s="1">
        <f>+Tabell1[[#This Row],[Avrundet beløp]]</f>
        <v>0</v>
      </c>
      <c r="U1369" s="5">
        <f t="shared" si="177"/>
        <v>0</v>
      </c>
    </row>
    <row r="1370" spans="1:21" x14ac:dyDescent="0.25">
      <c r="A1370">
        <v>320362</v>
      </c>
      <c r="B1370" t="s">
        <v>470</v>
      </c>
      <c r="C1370">
        <v>2321</v>
      </c>
      <c r="D1370" t="s">
        <v>219</v>
      </c>
      <c r="E1370">
        <v>1099</v>
      </c>
      <c r="F1370" t="s">
        <v>16</v>
      </c>
      <c r="G1370" t="s">
        <v>17</v>
      </c>
      <c r="H1370" t="s">
        <v>18</v>
      </c>
      <c r="I1370" s="1">
        <v>604</v>
      </c>
      <c r="J1370" s="1">
        <f>+Tabell1[[#This Row],[Regnskap]]</f>
        <v>604</v>
      </c>
      <c r="L1370" t="str">
        <f>_xlfn.XLOOKUP(Tabell1[[#This Row],[Ansvar]],Fleksi[Ansvar],Fleksi[Virksomhet])</f>
        <v>SYØ</v>
      </c>
      <c r="M1370" t="str">
        <f>_xlfn.XLOOKUP(Tabell1[[#This Row],[Ansvar]],Fleksi[Ansvar],Fleksi[1B])</f>
        <v>Sykehjemstjenester</v>
      </c>
      <c r="N1370" t="str">
        <f>_xlfn.XLOOKUP(Tabell1[[#This Row],[Ansvar]],Fleksi[Ansvar],Fleksi[Tjenesteområde])</f>
        <v>Helse og velferd</v>
      </c>
      <c r="O1370" s="1">
        <f>+ROUND(Tabell1[[#This Row],[Justert beløp]],-3)</f>
        <v>1000</v>
      </c>
      <c r="P1370">
        <f t="shared" si="173"/>
        <v>1099</v>
      </c>
      <c r="Q1370">
        <f t="shared" si="174"/>
        <v>320362</v>
      </c>
      <c r="R1370">
        <f t="shared" si="175"/>
        <v>2321</v>
      </c>
      <c r="S1370" t="str">
        <f t="shared" si="176"/>
        <v>2255</v>
      </c>
      <c r="T1370" s="1">
        <f>+Tabell1[[#This Row],[Avrundet beløp]]</f>
        <v>1000</v>
      </c>
      <c r="U1370" s="5">
        <f t="shared" si="177"/>
        <v>1000</v>
      </c>
    </row>
    <row r="1371" spans="1:21" x14ac:dyDescent="0.25">
      <c r="A1371">
        <v>320362</v>
      </c>
      <c r="B1371" t="s">
        <v>470</v>
      </c>
      <c r="C1371">
        <v>2530</v>
      </c>
      <c r="D1371" t="s">
        <v>240</v>
      </c>
      <c r="E1371">
        <v>1012</v>
      </c>
      <c r="F1371" t="s">
        <v>23</v>
      </c>
      <c r="G1371" t="s">
        <v>17</v>
      </c>
      <c r="H1371" t="s">
        <v>18</v>
      </c>
      <c r="I1371" s="1">
        <v>5127</v>
      </c>
      <c r="J1371" s="1">
        <f>+Tabell1[[#This Row],[Regnskap]]</f>
        <v>5127</v>
      </c>
      <c r="L1371" t="str">
        <f>_xlfn.XLOOKUP(Tabell1[[#This Row],[Ansvar]],Fleksi[Ansvar],Fleksi[Virksomhet])</f>
        <v>SYØ</v>
      </c>
      <c r="M1371" t="str">
        <f>_xlfn.XLOOKUP(Tabell1[[#This Row],[Ansvar]],Fleksi[Ansvar],Fleksi[1B])</f>
        <v>Sykehjemstjenester</v>
      </c>
      <c r="N1371" t="str">
        <f>_xlfn.XLOOKUP(Tabell1[[#This Row],[Ansvar]],Fleksi[Ansvar],Fleksi[Tjenesteområde])</f>
        <v>Helse og velferd</v>
      </c>
      <c r="O1371" s="1">
        <f>+ROUND(Tabell1[[#This Row],[Justert beløp]],-3)</f>
        <v>5000</v>
      </c>
      <c r="P1371">
        <f t="shared" si="173"/>
        <v>1012</v>
      </c>
      <c r="Q1371">
        <f t="shared" si="174"/>
        <v>320362</v>
      </c>
      <c r="R1371">
        <f t="shared" si="175"/>
        <v>2530</v>
      </c>
      <c r="S1371" t="str">
        <f t="shared" si="176"/>
        <v>2255</v>
      </c>
      <c r="T1371" s="1">
        <f>+Tabell1[[#This Row],[Avrundet beløp]]</f>
        <v>5000</v>
      </c>
      <c r="U1371" s="5">
        <f t="shared" si="177"/>
        <v>5000</v>
      </c>
    </row>
    <row r="1372" spans="1:21" x14ac:dyDescent="0.25">
      <c r="A1372">
        <v>320362</v>
      </c>
      <c r="B1372" t="s">
        <v>470</v>
      </c>
      <c r="C1372">
        <v>2530</v>
      </c>
      <c r="D1372" t="s">
        <v>240</v>
      </c>
      <c r="E1372">
        <v>1020</v>
      </c>
      <c r="F1372" t="s">
        <v>260</v>
      </c>
      <c r="G1372" t="s">
        <v>17</v>
      </c>
      <c r="H1372" t="s">
        <v>18</v>
      </c>
      <c r="I1372" s="1">
        <v>63350</v>
      </c>
      <c r="J1372" s="1">
        <f>+Tabell1[[#This Row],[Regnskap]]</f>
        <v>63350</v>
      </c>
      <c r="L1372" t="str">
        <f>_xlfn.XLOOKUP(Tabell1[[#This Row],[Ansvar]],Fleksi[Ansvar],Fleksi[Virksomhet])</f>
        <v>SYØ</v>
      </c>
      <c r="M1372" t="str">
        <f>_xlfn.XLOOKUP(Tabell1[[#This Row],[Ansvar]],Fleksi[Ansvar],Fleksi[1B])</f>
        <v>Sykehjemstjenester</v>
      </c>
      <c r="N1372" t="str">
        <f>_xlfn.XLOOKUP(Tabell1[[#This Row],[Ansvar]],Fleksi[Ansvar],Fleksi[Tjenesteområde])</f>
        <v>Helse og velferd</v>
      </c>
      <c r="O1372" s="1">
        <f>+ROUND(Tabell1[[#This Row],[Justert beløp]],-3)</f>
        <v>63000</v>
      </c>
      <c r="P1372">
        <f t="shared" si="173"/>
        <v>1020</v>
      </c>
      <c r="Q1372">
        <f t="shared" si="174"/>
        <v>320362</v>
      </c>
      <c r="R1372">
        <f t="shared" si="175"/>
        <v>2530</v>
      </c>
      <c r="S1372" t="str">
        <f t="shared" si="176"/>
        <v>2255</v>
      </c>
      <c r="T1372" s="1">
        <f>+Tabell1[[#This Row],[Avrundet beløp]]</f>
        <v>63000</v>
      </c>
      <c r="U1372" s="5">
        <f t="shared" si="177"/>
        <v>63000</v>
      </c>
    </row>
    <row r="1373" spans="1:21" x14ac:dyDescent="0.25">
      <c r="A1373">
        <v>320362</v>
      </c>
      <c r="B1373" t="s">
        <v>470</v>
      </c>
      <c r="C1373">
        <v>2530</v>
      </c>
      <c r="D1373" t="s">
        <v>240</v>
      </c>
      <c r="E1373">
        <v>1025</v>
      </c>
      <c r="F1373" t="s">
        <v>258</v>
      </c>
      <c r="G1373" t="s">
        <v>17</v>
      </c>
      <c r="H1373" t="s">
        <v>18</v>
      </c>
      <c r="I1373" s="1">
        <v>8952</v>
      </c>
      <c r="J1373" s="1">
        <f>+Tabell1[[#This Row],[Regnskap]]</f>
        <v>8952</v>
      </c>
      <c r="L1373" t="str">
        <f>_xlfn.XLOOKUP(Tabell1[[#This Row],[Ansvar]],Fleksi[Ansvar],Fleksi[Virksomhet])</f>
        <v>SYØ</v>
      </c>
      <c r="M1373" t="str">
        <f>_xlfn.XLOOKUP(Tabell1[[#This Row],[Ansvar]],Fleksi[Ansvar],Fleksi[1B])</f>
        <v>Sykehjemstjenester</v>
      </c>
      <c r="N1373" t="str">
        <f>_xlfn.XLOOKUP(Tabell1[[#This Row],[Ansvar]],Fleksi[Ansvar],Fleksi[Tjenesteområde])</f>
        <v>Helse og velferd</v>
      </c>
      <c r="O1373" s="1">
        <f>+ROUND(Tabell1[[#This Row],[Justert beløp]],-3)</f>
        <v>9000</v>
      </c>
      <c r="P1373">
        <f t="shared" si="173"/>
        <v>1025</v>
      </c>
      <c r="Q1373">
        <f t="shared" si="174"/>
        <v>320362</v>
      </c>
      <c r="R1373">
        <f t="shared" si="175"/>
        <v>2530</v>
      </c>
      <c r="S1373" t="str">
        <f t="shared" si="176"/>
        <v>2255</v>
      </c>
      <c r="T1373" s="1">
        <f>+Tabell1[[#This Row],[Avrundet beløp]]</f>
        <v>9000</v>
      </c>
      <c r="U1373" s="5">
        <f t="shared" si="177"/>
        <v>9000</v>
      </c>
    </row>
    <row r="1374" spans="1:21" x14ac:dyDescent="0.25">
      <c r="A1374">
        <v>320362</v>
      </c>
      <c r="B1374" t="s">
        <v>470</v>
      </c>
      <c r="C1374">
        <v>2530</v>
      </c>
      <c r="D1374" t="s">
        <v>240</v>
      </c>
      <c r="E1374">
        <v>1030</v>
      </c>
      <c r="F1374" t="s">
        <v>248</v>
      </c>
      <c r="G1374" t="s">
        <v>17</v>
      </c>
      <c r="H1374" t="s">
        <v>18</v>
      </c>
      <c r="I1374" s="1">
        <v>2885</v>
      </c>
      <c r="J1374" s="1">
        <f>+Tabell1[[#This Row],[Regnskap]]</f>
        <v>2885</v>
      </c>
      <c r="L1374" t="str">
        <f>_xlfn.XLOOKUP(Tabell1[[#This Row],[Ansvar]],Fleksi[Ansvar],Fleksi[Virksomhet])</f>
        <v>SYØ</v>
      </c>
      <c r="M1374" t="str">
        <f>_xlfn.XLOOKUP(Tabell1[[#This Row],[Ansvar]],Fleksi[Ansvar],Fleksi[1B])</f>
        <v>Sykehjemstjenester</v>
      </c>
      <c r="N1374" t="str">
        <f>_xlfn.XLOOKUP(Tabell1[[#This Row],[Ansvar]],Fleksi[Ansvar],Fleksi[Tjenesteområde])</f>
        <v>Helse og velferd</v>
      </c>
      <c r="O1374" s="1">
        <f>+ROUND(Tabell1[[#This Row],[Justert beløp]],-3)</f>
        <v>3000</v>
      </c>
      <c r="P1374">
        <f t="shared" si="173"/>
        <v>1030</v>
      </c>
      <c r="Q1374">
        <f t="shared" si="174"/>
        <v>320362</v>
      </c>
      <c r="R1374">
        <f t="shared" si="175"/>
        <v>2530</v>
      </c>
      <c r="S1374" t="str">
        <f t="shared" si="176"/>
        <v>2255</v>
      </c>
      <c r="T1374" s="1">
        <f>+Tabell1[[#This Row],[Avrundet beløp]]</f>
        <v>3000</v>
      </c>
      <c r="U1374" s="5">
        <f t="shared" si="177"/>
        <v>3000</v>
      </c>
    </row>
    <row r="1375" spans="1:21" x14ac:dyDescent="0.25">
      <c r="A1375">
        <v>320362</v>
      </c>
      <c r="B1375" t="s">
        <v>470</v>
      </c>
      <c r="C1375">
        <v>2530</v>
      </c>
      <c r="D1375" t="s">
        <v>240</v>
      </c>
      <c r="E1375">
        <v>1040</v>
      </c>
      <c r="F1375" t="s">
        <v>27</v>
      </c>
      <c r="G1375" t="s">
        <v>17</v>
      </c>
      <c r="H1375" t="s">
        <v>18</v>
      </c>
      <c r="I1375" s="1">
        <v>6457</v>
      </c>
      <c r="J1375" s="1">
        <f>+Tabell1[[#This Row],[Regnskap]]</f>
        <v>6457</v>
      </c>
      <c r="L1375" t="str">
        <f>_xlfn.XLOOKUP(Tabell1[[#This Row],[Ansvar]],Fleksi[Ansvar],Fleksi[Virksomhet])</f>
        <v>SYØ</v>
      </c>
      <c r="M1375" t="str">
        <f>_xlfn.XLOOKUP(Tabell1[[#This Row],[Ansvar]],Fleksi[Ansvar],Fleksi[1B])</f>
        <v>Sykehjemstjenester</v>
      </c>
      <c r="N1375" t="str">
        <f>_xlfn.XLOOKUP(Tabell1[[#This Row],[Ansvar]],Fleksi[Ansvar],Fleksi[Tjenesteområde])</f>
        <v>Helse og velferd</v>
      </c>
      <c r="O1375" s="1">
        <f>+ROUND(Tabell1[[#This Row],[Justert beløp]],-3)</f>
        <v>6000</v>
      </c>
      <c r="P1375">
        <f t="shared" si="173"/>
        <v>1040</v>
      </c>
      <c r="Q1375">
        <f t="shared" si="174"/>
        <v>320362</v>
      </c>
      <c r="R1375">
        <f t="shared" si="175"/>
        <v>2530</v>
      </c>
      <c r="S1375" t="str">
        <f t="shared" si="176"/>
        <v>2255</v>
      </c>
      <c r="T1375" s="1">
        <f>+Tabell1[[#This Row],[Avrundet beløp]]</f>
        <v>6000</v>
      </c>
      <c r="U1375" s="5">
        <f t="shared" si="177"/>
        <v>6000</v>
      </c>
    </row>
    <row r="1376" spans="1:21" x14ac:dyDescent="0.25">
      <c r="A1376">
        <v>320362</v>
      </c>
      <c r="B1376" t="s">
        <v>470</v>
      </c>
      <c r="C1376">
        <v>2530</v>
      </c>
      <c r="D1376" t="s">
        <v>240</v>
      </c>
      <c r="E1376">
        <v>1050</v>
      </c>
      <c r="F1376" t="s">
        <v>223</v>
      </c>
      <c r="G1376" t="s">
        <v>17</v>
      </c>
      <c r="H1376" t="s">
        <v>18</v>
      </c>
      <c r="I1376" s="1">
        <v>972</v>
      </c>
      <c r="J1376" s="1">
        <f>+Tabell1[[#This Row],[Regnskap]]</f>
        <v>972</v>
      </c>
      <c r="L1376" t="str">
        <f>_xlfn.XLOOKUP(Tabell1[[#This Row],[Ansvar]],Fleksi[Ansvar],Fleksi[Virksomhet])</f>
        <v>SYØ</v>
      </c>
      <c r="M1376" t="str">
        <f>_xlfn.XLOOKUP(Tabell1[[#This Row],[Ansvar]],Fleksi[Ansvar],Fleksi[1B])</f>
        <v>Sykehjemstjenester</v>
      </c>
      <c r="N1376" t="str">
        <f>_xlfn.XLOOKUP(Tabell1[[#This Row],[Ansvar]],Fleksi[Ansvar],Fleksi[Tjenesteområde])</f>
        <v>Helse og velferd</v>
      </c>
      <c r="O1376" s="1">
        <f>+ROUND(Tabell1[[#This Row],[Justert beløp]],-3)</f>
        <v>1000</v>
      </c>
      <c r="P1376">
        <f t="shared" si="173"/>
        <v>1050</v>
      </c>
      <c r="Q1376">
        <f t="shared" si="174"/>
        <v>320362</v>
      </c>
      <c r="R1376">
        <f t="shared" si="175"/>
        <v>2530</v>
      </c>
      <c r="S1376" t="str">
        <f t="shared" si="176"/>
        <v>2255</v>
      </c>
      <c r="T1376" s="1">
        <f>+Tabell1[[#This Row],[Avrundet beløp]]</f>
        <v>1000</v>
      </c>
      <c r="U1376" s="5">
        <f t="shared" si="177"/>
        <v>1000</v>
      </c>
    </row>
    <row r="1377" spans="1:21" x14ac:dyDescent="0.25">
      <c r="A1377">
        <v>320362</v>
      </c>
      <c r="B1377" t="s">
        <v>470</v>
      </c>
      <c r="C1377">
        <v>2530</v>
      </c>
      <c r="D1377" t="s">
        <v>240</v>
      </c>
      <c r="E1377">
        <v>1090</v>
      </c>
      <c r="F1377" t="s">
        <v>22</v>
      </c>
      <c r="G1377" t="s">
        <v>17</v>
      </c>
      <c r="H1377" t="s">
        <v>18</v>
      </c>
      <c r="I1377" s="1">
        <v>4418</v>
      </c>
      <c r="J1377" s="1">
        <f>+Tabell1[[#This Row],[Regnskap]]</f>
        <v>4418</v>
      </c>
      <c r="L1377" t="str">
        <f>_xlfn.XLOOKUP(Tabell1[[#This Row],[Ansvar]],Fleksi[Ansvar],Fleksi[Virksomhet])</f>
        <v>SYØ</v>
      </c>
      <c r="M1377" t="str">
        <f>_xlfn.XLOOKUP(Tabell1[[#This Row],[Ansvar]],Fleksi[Ansvar],Fleksi[1B])</f>
        <v>Sykehjemstjenester</v>
      </c>
      <c r="N1377" t="str">
        <f>_xlfn.XLOOKUP(Tabell1[[#This Row],[Ansvar]],Fleksi[Ansvar],Fleksi[Tjenesteområde])</f>
        <v>Helse og velferd</v>
      </c>
      <c r="O1377" s="1">
        <f>+ROUND(Tabell1[[#This Row],[Justert beløp]],-3)</f>
        <v>4000</v>
      </c>
      <c r="P1377">
        <f t="shared" si="173"/>
        <v>1090</v>
      </c>
      <c r="Q1377">
        <f t="shared" si="174"/>
        <v>320362</v>
      </c>
      <c r="R1377">
        <f t="shared" si="175"/>
        <v>2530</v>
      </c>
      <c r="S1377" t="str">
        <f t="shared" si="176"/>
        <v>2255</v>
      </c>
      <c r="T1377" s="1">
        <f>+Tabell1[[#This Row],[Avrundet beløp]]</f>
        <v>4000</v>
      </c>
      <c r="U1377" s="5">
        <f t="shared" si="177"/>
        <v>4000</v>
      </c>
    </row>
    <row r="1378" spans="1:21" x14ac:dyDescent="0.25">
      <c r="A1378">
        <v>320362</v>
      </c>
      <c r="B1378" t="s">
        <v>470</v>
      </c>
      <c r="C1378">
        <v>2530</v>
      </c>
      <c r="D1378" t="s">
        <v>240</v>
      </c>
      <c r="E1378">
        <v>1099</v>
      </c>
      <c r="F1378" t="s">
        <v>16</v>
      </c>
      <c r="G1378" t="s">
        <v>17</v>
      </c>
      <c r="H1378" t="s">
        <v>18</v>
      </c>
      <c r="I1378" s="1">
        <v>13449</v>
      </c>
      <c r="J1378" s="1">
        <f>+Tabell1[[#This Row],[Regnskap]]</f>
        <v>13449</v>
      </c>
      <c r="L1378" t="str">
        <f>_xlfn.XLOOKUP(Tabell1[[#This Row],[Ansvar]],Fleksi[Ansvar],Fleksi[Virksomhet])</f>
        <v>SYØ</v>
      </c>
      <c r="M1378" t="str">
        <f>_xlfn.XLOOKUP(Tabell1[[#This Row],[Ansvar]],Fleksi[Ansvar],Fleksi[1B])</f>
        <v>Sykehjemstjenester</v>
      </c>
      <c r="N1378" t="str">
        <f>_xlfn.XLOOKUP(Tabell1[[#This Row],[Ansvar]],Fleksi[Ansvar],Fleksi[Tjenesteområde])</f>
        <v>Helse og velferd</v>
      </c>
      <c r="O1378" s="1">
        <f>+ROUND(Tabell1[[#This Row],[Justert beløp]],-3)</f>
        <v>13000</v>
      </c>
      <c r="P1378">
        <f t="shared" si="173"/>
        <v>1099</v>
      </c>
      <c r="Q1378">
        <f t="shared" si="174"/>
        <v>320362</v>
      </c>
      <c r="R1378">
        <f t="shared" si="175"/>
        <v>2530</v>
      </c>
      <c r="S1378" t="str">
        <f t="shared" si="176"/>
        <v>2255</v>
      </c>
      <c r="T1378" s="1">
        <f>+Tabell1[[#This Row],[Avrundet beløp]]</f>
        <v>13000</v>
      </c>
      <c r="U1378" s="5">
        <f t="shared" si="177"/>
        <v>13000</v>
      </c>
    </row>
    <row r="1379" spans="1:21" x14ac:dyDescent="0.25">
      <c r="A1379">
        <v>320366</v>
      </c>
      <c r="B1379" t="s">
        <v>471</v>
      </c>
      <c r="C1379">
        <v>2530</v>
      </c>
      <c r="D1379" t="s">
        <v>240</v>
      </c>
      <c r="E1379">
        <v>1012</v>
      </c>
      <c r="F1379" t="s">
        <v>23</v>
      </c>
      <c r="G1379" t="s">
        <v>17</v>
      </c>
      <c r="H1379" t="s">
        <v>18</v>
      </c>
      <c r="I1379" s="1">
        <v>5295</v>
      </c>
      <c r="J1379" s="1">
        <f>+Tabell1[[#This Row],[Regnskap]]</f>
        <v>5295</v>
      </c>
      <c r="L1379" t="str">
        <f>_xlfn.XLOOKUP(Tabell1[[#This Row],[Ansvar]],Fleksi[Ansvar],Fleksi[Virksomhet])</f>
        <v>SYØ</v>
      </c>
      <c r="M1379" t="str">
        <f>_xlfn.XLOOKUP(Tabell1[[#This Row],[Ansvar]],Fleksi[Ansvar],Fleksi[1B])</f>
        <v>Sykehjemstjenester</v>
      </c>
      <c r="N1379" t="str">
        <f>_xlfn.XLOOKUP(Tabell1[[#This Row],[Ansvar]],Fleksi[Ansvar],Fleksi[Tjenesteområde])</f>
        <v>Helse og velferd</v>
      </c>
      <c r="O1379" s="1">
        <f>+ROUND(Tabell1[[#This Row],[Justert beløp]],-3)</f>
        <v>5000</v>
      </c>
      <c r="P1379">
        <f t="shared" si="173"/>
        <v>1012</v>
      </c>
      <c r="Q1379">
        <f t="shared" si="174"/>
        <v>320366</v>
      </c>
      <c r="R1379">
        <f t="shared" si="175"/>
        <v>2530</v>
      </c>
      <c r="S1379" t="str">
        <f t="shared" si="176"/>
        <v>2255</v>
      </c>
      <c r="T1379" s="1">
        <f>+Tabell1[[#This Row],[Avrundet beløp]]</f>
        <v>5000</v>
      </c>
      <c r="U1379" s="5">
        <f t="shared" si="177"/>
        <v>5000</v>
      </c>
    </row>
    <row r="1380" spans="1:21" x14ac:dyDescent="0.25">
      <c r="A1380">
        <v>320366</v>
      </c>
      <c r="B1380" t="s">
        <v>471</v>
      </c>
      <c r="C1380">
        <v>2530</v>
      </c>
      <c r="D1380" t="s">
        <v>240</v>
      </c>
      <c r="E1380">
        <v>1020</v>
      </c>
      <c r="F1380" t="s">
        <v>260</v>
      </c>
      <c r="G1380" t="s">
        <v>17</v>
      </c>
      <c r="H1380" t="s">
        <v>18</v>
      </c>
      <c r="I1380" s="1">
        <v>59996</v>
      </c>
      <c r="J1380" s="1">
        <f>+Tabell1[[#This Row],[Regnskap]]</f>
        <v>59996</v>
      </c>
      <c r="L1380" t="str">
        <f>_xlfn.XLOOKUP(Tabell1[[#This Row],[Ansvar]],Fleksi[Ansvar],Fleksi[Virksomhet])</f>
        <v>SYØ</v>
      </c>
      <c r="M1380" t="str">
        <f>_xlfn.XLOOKUP(Tabell1[[#This Row],[Ansvar]],Fleksi[Ansvar],Fleksi[1B])</f>
        <v>Sykehjemstjenester</v>
      </c>
      <c r="N1380" t="str">
        <f>_xlfn.XLOOKUP(Tabell1[[#This Row],[Ansvar]],Fleksi[Ansvar],Fleksi[Tjenesteområde])</f>
        <v>Helse og velferd</v>
      </c>
      <c r="O1380" s="1">
        <f>+ROUND(Tabell1[[#This Row],[Justert beløp]],-3)</f>
        <v>60000</v>
      </c>
      <c r="P1380">
        <f t="shared" si="173"/>
        <v>1020</v>
      </c>
      <c r="Q1380">
        <f t="shared" si="174"/>
        <v>320366</v>
      </c>
      <c r="R1380">
        <f t="shared" si="175"/>
        <v>2530</v>
      </c>
      <c r="S1380" t="str">
        <f t="shared" si="176"/>
        <v>2255</v>
      </c>
      <c r="T1380" s="1">
        <f>+Tabell1[[#This Row],[Avrundet beløp]]</f>
        <v>60000</v>
      </c>
      <c r="U1380" s="5">
        <f t="shared" si="177"/>
        <v>60000</v>
      </c>
    </row>
    <row r="1381" spans="1:21" x14ac:dyDescent="0.25">
      <c r="A1381">
        <v>320366</v>
      </c>
      <c r="B1381" t="s">
        <v>471</v>
      </c>
      <c r="C1381">
        <v>2530</v>
      </c>
      <c r="D1381" t="s">
        <v>240</v>
      </c>
      <c r="E1381">
        <v>1025</v>
      </c>
      <c r="F1381" t="s">
        <v>258</v>
      </c>
      <c r="G1381" t="s">
        <v>17</v>
      </c>
      <c r="H1381" t="s">
        <v>18</v>
      </c>
      <c r="I1381" s="1">
        <v>4609</v>
      </c>
      <c r="J1381" s="1">
        <f>+Tabell1[[#This Row],[Regnskap]]</f>
        <v>4609</v>
      </c>
      <c r="L1381" t="str">
        <f>_xlfn.XLOOKUP(Tabell1[[#This Row],[Ansvar]],Fleksi[Ansvar],Fleksi[Virksomhet])</f>
        <v>SYØ</v>
      </c>
      <c r="M1381" t="str">
        <f>_xlfn.XLOOKUP(Tabell1[[#This Row],[Ansvar]],Fleksi[Ansvar],Fleksi[1B])</f>
        <v>Sykehjemstjenester</v>
      </c>
      <c r="N1381" t="str">
        <f>_xlfn.XLOOKUP(Tabell1[[#This Row],[Ansvar]],Fleksi[Ansvar],Fleksi[Tjenesteområde])</f>
        <v>Helse og velferd</v>
      </c>
      <c r="O1381" s="1">
        <f>+ROUND(Tabell1[[#This Row],[Justert beløp]],-3)</f>
        <v>5000</v>
      </c>
      <c r="P1381">
        <f t="shared" ref="P1381:P1421" si="178">+E1381</f>
        <v>1025</v>
      </c>
      <c r="Q1381">
        <f t="shared" ref="Q1381:Q1421" si="179">+A1381</f>
        <v>320366</v>
      </c>
      <c r="R1381">
        <f t="shared" ref="R1381:R1421" si="180">+C1381</f>
        <v>2530</v>
      </c>
      <c r="S1381" t="str">
        <f t="shared" ref="S1381:S1421" si="181">+G1381</f>
        <v>2255</v>
      </c>
      <c r="T1381" s="1">
        <f>+Tabell1[[#This Row],[Avrundet beløp]]</f>
        <v>5000</v>
      </c>
      <c r="U1381" s="5">
        <f t="shared" si="177"/>
        <v>5000</v>
      </c>
    </row>
    <row r="1382" spans="1:21" x14ac:dyDescent="0.25">
      <c r="A1382">
        <v>320366</v>
      </c>
      <c r="B1382" t="s">
        <v>471</v>
      </c>
      <c r="C1382">
        <v>2530</v>
      </c>
      <c r="D1382" t="s">
        <v>240</v>
      </c>
      <c r="E1382">
        <v>1030</v>
      </c>
      <c r="F1382" t="s">
        <v>248</v>
      </c>
      <c r="G1382" t="s">
        <v>17</v>
      </c>
      <c r="H1382" t="s">
        <v>18</v>
      </c>
      <c r="I1382" s="1">
        <v>5147</v>
      </c>
      <c r="J1382" s="1">
        <f>+Tabell1[[#This Row],[Regnskap]]</f>
        <v>5147</v>
      </c>
      <c r="L1382" t="str">
        <f>_xlfn.XLOOKUP(Tabell1[[#This Row],[Ansvar]],Fleksi[Ansvar],Fleksi[Virksomhet])</f>
        <v>SYØ</v>
      </c>
      <c r="M1382" t="str">
        <f>_xlfn.XLOOKUP(Tabell1[[#This Row],[Ansvar]],Fleksi[Ansvar],Fleksi[1B])</f>
        <v>Sykehjemstjenester</v>
      </c>
      <c r="N1382" t="str">
        <f>_xlfn.XLOOKUP(Tabell1[[#This Row],[Ansvar]],Fleksi[Ansvar],Fleksi[Tjenesteområde])</f>
        <v>Helse og velferd</v>
      </c>
      <c r="O1382" s="1">
        <f>+ROUND(Tabell1[[#This Row],[Justert beløp]],-3)</f>
        <v>5000</v>
      </c>
      <c r="P1382">
        <f t="shared" si="178"/>
        <v>1030</v>
      </c>
      <c r="Q1382">
        <f t="shared" si="179"/>
        <v>320366</v>
      </c>
      <c r="R1382">
        <f t="shared" si="180"/>
        <v>2530</v>
      </c>
      <c r="S1382" t="str">
        <f t="shared" si="181"/>
        <v>2255</v>
      </c>
      <c r="T1382" s="1">
        <f>+Tabell1[[#This Row],[Avrundet beløp]]</f>
        <v>5000</v>
      </c>
      <c r="U1382" s="5">
        <f t="shared" si="177"/>
        <v>5000</v>
      </c>
    </row>
    <row r="1383" spans="1:21" x14ac:dyDescent="0.25">
      <c r="A1383">
        <v>320366</v>
      </c>
      <c r="B1383" t="s">
        <v>471</v>
      </c>
      <c r="C1383">
        <v>2530</v>
      </c>
      <c r="D1383" t="s">
        <v>240</v>
      </c>
      <c r="E1383">
        <v>1040</v>
      </c>
      <c r="F1383" t="s">
        <v>27</v>
      </c>
      <c r="G1383" t="s">
        <v>17</v>
      </c>
      <c r="H1383" t="s">
        <v>18</v>
      </c>
      <c r="I1383" s="1">
        <v>17016</v>
      </c>
      <c r="J1383" s="1">
        <f>+Tabell1[[#This Row],[Regnskap]]</f>
        <v>17016</v>
      </c>
      <c r="L1383" t="str">
        <f>_xlfn.XLOOKUP(Tabell1[[#This Row],[Ansvar]],Fleksi[Ansvar],Fleksi[Virksomhet])</f>
        <v>SYØ</v>
      </c>
      <c r="M1383" t="str">
        <f>_xlfn.XLOOKUP(Tabell1[[#This Row],[Ansvar]],Fleksi[Ansvar],Fleksi[1B])</f>
        <v>Sykehjemstjenester</v>
      </c>
      <c r="N1383" t="str">
        <f>_xlfn.XLOOKUP(Tabell1[[#This Row],[Ansvar]],Fleksi[Ansvar],Fleksi[Tjenesteområde])</f>
        <v>Helse og velferd</v>
      </c>
      <c r="O1383" s="1">
        <f>+ROUND(Tabell1[[#This Row],[Justert beløp]],-3)</f>
        <v>17000</v>
      </c>
      <c r="P1383">
        <f t="shared" si="178"/>
        <v>1040</v>
      </c>
      <c r="Q1383">
        <f t="shared" si="179"/>
        <v>320366</v>
      </c>
      <c r="R1383">
        <f t="shared" si="180"/>
        <v>2530</v>
      </c>
      <c r="S1383" t="str">
        <f t="shared" si="181"/>
        <v>2255</v>
      </c>
      <c r="T1383" s="1">
        <f>+Tabell1[[#This Row],[Avrundet beløp]]</f>
        <v>17000</v>
      </c>
      <c r="U1383" s="5">
        <f t="shared" si="177"/>
        <v>17000</v>
      </c>
    </row>
    <row r="1384" spans="1:21" x14ac:dyDescent="0.25">
      <c r="A1384">
        <v>320366</v>
      </c>
      <c r="B1384" t="s">
        <v>471</v>
      </c>
      <c r="C1384">
        <v>2530</v>
      </c>
      <c r="D1384" t="s">
        <v>240</v>
      </c>
      <c r="E1384">
        <v>1090</v>
      </c>
      <c r="F1384" t="s">
        <v>22</v>
      </c>
      <c r="G1384" t="s">
        <v>17</v>
      </c>
      <c r="H1384" t="s">
        <v>18</v>
      </c>
      <c r="I1384" s="1">
        <v>4607</v>
      </c>
      <c r="J1384" s="1">
        <f>+Tabell1[[#This Row],[Regnskap]]</f>
        <v>4607</v>
      </c>
      <c r="L1384" t="str">
        <f>_xlfn.XLOOKUP(Tabell1[[#This Row],[Ansvar]],Fleksi[Ansvar],Fleksi[Virksomhet])</f>
        <v>SYØ</v>
      </c>
      <c r="M1384" t="str">
        <f>_xlfn.XLOOKUP(Tabell1[[#This Row],[Ansvar]],Fleksi[Ansvar],Fleksi[1B])</f>
        <v>Sykehjemstjenester</v>
      </c>
      <c r="N1384" t="str">
        <f>_xlfn.XLOOKUP(Tabell1[[#This Row],[Ansvar]],Fleksi[Ansvar],Fleksi[Tjenesteområde])</f>
        <v>Helse og velferd</v>
      </c>
      <c r="O1384" s="1">
        <f>+ROUND(Tabell1[[#This Row],[Justert beløp]],-3)</f>
        <v>5000</v>
      </c>
      <c r="P1384">
        <f t="shared" si="178"/>
        <v>1090</v>
      </c>
      <c r="Q1384">
        <f t="shared" si="179"/>
        <v>320366</v>
      </c>
      <c r="R1384">
        <f t="shared" si="180"/>
        <v>2530</v>
      </c>
      <c r="S1384" t="str">
        <f t="shared" si="181"/>
        <v>2255</v>
      </c>
      <c r="T1384" s="1">
        <f>+Tabell1[[#This Row],[Avrundet beløp]]</f>
        <v>5000</v>
      </c>
      <c r="U1384" s="5">
        <f t="shared" si="177"/>
        <v>5000</v>
      </c>
    </row>
    <row r="1385" spans="1:21" x14ac:dyDescent="0.25">
      <c r="A1385">
        <v>320366</v>
      </c>
      <c r="B1385" t="s">
        <v>471</v>
      </c>
      <c r="C1385">
        <v>2530</v>
      </c>
      <c r="D1385" t="s">
        <v>240</v>
      </c>
      <c r="E1385">
        <v>1099</v>
      </c>
      <c r="F1385" t="s">
        <v>16</v>
      </c>
      <c r="G1385" t="s">
        <v>17</v>
      </c>
      <c r="H1385" t="s">
        <v>18</v>
      </c>
      <c r="I1385" s="1">
        <v>14213</v>
      </c>
      <c r="J1385" s="1">
        <f>+Tabell1[[#This Row],[Regnskap]]</f>
        <v>14213</v>
      </c>
      <c r="L1385" t="str">
        <f>_xlfn.XLOOKUP(Tabell1[[#This Row],[Ansvar]],Fleksi[Ansvar],Fleksi[Virksomhet])</f>
        <v>SYØ</v>
      </c>
      <c r="M1385" t="str">
        <f>_xlfn.XLOOKUP(Tabell1[[#This Row],[Ansvar]],Fleksi[Ansvar],Fleksi[1B])</f>
        <v>Sykehjemstjenester</v>
      </c>
      <c r="N1385" t="str">
        <f>_xlfn.XLOOKUP(Tabell1[[#This Row],[Ansvar]],Fleksi[Ansvar],Fleksi[Tjenesteområde])</f>
        <v>Helse og velferd</v>
      </c>
      <c r="O1385" s="1">
        <f>+ROUND(Tabell1[[#This Row],[Justert beløp]],-3)</f>
        <v>14000</v>
      </c>
      <c r="P1385">
        <f t="shared" si="178"/>
        <v>1099</v>
      </c>
      <c r="Q1385">
        <f t="shared" si="179"/>
        <v>320366</v>
      </c>
      <c r="R1385">
        <f t="shared" si="180"/>
        <v>2530</v>
      </c>
      <c r="S1385" t="str">
        <f t="shared" si="181"/>
        <v>2255</v>
      </c>
      <c r="T1385" s="1">
        <f>+Tabell1[[#This Row],[Avrundet beløp]]</f>
        <v>14000</v>
      </c>
      <c r="U1385" s="5">
        <f t="shared" si="177"/>
        <v>14000</v>
      </c>
    </row>
    <row r="1386" spans="1:21" x14ac:dyDescent="0.25">
      <c r="A1386">
        <v>320367</v>
      </c>
      <c r="B1386" t="s">
        <v>472</v>
      </c>
      <c r="C1386">
        <v>2530</v>
      </c>
      <c r="D1386" t="s">
        <v>240</v>
      </c>
      <c r="E1386">
        <v>1012</v>
      </c>
      <c r="F1386" t="s">
        <v>23</v>
      </c>
      <c r="G1386" t="s">
        <v>17</v>
      </c>
      <c r="H1386" t="s">
        <v>18</v>
      </c>
      <c r="I1386" s="1">
        <v>1855</v>
      </c>
      <c r="J1386" s="1">
        <f>+Tabell1[[#This Row],[Regnskap]]</f>
        <v>1855</v>
      </c>
      <c r="L1386" t="str">
        <f>_xlfn.XLOOKUP(Tabell1[[#This Row],[Ansvar]],Fleksi[Ansvar],Fleksi[Virksomhet])</f>
        <v>SYØ</v>
      </c>
      <c r="M1386" t="str">
        <f>_xlfn.XLOOKUP(Tabell1[[#This Row],[Ansvar]],Fleksi[Ansvar],Fleksi[1B])</f>
        <v>Sykehjemstjenester</v>
      </c>
      <c r="N1386" t="str">
        <f>_xlfn.XLOOKUP(Tabell1[[#This Row],[Ansvar]],Fleksi[Ansvar],Fleksi[Tjenesteområde])</f>
        <v>Helse og velferd</v>
      </c>
      <c r="O1386" s="1">
        <f>+ROUND(Tabell1[[#This Row],[Justert beløp]],-3)</f>
        <v>2000</v>
      </c>
      <c r="P1386">
        <f t="shared" si="178"/>
        <v>1012</v>
      </c>
      <c r="Q1386">
        <f t="shared" si="179"/>
        <v>320367</v>
      </c>
      <c r="R1386">
        <f t="shared" si="180"/>
        <v>2530</v>
      </c>
      <c r="S1386" t="str">
        <f t="shared" si="181"/>
        <v>2255</v>
      </c>
      <c r="T1386" s="1">
        <f>+Tabell1[[#This Row],[Avrundet beløp]]</f>
        <v>2000</v>
      </c>
      <c r="U1386" s="5">
        <f t="shared" si="177"/>
        <v>2000</v>
      </c>
    </row>
    <row r="1387" spans="1:21" x14ac:dyDescent="0.25">
      <c r="A1387">
        <v>320367</v>
      </c>
      <c r="B1387" t="s">
        <v>472</v>
      </c>
      <c r="C1387">
        <v>2530</v>
      </c>
      <c r="D1387" t="s">
        <v>240</v>
      </c>
      <c r="E1387">
        <v>1020</v>
      </c>
      <c r="F1387" t="s">
        <v>260</v>
      </c>
      <c r="G1387" t="s">
        <v>17</v>
      </c>
      <c r="H1387" t="s">
        <v>18</v>
      </c>
      <c r="I1387" s="1">
        <v>22091</v>
      </c>
      <c r="J1387" s="1">
        <f>+Tabell1[[#This Row],[Regnskap]]</f>
        <v>22091</v>
      </c>
      <c r="L1387" t="str">
        <f>_xlfn.XLOOKUP(Tabell1[[#This Row],[Ansvar]],Fleksi[Ansvar],Fleksi[Virksomhet])</f>
        <v>SYØ</v>
      </c>
      <c r="M1387" t="str">
        <f>_xlfn.XLOOKUP(Tabell1[[#This Row],[Ansvar]],Fleksi[Ansvar],Fleksi[1B])</f>
        <v>Sykehjemstjenester</v>
      </c>
      <c r="N1387" t="str">
        <f>_xlfn.XLOOKUP(Tabell1[[#This Row],[Ansvar]],Fleksi[Ansvar],Fleksi[Tjenesteområde])</f>
        <v>Helse og velferd</v>
      </c>
      <c r="O1387" s="1">
        <f>+ROUND(Tabell1[[#This Row],[Justert beløp]],-3)</f>
        <v>22000</v>
      </c>
      <c r="P1387">
        <f t="shared" si="178"/>
        <v>1020</v>
      </c>
      <c r="Q1387">
        <f t="shared" si="179"/>
        <v>320367</v>
      </c>
      <c r="R1387">
        <f t="shared" si="180"/>
        <v>2530</v>
      </c>
      <c r="S1387" t="str">
        <f t="shared" si="181"/>
        <v>2255</v>
      </c>
      <c r="T1387" s="1">
        <f>+Tabell1[[#This Row],[Avrundet beløp]]</f>
        <v>22000</v>
      </c>
      <c r="U1387" s="5">
        <f t="shared" si="177"/>
        <v>22000</v>
      </c>
    </row>
    <row r="1388" spans="1:21" x14ac:dyDescent="0.25">
      <c r="A1388">
        <v>320367</v>
      </c>
      <c r="B1388" t="s">
        <v>472</v>
      </c>
      <c r="C1388">
        <v>2530</v>
      </c>
      <c r="D1388" t="s">
        <v>240</v>
      </c>
      <c r="E1388">
        <v>1022</v>
      </c>
      <c r="F1388" t="s">
        <v>278</v>
      </c>
      <c r="G1388" t="s">
        <v>17</v>
      </c>
      <c r="H1388" t="s">
        <v>18</v>
      </c>
      <c r="I1388" s="1">
        <v>2812</v>
      </c>
      <c r="J1388" s="1">
        <f>+Tabell1[[#This Row],[Regnskap]]</f>
        <v>2812</v>
      </c>
      <c r="L1388" t="str">
        <f>_xlfn.XLOOKUP(Tabell1[[#This Row],[Ansvar]],Fleksi[Ansvar],Fleksi[Virksomhet])</f>
        <v>SYØ</v>
      </c>
      <c r="M1388" t="str">
        <f>_xlfn.XLOOKUP(Tabell1[[#This Row],[Ansvar]],Fleksi[Ansvar],Fleksi[1B])</f>
        <v>Sykehjemstjenester</v>
      </c>
      <c r="N1388" t="str">
        <f>_xlfn.XLOOKUP(Tabell1[[#This Row],[Ansvar]],Fleksi[Ansvar],Fleksi[Tjenesteområde])</f>
        <v>Helse og velferd</v>
      </c>
      <c r="O1388" s="1">
        <f>+ROUND(Tabell1[[#This Row],[Justert beløp]],-3)</f>
        <v>3000</v>
      </c>
      <c r="P1388">
        <f t="shared" si="178"/>
        <v>1022</v>
      </c>
      <c r="Q1388">
        <f t="shared" si="179"/>
        <v>320367</v>
      </c>
      <c r="R1388">
        <f t="shared" si="180"/>
        <v>2530</v>
      </c>
      <c r="S1388" t="str">
        <f t="shared" si="181"/>
        <v>2255</v>
      </c>
      <c r="T1388" s="1">
        <f>+Tabell1[[#This Row],[Avrundet beløp]]</f>
        <v>3000</v>
      </c>
      <c r="U1388" s="5">
        <f t="shared" si="177"/>
        <v>3000</v>
      </c>
    </row>
    <row r="1389" spans="1:21" x14ac:dyDescent="0.25">
      <c r="A1389">
        <v>320367</v>
      </c>
      <c r="B1389" t="s">
        <v>472</v>
      </c>
      <c r="C1389">
        <v>2530</v>
      </c>
      <c r="D1389" t="s">
        <v>240</v>
      </c>
      <c r="E1389">
        <v>1025</v>
      </c>
      <c r="F1389" t="s">
        <v>258</v>
      </c>
      <c r="G1389" t="s">
        <v>17</v>
      </c>
      <c r="H1389" t="s">
        <v>18</v>
      </c>
      <c r="I1389" s="1">
        <v>5716</v>
      </c>
      <c r="J1389" s="1">
        <f>+Tabell1[[#This Row],[Regnskap]]</f>
        <v>5716</v>
      </c>
      <c r="L1389" t="str">
        <f>_xlfn.XLOOKUP(Tabell1[[#This Row],[Ansvar]],Fleksi[Ansvar],Fleksi[Virksomhet])</f>
        <v>SYØ</v>
      </c>
      <c r="M1389" t="str">
        <f>_xlfn.XLOOKUP(Tabell1[[#This Row],[Ansvar]],Fleksi[Ansvar],Fleksi[1B])</f>
        <v>Sykehjemstjenester</v>
      </c>
      <c r="N1389" t="str">
        <f>_xlfn.XLOOKUP(Tabell1[[#This Row],[Ansvar]],Fleksi[Ansvar],Fleksi[Tjenesteområde])</f>
        <v>Helse og velferd</v>
      </c>
      <c r="O1389" s="1">
        <f>+ROUND(Tabell1[[#This Row],[Justert beløp]],-3)</f>
        <v>6000</v>
      </c>
      <c r="P1389">
        <f t="shared" si="178"/>
        <v>1025</v>
      </c>
      <c r="Q1389">
        <f t="shared" si="179"/>
        <v>320367</v>
      </c>
      <c r="R1389">
        <f t="shared" si="180"/>
        <v>2530</v>
      </c>
      <c r="S1389" t="str">
        <f t="shared" si="181"/>
        <v>2255</v>
      </c>
      <c r="T1389" s="1">
        <f>+Tabell1[[#This Row],[Avrundet beløp]]</f>
        <v>6000</v>
      </c>
      <c r="U1389" s="5">
        <f t="shared" si="177"/>
        <v>6000</v>
      </c>
    </row>
    <row r="1390" spans="1:21" x14ac:dyDescent="0.25">
      <c r="A1390">
        <v>320367</v>
      </c>
      <c r="B1390" t="s">
        <v>472</v>
      </c>
      <c r="C1390">
        <v>2530</v>
      </c>
      <c r="D1390" t="s">
        <v>240</v>
      </c>
      <c r="E1390">
        <v>1030</v>
      </c>
      <c r="F1390" t="s">
        <v>248</v>
      </c>
      <c r="G1390" t="s">
        <v>17</v>
      </c>
      <c r="H1390" t="s">
        <v>18</v>
      </c>
      <c r="I1390" s="1">
        <v>2639</v>
      </c>
      <c r="J1390" s="1">
        <f>+Tabell1[[#This Row],[Regnskap]]</f>
        <v>2639</v>
      </c>
      <c r="L1390" t="str">
        <f>_xlfn.XLOOKUP(Tabell1[[#This Row],[Ansvar]],Fleksi[Ansvar],Fleksi[Virksomhet])</f>
        <v>SYØ</v>
      </c>
      <c r="M1390" t="str">
        <f>_xlfn.XLOOKUP(Tabell1[[#This Row],[Ansvar]],Fleksi[Ansvar],Fleksi[1B])</f>
        <v>Sykehjemstjenester</v>
      </c>
      <c r="N1390" t="str">
        <f>_xlfn.XLOOKUP(Tabell1[[#This Row],[Ansvar]],Fleksi[Ansvar],Fleksi[Tjenesteområde])</f>
        <v>Helse og velferd</v>
      </c>
      <c r="O1390" s="1">
        <f>+ROUND(Tabell1[[#This Row],[Justert beløp]],-3)</f>
        <v>3000</v>
      </c>
      <c r="P1390">
        <f t="shared" si="178"/>
        <v>1030</v>
      </c>
      <c r="Q1390">
        <f t="shared" si="179"/>
        <v>320367</v>
      </c>
      <c r="R1390">
        <f t="shared" si="180"/>
        <v>2530</v>
      </c>
      <c r="S1390" t="str">
        <f t="shared" si="181"/>
        <v>2255</v>
      </c>
      <c r="T1390" s="1">
        <f>+Tabell1[[#This Row],[Avrundet beløp]]</f>
        <v>3000</v>
      </c>
      <c r="U1390" s="5">
        <f t="shared" si="177"/>
        <v>3000</v>
      </c>
    </row>
    <row r="1391" spans="1:21" x14ac:dyDescent="0.25">
      <c r="A1391">
        <v>320367</v>
      </c>
      <c r="B1391" t="s">
        <v>472</v>
      </c>
      <c r="C1391">
        <v>2530</v>
      </c>
      <c r="D1391" t="s">
        <v>240</v>
      </c>
      <c r="E1391">
        <v>1040</v>
      </c>
      <c r="F1391" t="s">
        <v>27</v>
      </c>
      <c r="G1391" t="s">
        <v>17</v>
      </c>
      <c r="H1391" t="s">
        <v>18</v>
      </c>
      <c r="I1391" s="1">
        <v>4205</v>
      </c>
      <c r="J1391" s="1">
        <f>+Tabell1[[#This Row],[Regnskap]]</f>
        <v>4205</v>
      </c>
      <c r="L1391" t="str">
        <f>_xlfn.XLOOKUP(Tabell1[[#This Row],[Ansvar]],Fleksi[Ansvar],Fleksi[Virksomhet])</f>
        <v>SYØ</v>
      </c>
      <c r="M1391" t="str">
        <f>_xlfn.XLOOKUP(Tabell1[[#This Row],[Ansvar]],Fleksi[Ansvar],Fleksi[1B])</f>
        <v>Sykehjemstjenester</v>
      </c>
      <c r="N1391" t="str">
        <f>_xlfn.XLOOKUP(Tabell1[[#This Row],[Ansvar]],Fleksi[Ansvar],Fleksi[Tjenesteområde])</f>
        <v>Helse og velferd</v>
      </c>
      <c r="O1391" s="1">
        <f>+ROUND(Tabell1[[#This Row],[Justert beløp]],-3)</f>
        <v>4000</v>
      </c>
      <c r="P1391">
        <f t="shared" si="178"/>
        <v>1040</v>
      </c>
      <c r="Q1391">
        <f t="shared" si="179"/>
        <v>320367</v>
      </c>
      <c r="R1391">
        <f t="shared" si="180"/>
        <v>2530</v>
      </c>
      <c r="S1391" t="str">
        <f t="shared" si="181"/>
        <v>2255</v>
      </c>
      <c r="T1391" s="1">
        <f>+Tabell1[[#This Row],[Avrundet beløp]]</f>
        <v>4000</v>
      </c>
      <c r="U1391" s="5">
        <f t="shared" si="177"/>
        <v>4000</v>
      </c>
    </row>
    <row r="1392" spans="1:21" x14ac:dyDescent="0.25">
      <c r="A1392">
        <v>320367</v>
      </c>
      <c r="B1392" t="s">
        <v>472</v>
      </c>
      <c r="C1392">
        <v>2530</v>
      </c>
      <c r="D1392" t="s">
        <v>240</v>
      </c>
      <c r="E1392">
        <v>1090</v>
      </c>
      <c r="F1392" t="s">
        <v>22</v>
      </c>
      <c r="G1392" t="s">
        <v>17</v>
      </c>
      <c r="H1392" t="s">
        <v>18</v>
      </c>
      <c r="I1392" s="1">
        <v>2044</v>
      </c>
      <c r="J1392" s="1">
        <f>+Tabell1[[#This Row],[Regnskap]]</f>
        <v>2044</v>
      </c>
      <c r="L1392" t="str">
        <f>_xlfn.XLOOKUP(Tabell1[[#This Row],[Ansvar]],Fleksi[Ansvar],Fleksi[Virksomhet])</f>
        <v>SYØ</v>
      </c>
      <c r="M1392" t="str">
        <f>_xlfn.XLOOKUP(Tabell1[[#This Row],[Ansvar]],Fleksi[Ansvar],Fleksi[1B])</f>
        <v>Sykehjemstjenester</v>
      </c>
      <c r="N1392" t="str">
        <f>_xlfn.XLOOKUP(Tabell1[[#This Row],[Ansvar]],Fleksi[Ansvar],Fleksi[Tjenesteområde])</f>
        <v>Helse og velferd</v>
      </c>
      <c r="O1392" s="1">
        <f>+ROUND(Tabell1[[#This Row],[Justert beløp]],-3)</f>
        <v>2000</v>
      </c>
      <c r="P1392">
        <f t="shared" si="178"/>
        <v>1090</v>
      </c>
      <c r="Q1392">
        <f t="shared" si="179"/>
        <v>320367</v>
      </c>
      <c r="R1392">
        <f t="shared" si="180"/>
        <v>2530</v>
      </c>
      <c r="S1392" t="str">
        <f t="shared" si="181"/>
        <v>2255</v>
      </c>
      <c r="T1392" s="1">
        <f>+Tabell1[[#This Row],[Avrundet beløp]]</f>
        <v>2000</v>
      </c>
      <c r="U1392" s="5">
        <f t="shared" si="177"/>
        <v>2000</v>
      </c>
    </row>
    <row r="1393" spans="1:21" x14ac:dyDescent="0.25">
      <c r="A1393">
        <v>320367</v>
      </c>
      <c r="B1393" t="s">
        <v>472</v>
      </c>
      <c r="C1393">
        <v>2530</v>
      </c>
      <c r="D1393" t="s">
        <v>240</v>
      </c>
      <c r="E1393">
        <v>1099</v>
      </c>
      <c r="F1393" t="s">
        <v>16</v>
      </c>
      <c r="G1393" t="s">
        <v>17</v>
      </c>
      <c r="H1393" t="s">
        <v>18</v>
      </c>
      <c r="I1393" s="1">
        <v>6077</v>
      </c>
      <c r="J1393" s="1">
        <f>+Tabell1[[#This Row],[Regnskap]]</f>
        <v>6077</v>
      </c>
      <c r="L1393" t="str">
        <f>_xlfn.XLOOKUP(Tabell1[[#This Row],[Ansvar]],Fleksi[Ansvar],Fleksi[Virksomhet])</f>
        <v>SYØ</v>
      </c>
      <c r="M1393" t="str">
        <f>_xlfn.XLOOKUP(Tabell1[[#This Row],[Ansvar]],Fleksi[Ansvar],Fleksi[1B])</f>
        <v>Sykehjemstjenester</v>
      </c>
      <c r="N1393" t="str">
        <f>_xlfn.XLOOKUP(Tabell1[[#This Row],[Ansvar]],Fleksi[Ansvar],Fleksi[Tjenesteområde])</f>
        <v>Helse og velferd</v>
      </c>
      <c r="O1393" s="1">
        <f>+ROUND(Tabell1[[#This Row],[Justert beløp]],-3)</f>
        <v>6000</v>
      </c>
      <c r="P1393">
        <f t="shared" si="178"/>
        <v>1099</v>
      </c>
      <c r="Q1393">
        <f t="shared" si="179"/>
        <v>320367</v>
      </c>
      <c r="R1393">
        <f t="shared" si="180"/>
        <v>2530</v>
      </c>
      <c r="S1393" t="str">
        <f t="shared" si="181"/>
        <v>2255</v>
      </c>
      <c r="T1393" s="1">
        <f>+Tabell1[[#This Row],[Avrundet beløp]]</f>
        <v>6000</v>
      </c>
      <c r="U1393" s="5">
        <f t="shared" si="177"/>
        <v>6000</v>
      </c>
    </row>
    <row r="1394" spans="1:21" x14ac:dyDescent="0.25">
      <c r="A1394">
        <v>320370</v>
      </c>
      <c r="B1394" t="s">
        <v>473</v>
      </c>
      <c r="C1394">
        <v>2530</v>
      </c>
      <c r="D1394" t="s">
        <v>240</v>
      </c>
      <c r="E1394">
        <v>1012</v>
      </c>
      <c r="F1394" t="s">
        <v>23</v>
      </c>
      <c r="G1394" t="s">
        <v>17</v>
      </c>
      <c r="H1394" t="s">
        <v>18</v>
      </c>
      <c r="I1394" s="1">
        <v>7002</v>
      </c>
      <c r="J1394" s="1">
        <f>+Tabell1[[#This Row],[Regnskap]]</f>
        <v>7002</v>
      </c>
      <c r="L1394" t="str">
        <f>_xlfn.XLOOKUP(Tabell1[[#This Row],[Ansvar]],Fleksi[Ansvar],Fleksi[Virksomhet])</f>
        <v>SYØ</v>
      </c>
      <c r="M1394" t="str">
        <f>_xlfn.XLOOKUP(Tabell1[[#This Row],[Ansvar]],Fleksi[Ansvar],Fleksi[1B])</f>
        <v>Sykehjemstjenester</v>
      </c>
      <c r="N1394" t="str">
        <f>_xlfn.XLOOKUP(Tabell1[[#This Row],[Ansvar]],Fleksi[Ansvar],Fleksi[Tjenesteområde])</f>
        <v>Helse og velferd</v>
      </c>
      <c r="O1394" s="1">
        <f>+ROUND(Tabell1[[#This Row],[Justert beløp]],-3)</f>
        <v>7000</v>
      </c>
      <c r="P1394">
        <f t="shared" si="178"/>
        <v>1012</v>
      </c>
      <c r="Q1394">
        <f t="shared" si="179"/>
        <v>320370</v>
      </c>
      <c r="R1394">
        <f t="shared" si="180"/>
        <v>2530</v>
      </c>
      <c r="S1394" t="str">
        <f t="shared" si="181"/>
        <v>2255</v>
      </c>
      <c r="T1394" s="1">
        <f>+Tabell1[[#This Row],[Avrundet beløp]]</f>
        <v>7000</v>
      </c>
      <c r="U1394" s="5">
        <f t="shared" si="177"/>
        <v>7000</v>
      </c>
    </row>
    <row r="1395" spans="1:21" x14ac:dyDescent="0.25">
      <c r="A1395">
        <v>320370</v>
      </c>
      <c r="B1395" t="s">
        <v>473</v>
      </c>
      <c r="C1395">
        <v>2530</v>
      </c>
      <c r="D1395" t="s">
        <v>240</v>
      </c>
      <c r="E1395">
        <v>1020</v>
      </c>
      <c r="F1395" t="s">
        <v>260</v>
      </c>
      <c r="G1395" t="s">
        <v>17</v>
      </c>
      <c r="H1395" t="s">
        <v>18</v>
      </c>
      <c r="I1395" s="1">
        <v>72223</v>
      </c>
      <c r="J1395" s="1">
        <f>+Tabell1[[#This Row],[Regnskap]]</f>
        <v>72223</v>
      </c>
      <c r="L1395" t="str">
        <f>_xlfn.XLOOKUP(Tabell1[[#This Row],[Ansvar]],Fleksi[Ansvar],Fleksi[Virksomhet])</f>
        <v>SYØ</v>
      </c>
      <c r="M1395" t="str">
        <f>_xlfn.XLOOKUP(Tabell1[[#This Row],[Ansvar]],Fleksi[Ansvar],Fleksi[1B])</f>
        <v>Sykehjemstjenester</v>
      </c>
      <c r="N1395" t="str">
        <f>_xlfn.XLOOKUP(Tabell1[[#This Row],[Ansvar]],Fleksi[Ansvar],Fleksi[Tjenesteområde])</f>
        <v>Helse og velferd</v>
      </c>
      <c r="O1395" s="1">
        <f>+ROUND(Tabell1[[#This Row],[Justert beløp]],-3)</f>
        <v>72000</v>
      </c>
      <c r="P1395">
        <f t="shared" si="178"/>
        <v>1020</v>
      </c>
      <c r="Q1395">
        <f t="shared" si="179"/>
        <v>320370</v>
      </c>
      <c r="R1395">
        <f t="shared" si="180"/>
        <v>2530</v>
      </c>
      <c r="S1395" t="str">
        <f t="shared" si="181"/>
        <v>2255</v>
      </c>
      <c r="T1395" s="1">
        <f>+Tabell1[[#This Row],[Avrundet beløp]]</f>
        <v>72000</v>
      </c>
      <c r="U1395" s="5">
        <f t="shared" si="177"/>
        <v>72000</v>
      </c>
    </row>
    <row r="1396" spans="1:21" x14ac:dyDescent="0.25">
      <c r="A1396">
        <v>320370</v>
      </c>
      <c r="B1396" t="s">
        <v>473</v>
      </c>
      <c r="C1396">
        <v>2530</v>
      </c>
      <c r="D1396" t="s">
        <v>240</v>
      </c>
      <c r="E1396">
        <v>1022</v>
      </c>
      <c r="F1396" t="s">
        <v>278</v>
      </c>
      <c r="G1396" t="s">
        <v>17</v>
      </c>
      <c r="H1396" t="s">
        <v>18</v>
      </c>
      <c r="I1396" s="1">
        <v>11157</v>
      </c>
      <c r="J1396" s="1">
        <f>+Tabell1[[#This Row],[Regnskap]]</f>
        <v>11157</v>
      </c>
      <c r="L1396" t="str">
        <f>_xlfn.XLOOKUP(Tabell1[[#This Row],[Ansvar]],Fleksi[Ansvar],Fleksi[Virksomhet])</f>
        <v>SYØ</v>
      </c>
      <c r="M1396" t="str">
        <f>_xlfn.XLOOKUP(Tabell1[[#This Row],[Ansvar]],Fleksi[Ansvar],Fleksi[1B])</f>
        <v>Sykehjemstjenester</v>
      </c>
      <c r="N1396" t="str">
        <f>_xlfn.XLOOKUP(Tabell1[[#This Row],[Ansvar]],Fleksi[Ansvar],Fleksi[Tjenesteområde])</f>
        <v>Helse og velferd</v>
      </c>
      <c r="O1396" s="1">
        <f>+ROUND(Tabell1[[#This Row],[Justert beløp]],-3)</f>
        <v>11000</v>
      </c>
      <c r="P1396">
        <f t="shared" si="178"/>
        <v>1022</v>
      </c>
      <c r="Q1396">
        <f t="shared" si="179"/>
        <v>320370</v>
      </c>
      <c r="R1396">
        <f t="shared" si="180"/>
        <v>2530</v>
      </c>
      <c r="S1396" t="str">
        <f t="shared" si="181"/>
        <v>2255</v>
      </c>
      <c r="T1396" s="1">
        <f>+Tabell1[[#This Row],[Avrundet beløp]]</f>
        <v>11000</v>
      </c>
      <c r="U1396" s="5">
        <f t="shared" si="177"/>
        <v>11000</v>
      </c>
    </row>
    <row r="1397" spans="1:21" x14ac:dyDescent="0.25">
      <c r="A1397">
        <v>320370</v>
      </c>
      <c r="B1397" t="s">
        <v>473</v>
      </c>
      <c r="C1397">
        <v>2530</v>
      </c>
      <c r="D1397" t="s">
        <v>240</v>
      </c>
      <c r="E1397">
        <v>1025</v>
      </c>
      <c r="F1397" t="s">
        <v>258</v>
      </c>
      <c r="G1397" t="s">
        <v>17</v>
      </c>
      <c r="H1397" t="s">
        <v>18</v>
      </c>
      <c r="I1397" s="1">
        <v>11322</v>
      </c>
      <c r="J1397" s="1">
        <f>+Tabell1[[#This Row],[Regnskap]]</f>
        <v>11322</v>
      </c>
      <c r="L1397" t="str">
        <f>_xlfn.XLOOKUP(Tabell1[[#This Row],[Ansvar]],Fleksi[Ansvar],Fleksi[Virksomhet])</f>
        <v>SYØ</v>
      </c>
      <c r="M1397" t="str">
        <f>_xlfn.XLOOKUP(Tabell1[[#This Row],[Ansvar]],Fleksi[Ansvar],Fleksi[1B])</f>
        <v>Sykehjemstjenester</v>
      </c>
      <c r="N1397" t="str">
        <f>_xlfn.XLOOKUP(Tabell1[[#This Row],[Ansvar]],Fleksi[Ansvar],Fleksi[Tjenesteområde])</f>
        <v>Helse og velferd</v>
      </c>
      <c r="O1397" s="1">
        <f>+ROUND(Tabell1[[#This Row],[Justert beløp]],-3)</f>
        <v>11000</v>
      </c>
      <c r="P1397">
        <f t="shared" si="178"/>
        <v>1025</v>
      </c>
      <c r="Q1397">
        <f t="shared" si="179"/>
        <v>320370</v>
      </c>
      <c r="R1397">
        <f t="shared" si="180"/>
        <v>2530</v>
      </c>
      <c r="S1397" t="str">
        <f t="shared" si="181"/>
        <v>2255</v>
      </c>
      <c r="T1397" s="1">
        <f>+Tabell1[[#This Row],[Avrundet beløp]]</f>
        <v>11000</v>
      </c>
      <c r="U1397" s="5">
        <f t="shared" si="177"/>
        <v>11000</v>
      </c>
    </row>
    <row r="1398" spans="1:21" x14ac:dyDescent="0.25">
      <c r="A1398">
        <v>320370</v>
      </c>
      <c r="B1398" t="s">
        <v>473</v>
      </c>
      <c r="C1398">
        <v>2530</v>
      </c>
      <c r="D1398" t="s">
        <v>240</v>
      </c>
      <c r="E1398">
        <v>1030</v>
      </c>
      <c r="F1398" t="s">
        <v>248</v>
      </c>
      <c r="G1398" t="s">
        <v>17</v>
      </c>
      <c r="H1398" t="s">
        <v>18</v>
      </c>
      <c r="I1398" s="1">
        <v>3066</v>
      </c>
      <c r="J1398" s="1">
        <f>+Tabell1[[#This Row],[Regnskap]]</f>
        <v>3066</v>
      </c>
      <c r="L1398" t="str">
        <f>_xlfn.XLOOKUP(Tabell1[[#This Row],[Ansvar]],Fleksi[Ansvar],Fleksi[Virksomhet])</f>
        <v>SYØ</v>
      </c>
      <c r="M1398" t="str">
        <f>_xlfn.XLOOKUP(Tabell1[[#This Row],[Ansvar]],Fleksi[Ansvar],Fleksi[1B])</f>
        <v>Sykehjemstjenester</v>
      </c>
      <c r="N1398" t="str">
        <f>_xlfn.XLOOKUP(Tabell1[[#This Row],[Ansvar]],Fleksi[Ansvar],Fleksi[Tjenesteområde])</f>
        <v>Helse og velferd</v>
      </c>
      <c r="O1398" s="1">
        <f>+ROUND(Tabell1[[#This Row],[Justert beløp]],-3)</f>
        <v>3000</v>
      </c>
      <c r="P1398">
        <f t="shared" si="178"/>
        <v>1030</v>
      </c>
      <c r="Q1398">
        <f t="shared" si="179"/>
        <v>320370</v>
      </c>
      <c r="R1398">
        <f t="shared" si="180"/>
        <v>2530</v>
      </c>
      <c r="S1398" t="str">
        <f t="shared" si="181"/>
        <v>2255</v>
      </c>
      <c r="T1398" s="1">
        <f>+Tabell1[[#This Row],[Avrundet beløp]]</f>
        <v>3000</v>
      </c>
      <c r="U1398" s="5">
        <f t="shared" si="177"/>
        <v>3000</v>
      </c>
    </row>
    <row r="1399" spans="1:21" x14ac:dyDescent="0.25">
      <c r="A1399">
        <v>320370</v>
      </c>
      <c r="B1399" t="s">
        <v>473</v>
      </c>
      <c r="C1399">
        <v>2530</v>
      </c>
      <c r="D1399" t="s">
        <v>240</v>
      </c>
      <c r="E1399">
        <v>1040</v>
      </c>
      <c r="F1399" t="s">
        <v>27</v>
      </c>
      <c r="G1399" t="s">
        <v>17</v>
      </c>
      <c r="H1399" t="s">
        <v>18</v>
      </c>
      <c r="I1399" s="1">
        <v>6911</v>
      </c>
      <c r="J1399" s="1">
        <f>+Tabell1[[#This Row],[Regnskap]]</f>
        <v>6911</v>
      </c>
      <c r="L1399" t="str">
        <f>_xlfn.XLOOKUP(Tabell1[[#This Row],[Ansvar]],Fleksi[Ansvar],Fleksi[Virksomhet])</f>
        <v>SYØ</v>
      </c>
      <c r="M1399" t="str">
        <f>_xlfn.XLOOKUP(Tabell1[[#This Row],[Ansvar]],Fleksi[Ansvar],Fleksi[1B])</f>
        <v>Sykehjemstjenester</v>
      </c>
      <c r="N1399" t="str">
        <f>_xlfn.XLOOKUP(Tabell1[[#This Row],[Ansvar]],Fleksi[Ansvar],Fleksi[Tjenesteområde])</f>
        <v>Helse og velferd</v>
      </c>
      <c r="O1399" s="1">
        <f>+ROUND(Tabell1[[#This Row],[Justert beløp]],-3)</f>
        <v>7000</v>
      </c>
      <c r="P1399">
        <f t="shared" si="178"/>
        <v>1040</v>
      </c>
      <c r="Q1399">
        <f t="shared" si="179"/>
        <v>320370</v>
      </c>
      <c r="R1399">
        <f t="shared" si="180"/>
        <v>2530</v>
      </c>
      <c r="S1399" t="str">
        <f t="shared" si="181"/>
        <v>2255</v>
      </c>
      <c r="T1399" s="1">
        <f>+Tabell1[[#This Row],[Avrundet beløp]]</f>
        <v>7000</v>
      </c>
      <c r="U1399" s="5">
        <f t="shared" si="177"/>
        <v>7000</v>
      </c>
    </row>
    <row r="1400" spans="1:21" x14ac:dyDescent="0.25">
      <c r="A1400">
        <v>320370</v>
      </c>
      <c r="B1400" t="s">
        <v>473</v>
      </c>
      <c r="C1400">
        <v>2530</v>
      </c>
      <c r="D1400" t="s">
        <v>240</v>
      </c>
      <c r="E1400">
        <v>1090</v>
      </c>
      <c r="F1400" t="s">
        <v>22</v>
      </c>
      <c r="G1400" t="s">
        <v>17</v>
      </c>
      <c r="H1400" t="s">
        <v>18</v>
      </c>
      <c r="I1400" s="1">
        <v>7230</v>
      </c>
      <c r="J1400" s="1">
        <f>+Tabell1[[#This Row],[Regnskap]]</f>
        <v>7230</v>
      </c>
      <c r="L1400" t="str">
        <f>_xlfn.XLOOKUP(Tabell1[[#This Row],[Ansvar]],Fleksi[Ansvar],Fleksi[Virksomhet])</f>
        <v>SYØ</v>
      </c>
      <c r="M1400" t="str">
        <f>_xlfn.XLOOKUP(Tabell1[[#This Row],[Ansvar]],Fleksi[Ansvar],Fleksi[1B])</f>
        <v>Sykehjemstjenester</v>
      </c>
      <c r="N1400" t="str">
        <f>_xlfn.XLOOKUP(Tabell1[[#This Row],[Ansvar]],Fleksi[Ansvar],Fleksi[Tjenesteområde])</f>
        <v>Helse og velferd</v>
      </c>
      <c r="O1400" s="1">
        <f>+ROUND(Tabell1[[#This Row],[Justert beløp]],-3)</f>
        <v>7000</v>
      </c>
      <c r="P1400">
        <f t="shared" si="178"/>
        <v>1090</v>
      </c>
      <c r="Q1400">
        <f t="shared" si="179"/>
        <v>320370</v>
      </c>
      <c r="R1400">
        <f t="shared" si="180"/>
        <v>2530</v>
      </c>
      <c r="S1400" t="str">
        <f t="shared" si="181"/>
        <v>2255</v>
      </c>
      <c r="T1400" s="1">
        <f>+Tabell1[[#This Row],[Avrundet beløp]]</f>
        <v>7000</v>
      </c>
      <c r="U1400" s="5">
        <f t="shared" si="177"/>
        <v>7000</v>
      </c>
    </row>
    <row r="1401" spans="1:21" x14ac:dyDescent="0.25">
      <c r="A1401">
        <v>320370</v>
      </c>
      <c r="B1401" t="s">
        <v>473</v>
      </c>
      <c r="C1401">
        <v>2530</v>
      </c>
      <c r="D1401" t="s">
        <v>240</v>
      </c>
      <c r="E1401">
        <v>1099</v>
      </c>
      <c r="F1401" t="s">
        <v>16</v>
      </c>
      <c r="G1401" t="s">
        <v>17</v>
      </c>
      <c r="H1401" t="s">
        <v>18</v>
      </c>
      <c r="I1401" s="1">
        <v>17082</v>
      </c>
      <c r="J1401" s="1">
        <f>+Tabell1[[#This Row],[Regnskap]]</f>
        <v>17082</v>
      </c>
      <c r="L1401" t="str">
        <f>_xlfn.XLOOKUP(Tabell1[[#This Row],[Ansvar]],Fleksi[Ansvar],Fleksi[Virksomhet])</f>
        <v>SYØ</v>
      </c>
      <c r="M1401" t="str">
        <f>_xlfn.XLOOKUP(Tabell1[[#This Row],[Ansvar]],Fleksi[Ansvar],Fleksi[1B])</f>
        <v>Sykehjemstjenester</v>
      </c>
      <c r="N1401" t="str">
        <f>_xlfn.XLOOKUP(Tabell1[[#This Row],[Ansvar]],Fleksi[Ansvar],Fleksi[Tjenesteområde])</f>
        <v>Helse og velferd</v>
      </c>
      <c r="O1401" s="1">
        <f>+ROUND(Tabell1[[#This Row],[Justert beløp]],-3)</f>
        <v>17000</v>
      </c>
      <c r="P1401">
        <f t="shared" si="178"/>
        <v>1099</v>
      </c>
      <c r="Q1401">
        <f t="shared" si="179"/>
        <v>320370</v>
      </c>
      <c r="R1401">
        <f t="shared" si="180"/>
        <v>2530</v>
      </c>
      <c r="S1401" t="str">
        <f t="shared" si="181"/>
        <v>2255</v>
      </c>
      <c r="T1401" s="1">
        <f>+Tabell1[[#This Row],[Avrundet beløp]]</f>
        <v>17000</v>
      </c>
      <c r="U1401" s="5">
        <f t="shared" si="177"/>
        <v>17000</v>
      </c>
    </row>
    <row r="1402" spans="1:21" x14ac:dyDescent="0.25">
      <c r="A1402">
        <v>320372</v>
      </c>
      <c r="B1402" t="s">
        <v>474</v>
      </c>
      <c r="C1402">
        <v>2541</v>
      </c>
      <c r="D1402" t="s">
        <v>427</v>
      </c>
      <c r="E1402">
        <v>1012</v>
      </c>
      <c r="F1402" t="s">
        <v>23</v>
      </c>
      <c r="G1402" t="s">
        <v>17</v>
      </c>
      <c r="H1402" t="s">
        <v>18</v>
      </c>
      <c r="I1402" s="1">
        <v>7715</v>
      </c>
      <c r="J1402" s="1">
        <f>+Tabell1[[#This Row],[Regnskap]]</f>
        <v>7715</v>
      </c>
      <c r="L1402" t="str">
        <f>_xlfn.XLOOKUP(Tabell1[[#This Row],[Ansvar]],Fleksi[Ansvar],Fleksi[Virksomhet])</f>
        <v>SYØ</v>
      </c>
      <c r="M1402" t="str">
        <f>_xlfn.XLOOKUP(Tabell1[[#This Row],[Ansvar]],Fleksi[Ansvar],Fleksi[1B])</f>
        <v>Sykehjemstjenester</v>
      </c>
      <c r="N1402" t="str">
        <f>_xlfn.XLOOKUP(Tabell1[[#This Row],[Ansvar]],Fleksi[Ansvar],Fleksi[Tjenesteområde])</f>
        <v>Helse og velferd</v>
      </c>
      <c r="O1402" s="1">
        <f>+ROUND(Tabell1[[#This Row],[Justert beløp]],-3)</f>
        <v>8000</v>
      </c>
      <c r="P1402">
        <f t="shared" si="178"/>
        <v>1012</v>
      </c>
      <c r="Q1402">
        <f t="shared" si="179"/>
        <v>320372</v>
      </c>
      <c r="R1402">
        <f t="shared" si="180"/>
        <v>2541</v>
      </c>
      <c r="S1402" t="str">
        <f t="shared" si="181"/>
        <v>2255</v>
      </c>
      <c r="T1402" s="1">
        <f>+Tabell1[[#This Row],[Avrundet beløp]]</f>
        <v>8000</v>
      </c>
      <c r="U1402" s="5">
        <f t="shared" si="177"/>
        <v>8000</v>
      </c>
    </row>
    <row r="1403" spans="1:21" x14ac:dyDescent="0.25">
      <c r="A1403">
        <v>320372</v>
      </c>
      <c r="B1403" t="s">
        <v>474</v>
      </c>
      <c r="C1403">
        <v>2541</v>
      </c>
      <c r="D1403" t="s">
        <v>427</v>
      </c>
      <c r="E1403">
        <v>1020</v>
      </c>
      <c r="F1403" t="s">
        <v>260</v>
      </c>
      <c r="G1403" t="s">
        <v>17</v>
      </c>
      <c r="H1403" t="s">
        <v>18</v>
      </c>
      <c r="I1403" s="1">
        <v>67866</v>
      </c>
      <c r="J1403" s="1">
        <f>+Tabell1[[#This Row],[Regnskap]]</f>
        <v>67866</v>
      </c>
      <c r="L1403" t="str">
        <f>_xlfn.XLOOKUP(Tabell1[[#This Row],[Ansvar]],Fleksi[Ansvar],Fleksi[Virksomhet])</f>
        <v>SYØ</v>
      </c>
      <c r="M1403" t="str">
        <f>_xlfn.XLOOKUP(Tabell1[[#This Row],[Ansvar]],Fleksi[Ansvar],Fleksi[1B])</f>
        <v>Sykehjemstjenester</v>
      </c>
      <c r="N1403" t="str">
        <f>_xlfn.XLOOKUP(Tabell1[[#This Row],[Ansvar]],Fleksi[Ansvar],Fleksi[Tjenesteområde])</f>
        <v>Helse og velferd</v>
      </c>
      <c r="O1403" s="1">
        <f>+ROUND(Tabell1[[#This Row],[Justert beløp]],-3)</f>
        <v>68000</v>
      </c>
      <c r="P1403">
        <f t="shared" si="178"/>
        <v>1020</v>
      </c>
      <c r="Q1403">
        <f t="shared" si="179"/>
        <v>320372</v>
      </c>
      <c r="R1403">
        <f t="shared" si="180"/>
        <v>2541</v>
      </c>
      <c r="S1403" t="str">
        <f t="shared" si="181"/>
        <v>2255</v>
      </c>
      <c r="T1403" s="1">
        <f>+Tabell1[[#This Row],[Avrundet beløp]]</f>
        <v>68000</v>
      </c>
      <c r="U1403" s="5">
        <f t="shared" si="177"/>
        <v>68000</v>
      </c>
    </row>
    <row r="1404" spans="1:21" x14ac:dyDescent="0.25">
      <c r="A1404">
        <v>320372</v>
      </c>
      <c r="B1404" t="s">
        <v>474</v>
      </c>
      <c r="C1404">
        <v>2541</v>
      </c>
      <c r="D1404" t="s">
        <v>427</v>
      </c>
      <c r="E1404">
        <v>1022</v>
      </c>
      <c r="F1404" t="s">
        <v>278</v>
      </c>
      <c r="G1404" t="s">
        <v>17</v>
      </c>
      <c r="H1404" t="s">
        <v>18</v>
      </c>
      <c r="I1404" s="1">
        <v>8716</v>
      </c>
      <c r="J1404" s="1">
        <f>+Tabell1[[#This Row],[Regnskap]]</f>
        <v>8716</v>
      </c>
      <c r="L1404" t="str">
        <f>_xlfn.XLOOKUP(Tabell1[[#This Row],[Ansvar]],Fleksi[Ansvar],Fleksi[Virksomhet])</f>
        <v>SYØ</v>
      </c>
      <c r="M1404" t="str">
        <f>_xlfn.XLOOKUP(Tabell1[[#This Row],[Ansvar]],Fleksi[Ansvar],Fleksi[1B])</f>
        <v>Sykehjemstjenester</v>
      </c>
      <c r="N1404" t="str">
        <f>_xlfn.XLOOKUP(Tabell1[[#This Row],[Ansvar]],Fleksi[Ansvar],Fleksi[Tjenesteområde])</f>
        <v>Helse og velferd</v>
      </c>
      <c r="O1404" s="1">
        <f>+ROUND(Tabell1[[#This Row],[Justert beløp]],-3)</f>
        <v>9000</v>
      </c>
      <c r="P1404">
        <f t="shared" si="178"/>
        <v>1022</v>
      </c>
      <c r="Q1404">
        <f t="shared" si="179"/>
        <v>320372</v>
      </c>
      <c r="R1404">
        <f t="shared" si="180"/>
        <v>2541</v>
      </c>
      <c r="S1404" t="str">
        <f t="shared" si="181"/>
        <v>2255</v>
      </c>
      <c r="T1404" s="1">
        <f>+Tabell1[[#This Row],[Avrundet beløp]]</f>
        <v>9000</v>
      </c>
      <c r="U1404" s="5">
        <f t="shared" si="177"/>
        <v>9000</v>
      </c>
    </row>
    <row r="1405" spans="1:21" x14ac:dyDescent="0.25">
      <c r="A1405">
        <v>320372</v>
      </c>
      <c r="B1405" t="s">
        <v>474</v>
      </c>
      <c r="C1405">
        <v>2541</v>
      </c>
      <c r="D1405" t="s">
        <v>427</v>
      </c>
      <c r="E1405">
        <v>1025</v>
      </c>
      <c r="F1405" t="s">
        <v>258</v>
      </c>
      <c r="G1405" t="s">
        <v>17</v>
      </c>
      <c r="H1405" t="s">
        <v>18</v>
      </c>
      <c r="I1405" s="1">
        <v>16099</v>
      </c>
      <c r="J1405" s="1">
        <f>+Tabell1[[#This Row],[Regnskap]]</f>
        <v>16099</v>
      </c>
      <c r="L1405" t="str">
        <f>_xlfn.XLOOKUP(Tabell1[[#This Row],[Ansvar]],Fleksi[Ansvar],Fleksi[Virksomhet])</f>
        <v>SYØ</v>
      </c>
      <c r="M1405" t="str">
        <f>_xlfn.XLOOKUP(Tabell1[[#This Row],[Ansvar]],Fleksi[Ansvar],Fleksi[1B])</f>
        <v>Sykehjemstjenester</v>
      </c>
      <c r="N1405" t="str">
        <f>_xlfn.XLOOKUP(Tabell1[[#This Row],[Ansvar]],Fleksi[Ansvar],Fleksi[Tjenesteområde])</f>
        <v>Helse og velferd</v>
      </c>
      <c r="O1405" s="1">
        <f>+ROUND(Tabell1[[#This Row],[Justert beløp]],-3)</f>
        <v>16000</v>
      </c>
      <c r="P1405">
        <f t="shared" si="178"/>
        <v>1025</v>
      </c>
      <c r="Q1405">
        <f t="shared" si="179"/>
        <v>320372</v>
      </c>
      <c r="R1405">
        <f t="shared" si="180"/>
        <v>2541</v>
      </c>
      <c r="S1405" t="str">
        <f t="shared" si="181"/>
        <v>2255</v>
      </c>
      <c r="T1405" s="1">
        <f>+Tabell1[[#This Row],[Avrundet beløp]]</f>
        <v>16000</v>
      </c>
      <c r="U1405" s="5">
        <f t="shared" si="177"/>
        <v>16000</v>
      </c>
    </row>
    <row r="1406" spans="1:21" x14ac:dyDescent="0.25">
      <c r="A1406">
        <v>320372</v>
      </c>
      <c r="B1406" t="s">
        <v>474</v>
      </c>
      <c r="C1406">
        <v>2541</v>
      </c>
      <c r="D1406" t="s">
        <v>427</v>
      </c>
      <c r="E1406">
        <v>1040</v>
      </c>
      <c r="F1406" t="s">
        <v>27</v>
      </c>
      <c r="G1406" t="s">
        <v>17</v>
      </c>
      <c r="H1406" t="s">
        <v>18</v>
      </c>
      <c r="I1406" s="1">
        <v>9371</v>
      </c>
      <c r="J1406" s="1">
        <f>+Tabell1[[#This Row],[Regnskap]]</f>
        <v>9371</v>
      </c>
      <c r="L1406" t="str">
        <f>_xlfn.XLOOKUP(Tabell1[[#This Row],[Ansvar]],Fleksi[Ansvar],Fleksi[Virksomhet])</f>
        <v>SYØ</v>
      </c>
      <c r="M1406" t="str">
        <f>_xlfn.XLOOKUP(Tabell1[[#This Row],[Ansvar]],Fleksi[Ansvar],Fleksi[1B])</f>
        <v>Sykehjemstjenester</v>
      </c>
      <c r="N1406" t="str">
        <f>_xlfn.XLOOKUP(Tabell1[[#This Row],[Ansvar]],Fleksi[Ansvar],Fleksi[Tjenesteområde])</f>
        <v>Helse og velferd</v>
      </c>
      <c r="O1406" s="1">
        <f>+ROUND(Tabell1[[#This Row],[Justert beløp]],-3)</f>
        <v>9000</v>
      </c>
      <c r="P1406">
        <f t="shared" si="178"/>
        <v>1040</v>
      </c>
      <c r="Q1406">
        <f t="shared" si="179"/>
        <v>320372</v>
      </c>
      <c r="R1406">
        <f t="shared" si="180"/>
        <v>2541</v>
      </c>
      <c r="S1406" t="str">
        <f t="shared" si="181"/>
        <v>2255</v>
      </c>
      <c r="T1406" s="1">
        <f>+Tabell1[[#This Row],[Avrundet beløp]]</f>
        <v>9000</v>
      </c>
      <c r="U1406" s="5">
        <f t="shared" si="177"/>
        <v>9000</v>
      </c>
    </row>
    <row r="1407" spans="1:21" x14ac:dyDescent="0.25">
      <c r="A1407">
        <v>320372</v>
      </c>
      <c r="B1407" t="s">
        <v>474</v>
      </c>
      <c r="C1407">
        <v>2541</v>
      </c>
      <c r="D1407" t="s">
        <v>427</v>
      </c>
      <c r="E1407">
        <v>1050</v>
      </c>
      <c r="F1407" t="s">
        <v>223</v>
      </c>
      <c r="G1407" t="s">
        <v>17</v>
      </c>
      <c r="H1407" t="s">
        <v>18</v>
      </c>
      <c r="I1407" s="1">
        <v>1529</v>
      </c>
      <c r="J1407" s="1">
        <f>+Tabell1[[#This Row],[Regnskap]]</f>
        <v>1529</v>
      </c>
      <c r="L1407" t="str">
        <f>_xlfn.XLOOKUP(Tabell1[[#This Row],[Ansvar]],Fleksi[Ansvar],Fleksi[Virksomhet])</f>
        <v>SYØ</v>
      </c>
      <c r="M1407" t="str">
        <f>_xlfn.XLOOKUP(Tabell1[[#This Row],[Ansvar]],Fleksi[Ansvar],Fleksi[1B])</f>
        <v>Sykehjemstjenester</v>
      </c>
      <c r="N1407" t="str">
        <f>_xlfn.XLOOKUP(Tabell1[[#This Row],[Ansvar]],Fleksi[Ansvar],Fleksi[Tjenesteområde])</f>
        <v>Helse og velferd</v>
      </c>
      <c r="O1407" s="1">
        <f>+ROUND(Tabell1[[#This Row],[Justert beløp]],-3)</f>
        <v>2000</v>
      </c>
      <c r="P1407">
        <f t="shared" si="178"/>
        <v>1050</v>
      </c>
      <c r="Q1407">
        <f t="shared" si="179"/>
        <v>320372</v>
      </c>
      <c r="R1407">
        <f t="shared" si="180"/>
        <v>2541</v>
      </c>
      <c r="S1407" t="str">
        <f t="shared" si="181"/>
        <v>2255</v>
      </c>
      <c r="T1407" s="1">
        <f>+Tabell1[[#This Row],[Avrundet beløp]]</f>
        <v>2000</v>
      </c>
      <c r="U1407" s="5">
        <f t="shared" si="177"/>
        <v>2000</v>
      </c>
    </row>
    <row r="1408" spans="1:21" x14ac:dyDescent="0.25">
      <c r="A1408">
        <v>320372</v>
      </c>
      <c r="B1408" t="s">
        <v>474</v>
      </c>
      <c r="C1408">
        <v>2541</v>
      </c>
      <c r="D1408" t="s">
        <v>427</v>
      </c>
      <c r="E1408">
        <v>1090</v>
      </c>
      <c r="F1408" t="s">
        <v>22</v>
      </c>
      <c r="G1408" t="s">
        <v>17</v>
      </c>
      <c r="H1408" t="s">
        <v>18</v>
      </c>
      <c r="I1408" s="1">
        <v>2799</v>
      </c>
      <c r="J1408" s="1">
        <f>+Tabell1[[#This Row],[Regnskap]]</f>
        <v>2799</v>
      </c>
      <c r="L1408" t="str">
        <f>_xlfn.XLOOKUP(Tabell1[[#This Row],[Ansvar]],Fleksi[Ansvar],Fleksi[Virksomhet])</f>
        <v>SYØ</v>
      </c>
      <c r="M1408" t="str">
        <f>_xlfn.XLOOKUP(Tabell1[[#This Row],[Ansvar]],Fleksi[Ansvar],Fleksi[1B])</f>
        <v>Sykehjemstjenester</v>
      </c>
      <c r="N1408" t="str">
        <f>_xlfn.XLOOKUP(Tabell1[[#This Row],[Ansvar]],Fleksi[Ansvar],Fleksi[Tjenesteområde])</f>
        <v>Helse og velferd</v>
      </c>
      <c r="O1408" s="1">
        <f>+ROUND(Tabell1[[#This Row],[Justert beløp]],-3)</f>
        <v>3000</v>
      </c>
      <c r="P1408">
        <f t="shared" si="178"/>
        <v>1090</v>
      </c>
      <c r="Q1408">
        <f t="shared" si="179"/>
        <v>320372</v>
      </c>
      <c r="R1408">
        <f t="shared" si="180"/>
        <v>2541</v>
      </c>
      <c r="S1408" t="str">
        <f t="shared" si="181"/>
        <v>2255</v>
      </c>
      <c r="T1408" s="1">
        <f>+Tabell1[[#This Row],[Avrundet beløp]]</f>
        <v>3000</v>
      </c>
      <c r="U1408" s="5">
        <f t="shared" si="177"/>
        <v>3000</v>
      </c>
    </row>
    <row r="1409" spans="1:21" x14ac:dyDescent="0.25">
      <c r="A1409">
        <v>320372</v>
      </c>
      <c r="B1409" t="s">
        <v>474</v>
      </c>
      <c r="C1409">
        <v>2541</v>
      </c>
      <c r="D1409" t="s">
        <v>427</v>
      </c>
      <c r="E1409">
        <v>1099</v>
      </c>
      <c r="F1409" t="s">
        <v>16</v>
      </c>
      <c r="G1409" t="s">
        <v>17</v>
      </c>
      <c r="H1409" t="s">
        <v>18</v>
      </c>
      <c r="I1409" s="1">
        <v>17143</v>
      </c>
      <c r="J1409" s="1">
        <f>+Tabell1[[#This Row],[Regnskap]]</f>
        <v>17143</v>
      </c>
      <c r="L1409" t="str">
        <f>_xlfn.XLOOKUP(Tabell1[[#This Row],[Ansvar]],Fleksi[Ansvar],Fleksi[Virksomhet])</f>
        <v>SYØ</v>
      </c>
      <c r="M1409" t="str">
        <f>_xlfn.XLOOKUP(Tabell1[[#This Row],[Ansvar]],Fleksi[Ansvar],Fleksi[1B])</f>
        <v>Sykehjemstjenester</v>
      </c>
      <c r="N1409" t="str">
        <f>_xlfn.XLOOKUP(Tabell1[[#This Row],[Ansvar]],Fleksi[Ansvar],Fleksi[Tjenesteområde])</f>
        <v>Helse og velferd</v>
      </c>
      <c r="O1409" s="1">
        <f>+ROUND(Tabell1[[#This Row],[Justert beløp]],-3)</f>
        <v>17000</v>
      </c>
      <c r="P1409">
        <f t="shared" si="178"/>
        <v>1099</v>
      </c>
      <c r="Q1409">
        <f t="shared" si="179"/>
        <v>320372</v>
      </c>
      <c r="R1409">
        <f t="shared" si="180"/>
        <v>2541</v>
      </c>
      <c r="S1409" t="str">
        <f t="shared" si="181"/>
        <v>2255</v>
      </c>
      <c r="T1409" s="1">
        <f>+Tabell1[[#This Row],[Avrundet beløp]]</f>
        <v>17000</v>
      </c>
      <c r="U1409" s="5">
        <f t="shared" si="177"/>
        <v>17000</v>
      </c>
    </row>
    <row r="1410" spans="1:21" x14ac:dyDescent="0.25">
      <c r="A1410">
        <v>320380</v>
      </c>
      <c r="B1410" t="s">
        <v>475</v>
      </c>
      <c r="C1410">
        <v>2342</v>
      </c>
      <c r="D1410" t="s">
        <v>476</v>
      </c>
      <c r="E1410">
        <v>1040</v>
      </c>
      <c r="F1410" t="s">
        <v>27</v>
      </c>
      <c r="G1410" t="s">
        <v>17</v>
      </c>
      <c r="H1410" t="s">
        <v>18</v>
      </c>
      <c r="I1410" s="1">
        <v>369</v>
      </c>
      <c r="J1410" s="1">
        <f>+Tabell1[[#This Row],[Regnskap]]</f>
        <v>369</v>
      </c>
      <c r="L1410" t="str">
        <f>_xlfn.XLOOKUP(Tabell1[[#This Row],[Ansvar]],Fleksi[Ansvar],Fleksi[Virksomhet])</f>
        <v>SYØ</v>
      </c>
      <c r="M1410" t="str">
        <f>_xlfn.XLOOKUP(Tabell1[[#This Row],[Ansvar]],Fleksi[Ansvar],Fleksi[1B])</f>
        <v>Sykehjemstjenester</v>
      </c>
      <c r="N1410" t="str">
        <f>_xlfn.XLOOKUP(Tabell1[[#This Row],[Ansvar]],Fleksi[Ansvar],Fleksi[Tjenesteområde])</f>
        <v>Helse og velferd</v>
      </c>
      <c r="O1410" s="1">
        <f>+ROUND(Tabell1[[#This Row],[Justert beløp]],-3)</f>
        <v>0</v>
      </c>
      <c r="P1410">
        <f t="shared" si="178"/>
        <v>1040</v>
      </c>
      <c r="Q1410">
        <f t="shared" si="179"/>
        <v>320380</v>
      </c>
      <c r="R1410">
        <f t="shared" si="180"/>
        <v>2342</v>
      </c>
      <c r="S1410" t="str">
        <f t="shared" si="181"/>
        <v>2255</v>
      </c>
      <c r="T1410" s="1">
        <f>+Tabell1[[#This Row],[Avrundet beløp]]</f>
        <v>0</v>
      </c>
      <c r="U1410" s="5">
        <f t="shared" si="177"/>
        <v>0</v>
      </c>
    </row>
    <row r="1411" spans="1:21" x14ac:dyDescent="0.25">
      <c r="A1411">
        <v>320380</v>
      </c>
      <c r="B1411" t="s">
        <v>475</v>
      </c>
      <c r="C1411">
        <v>2342</v>
      </c>
      <c r="D1411" t="s">
        <v>476</v>
      </c>
      <c r="E1411">
        <v>1099</v>
      </c>
      <c r="F1411" t="s">
        <v>16</v>
      </c>
      <c r="G1411" t="s">
        <v>17</v>
      </c>
      <c r="H1411" t="s">
        <v>18</v>
      </c>
      <c r="I1411" s="1">
        <v>52</v>
      </c>
      <c r="J1411" s="1">
        <f>+Tabell1[[#This Row],[Regnskap]]</f>
        <v>52</v>
      </c>
      <c r="L1411" t="str">
        <f>_xlfn.XLOOKUP(Tabell1[[#This Row],[Ansvar]],Fleksi[Ansvar],Fleksi[Virksomhet])</f>
        <v>SYØ</v>
      </c>
      <c r="M1411" t="str">
        <f>_xlfn.XLOOKUP(Tabell1[[#This Row],[Ansvar]],Fleksi[Ansvar],Fleksi[1B])</f>
        <v>Sykehjemstjenester</v>
      </c>
      <c r="N1411" t="str">
        <f>_xlfn.XLOOKUP(Tabell1[[#This Row],[Ansvar]],Fleksi[Ansvar],Fleksi[Tjenesteområde])</f>
        <v>Helse og velferd</v>
      </c>
      <c r="O1411" s="1">
        <f>+ROUND(Tabell1[[#This Row],[Justert beløp]],-3)</f>
        <v>0</v>
      </c>
      <c r="P1411">
        <f t="shared" si="178"/>
        <v>1099</v>
      </c>
      <c r="Q1411">
        <f t="shared" si="179"/>
        <v>320380</v>
      </c>
      <c r="R1411">
        <f t="shared" si="180"/>
        <v>2342</v>
      </c>
      <c r="S1411" t="str">
        <f t="shared" si="181"/>
        <v>2255</v>
      </c>
      <c r="T1411" s="1">
        <f>+Tabell1[[#This Row],[Avrundet beløp]]</f>
        <v>0</v>
      </c>
      <c r="U1411" s="5">
        <f t="shared" si="177"/>
        <v>0</v>
      </c>
    </row>
    <row r="1412" spans="1:21" x14ac:dyDescent="0.25">
      <c r="A1412">
        <v>320380</v>
      </c>
      <c r="B1412" t="s">
        <v>475</v>
      </c>
      <c r="C1412">
        <v>2530</v>
      </c>
      <c r="D1412" t="s">
        <v>240</v>
      </c>
      <c r="E1412">
        <v>1110</v>
      </c>
      <c r="F1412" t="s">
        <v>221</v>
      </c>
      <c r="G1412" t="s">
        <v>17</v>
      </c>
      <c r="H1412" t="s">
        <v>18</v>
      </c>
      <c r="I1412" s="1">
        <v>6899</v>
      </c>
      <c r="J1412" s="1">
        <f>+Tabell1[[#This Row],[Regnskap]]</f>
        <v>6899</v>
      </c>
      <c r="L1412" t="str">
        <f>_xlfn.XLOOKUP(Tabell1[[#This Row],[Ansvar]],Fleksi[Ansvar],Fleksi[Virksomhet])</f>
        <v>SYØ</v>
      </c>
      <c r="M1412" t="str">
        <f>_xlfn.XLOOKUP(Tabell1[[#This Row],[Ansvar]],Fleksi[Ansvar],Fleksi[1B])</f>
        <v>Sykehjemstjenester</v>
      </c>
      <c r="N1412" t="str">
        <f>_xlfn.XLOOKUP(Tabell1[[#This Row],[Ansvar]],Fleksi[Ansvar],Fleksi[Tjenesteområde])</f>
        <v>Helse og velferd</v>
      </c>
      <c r="O1412" s="1">
        <f>+ROUND(Tabell1[[#This Row],[Justert beløp]],-3)</f>
        <v>7000</v>
      </c>
      <c r="P1412">
        <f t="shared" si="178"/>
        <v>1110</v>
      </c>
      <c r="Q1412">
        <f t="shared" si="179"/>
        <v>320380</v>
      </c>
      <c r="R1412">
        <f t="shared" si="180"/>
        <v>2530</v>
      </c>
      <c r="S1412" t="str">
        <f t="shared" si="181"/>
        <v>2255</v>
      </c>
      <c r="T1412" s="1">
        <f>+Tabell1[[#This Row],[Avrundet beløp]]</f>
        <v>7000</v>
      </c>
      <c r="U1412" s="5">
        <f t="shared" si="177"/>
        <v>7000</v>
      </c>
    </row>
    <row r="1413" spans="1:21" x14ac:dyDescent="0.25">
      <c r="A1413">
        <v>320380</v>
      </c>
      <c r="B1413" t="s">
        <v>475</v>
      </c>
      <c r="C1413">
        <v>2532</v>
      </c>
      <c r="D1413" t="s">
        <v>477</v>
      </c>
      <c r="E1413">
        <v>1025</v>
      </c>
      <c r="F1413" t="s">
        <v>258</v>
      </c>
      <c r="G1413" t="s">
        <v>17</v>
      </c>
      <c r="H1413" t="s">
        <v>18</v>
      </c>
      <c r="I1413" s="1">
        <v>1557</v>
      </c>
      <c r="J1413" s="1">
        <f>+Tabell1[[#This Row],[Regnskap]]</f>
        <v>1557</v>
      </c>
      <c r="L1413" t="str">
        <f>_xlfn.XLOOKUP(Tabell1[[#This Row],[Ansvar]],Fleksi[Ansvar],Fleksi[Virksomhet])</f>
        <v>SYØ</v>
      </c>
      <c r="M1413" t="str">
        <f>_xlfn.XLOOKUP(Tabell1[[#This Row],[Ansvar]],Fleksi[Ansvar],Fleksi[1B])</f>
        <v>Sykehjemstjenester</v>
      </c>
      <c r="N1413" t="str">
        <f>_xlfn.XLOOKUP(Tabell1[[#This Row],[Ansvar]],Fleksi[Ansvar],Fleksi[Tjenesteområde])</f>
        <v>Helse og velferd</v>
      </c>
      <c r="O1413" s="1">
        <f>+ROUND(Tabell1[[#This Row],[Justert beløp]],-3)</f>
        <v>2000</v>
      </c>
      <c r="P1413">
        <f t="shared" si="178"/>
        <v>1025</v>
      </c>
      <c r="Q1413">
        <f t="shared" si="179"/>
        <v>320380</v>
      </c>
      <c r="R1413">
        <f t="shared" si="180"/>
        <v>2532</v>
      </c>
      <c r="S1413" t="str">
        <f t="shared" si="181"/>
        <v>2255</v>
      </c>
      <c r="T1413" s="1">
        <f>+Tabell1[[#This Row],[Avrundet beløp]]</f>
        <v>2000</v>
      </c>
      <c r="U1413" s="5">
        <f t="shared" ref="U1413:U1476" si="182">ROUND(T1413,-3)</f>
        <v>2000</v>
      </c>
    </row>
    <row r="1414" spans="1:21" x14ac:dyDescent="0.25">
      <c r="A1414">
        <v>320380</v>
      </c>
      <c r="B1414" t="s">
        <v>475</v>
      </c>
      <c r="C1414">
        <v>2532</v>
      </c>
      <c r="D1414" t="s">
        <v>477</v>
      </c>
      <c r="E1414">
        <v>1030</v>
      </c>
      <c r="F1414" t="s">
        <v>248</v>
      </c>
      <c r="G1414" t="s">
        <v>17</v>
      </c>
      <c r="H1414" t="s">
        <v>18</v>
      </c>
      <c r="I1414" s="1">
        <v>5253</v>
      </c>
      <c r="J1414" s="1">
        <f>+Tabell1[[#This Row],[Regnskap]]</f>
        <v>5253</v>
      </c>
      <c r="L1414" t="str">
        <f>_xlfn.XLOOKUP(Tabell1[[#This Row],[Ansvar]],Fleksi[Ansvar],Fleksi[Virksomhet])</f>
        <v>SYØ</v>
      </c>
      <c r="M1414" t="str">
        <f>_xlfn.XLOOKUP(Tabell1[[#This Row],[Ansvar]],Fleksi[Ansvar],Fleksi[1B])</f>
        <v>Sykehjemstjenester</v>
      </c>
      <c r="N1414" t="str">
        <f>_xlfn.XLOOKUP(Tabell1[[#This Row],[Ansvar]],Fleksi[Ansvar],Fleksi[Tjenesteområde])</f>
        <v>Helse og velferd</v>
      </c>
      <c r="O1414" s="1">
        <f>+ROUND(Tabell1[[#This Row],[Justert beløp]],-3)</f>
        <v>5000</v>
      </c>
      <c r="P1414">
        <f t="shared" si="178"/>
        <v>1030</v>
      </c>
      <c r="Q1414">
        <f t="shared" si="179"/>
        <v>320380</v>
      </c>
      <c r="R1414">
        <f t="shared" si="180"/>
        <v>2532</v>
      </c>
      <c r="S1414" t="str">
        <f t="shared" si="181"/>
        <v>2255</v>
      </c>
      <c r="T1414" s="1">
        <f>+Tabell1[[#This Row],[Avrundet beløp]]</f>
        <v>5000</v>
      </c>
      <c r="U1414" s="5">
        <f t="shared" si="182"/>
        <v>5000</v>
      </c>
    </row>
    <row r="1415" spans="1:21" x14ac:dyDescent="0.25">
      <c r="A1415">
        <v>320380</v>
      </c>
      <c r="B1415" t="s">
        <v>475</v>
      </c>
      <c r="C1415">
        <v>2532</v>
      </c>
      <c r="D1415" t="s">
        <v>477</v>
      </c>
      <c r="E1415">
        <v>1040</v>
      </c>
      <c r="F1415" t="s">
        <v>27</v>
      </c>
      <c r="G1415" t="s">
        <v>17</v>
      </c>
      <c r="H1415" t="s">
        <v>18</v>
      </c>
      <c r="I1415" s="1">
        <v>185</v>
      </c>
      <c r="J1415" s="1">
        <f>+Tabell1[[#This Row],[Regnskap]]</f>
        <v>185</v>
      </c>
      <c r="L1415" t="str">
        <f>_xlfn.XLOOKUP(Tabell1[[#This Row],[Ansvar]],Fleksi[Ansvar],Fleksi[Virksomhet])</f>
        <v>SYØ</v>
      </c>
      <c r="M1415" t="str">
        <f>_xlfn.XLOOKUP(Tabell1[[#This Row],[Ansvar]],Fleksi[Ansvar],Fleksi[1B])</f>
        <v>Sykehjemstjenester</v>
      </c>
      <c r="N1415" t="str">
        <f>_xlfn.XLOOKUP(Tabell1[[#This Row],[Ansvar]],Fleksi[Ansvar],Fleksi[Tjenesteområde])</f>
        <v>Helse og velferd</v>
      </c>
      <c r="O1415" s="1">
        <f>+ROUND(Tabell1[[#This Row],[Justert beløp]],-3)</f>
        <v>0</v>
      </c>
      <c r="P1415">
        <f t="shared" si="178"/>
        <v>1040</v>
      </c>
      <c r="Q1415">
        <f t="shared" si="179"/>
        <v>320380</v>
      </c>
      <c r="R1415">
        <f t="shared" si="180"/>
        <v>2532</v>
      </c>
      <c r="S1415" t="str">
        <f t="shared" si="181"/>
        <v>2255</v>
      </c>
      <c r="T1415" s="1">
        <f>+Tabell1[[#This Row],[Avrundet beløp]]</f>
        <v>0</v>
      </c>
      <c r="U1415" s="5">
        <f t="shared" si="182"/>
        <v>0</v>
      </c>
    </row>
    <row r="1416" spans="1:21" x14ac:dyDescent="0.25">
      <c r="A1416">
        <v>320380</v>
      </c>
      <c r="B1416" t="s">
        <v>475</v>
      </c>
      <c r="C1416">
        <v>2532</v>
      </c>
      <c r="D1416" t="s">
        <v>477</v>
      </c>
      <c r="E1416">
        <v>1090</v>
      </c>
      <c r="F1416" t="s">
        <v>22</v>
      </c>
      <c r="G1416" t="s">
        <v>17</v>
      </c>
      <c r="H1416" t="s">
        <v>18</v>
      </c>
      <c r="I1416" s="1">
        <v>435</v>
      </c>
      <c r="J1416" s="1">
        <f>+Tabell1[[#This Row],[Regnskap]]</f>
        <v>435</v>
      </c>
      <c r="L1416" t="str">
        <f>_xlfn.XLOOKUP(Tabell1[[#This Row],[Ansvar]],Fleksi[Ansvar],Fleksi[Virksomhet])</f>
        <v>SYØ</v>
      </c>
      <c r="M1416" t="str">
        <f>_xlfn.XLOOKUP(Tabell1[[#This Row],[Ansvar]],Fleksi[Ansvar],Fleksi[1B])</f>
        <v>Sykehjemstjenester</v>
      </c>
      <c r="N1416" t="str">
        <f>_xlfn.XLOOKUP(Tabell1[[#This Row],[Ansvar]],Fleksi[Ansvar],Fleksi[Tjenesteområde])</f>
        <v>Helse og velferd</v>
      </c>
      <c r="O1416" s="1">
        <f>+ROUND(Tabell1[[#This Row],[Justert beløp]],-3)</f>
        <v>0</v>
      </c>
      <c r="P1416">
        <f t="shared" si="178"/>
        <v>1090</v>
      </c>
      <c r="Q1416">
        <f t="shared" si="179"/>
        <v>320380</v>
      </c>
      <c r="R1416">
        <f t="shared" si="180"/>
        <v>2532</v>
      </c>
      <c r="S1416" t="str">
        <f t="shared" si="181"/>
        <v>2255</v>
      </c>
      <c r="T1416" s="1">
        <f>+Tabell1[[#This Row],[Avrundet beløp]]</f>
        <v>0</v>
      </c>
      <c r="U1416" s="5">
        <f t="shared" si="182"/>
        <v>0</v>
      </c>
    </row>
    <row r="1417" spans="1:21" x14ac:dyDescent="0.25">
      <c r="A1417">
        <v>320380</v>
      </c>
      <c r="B1417" t="s">
        <v>475</v>
      </c>
      <c r="C1417">
        <v>2532</v>
      </c>
      <c r="D1417" t="s">
        <v>477</v>
      </c>
      <c r="E1417">
        <v>1099</v>
      </c>
      <c r="F1417" t="s">
        <v>16</v>
      </c>
      <c r="G1417" t="s">
        <v>17</v>
      </c>
      <c r="H1417" t="s">
        <v>18</v>
      </c>
      <c r="I1417" s="1">
        <v>1048</v>
      </c>
      <c r="J1417" s="1">
        <f>+Tabell1[[#This Row],[Regnskap]]</f>
        <v>1048</v>
      </c>
      <c r="L1417" t="str">
        <f>_xlfn.XLOOKUP(Tabell1[[#This Row],[Ansvar]],Fleksi[Ansvar],Fleksi[Virksomhet])</f>
        <v>SYØ</v>
      </c>
      <c r="M1417" t="str">
        <f>_xlfn.XLOOKUP(Tabell1[[#This Row],[Ansvar]],Fleksi[Ansvar],Fleksi[1B])</f>
        <v>Sykehjemstjenester</v>
      </c>
      <c r="N1417" t="str">
        <f>_xlfn.XLOOKUP(Tabell1[[#This Row],[Ansvar]],Fleksi[Ansvar],Fleksi[Tjenesteområde])</f>
        <v>Helse og velferd</v>
      </c>
      <c r="O1417" s="1">
        <f>+ROUND(Tabell1[[#This Row],[Justert beløp]],-3)</f>
        <v>1000</v>
      </c>
      <c r="P1417">
        <f t="shared" si="178"/>
        <v>1099</v>
      </c>
      <c r="Q1417">
        <f t="shared" si="179"/>
        <v>320380</v>
      </c>
      <c r="R1417">
        <f t="shared" si="180"/>
        <v>2532</v>
      </c>
      <c r="S1417" t="str">
        <f t="shared" si="181"/>
        <v>2255</v>
      </c>
      <c r="T1417" s="1">
        <f>+Tabell1[[#This Row],[Avrundet beløp]]</f>
        <v>1000</v>
      </c>
      <c r="U1417" s="5">
        <f t="shared" si="182"/>
        <v>1000</v>
      </c>
    </row>
    <row r="1418" spans="1:21" x14ac:dyDescent="0.25">
      <c r="A1418">
        <v>320381</v>
      </c>
      <c r="B1418" t="s">
        <v>478</v>
      </c>
      <c r="C1418">
        <v>2321</v>
      </c>
      <c r="D1418" t="s">
        <v>219</v>
      </c>
      <c r="E1418">
        <v>1021</v>
      </c>
      <c r="F1418" t="s">
        <v>30</v>
      </c>
      <c r="G1418" t="s">
        <v>17</v>
      </c>
      <c r="H1418" t="s">
        <v>18</v>
      </c>
      <c r="I1418" s="1">
        <v>3</v>
      </c>
      <c r="J1418" s="1">
        <f>+Tabell1[[#This Row],[Regnskap]]</f>
        <v>3</v>
      </c>
      <c r="L1418" t="str">
        <f>_xlfn.XLOOKUP(Tabell1[[#This Row],[Ansvar]],Fleksi[Ansvar],Fleksi[Virksomhet])</f>
        <v>SYØ</v>
      </c>
      <c r="M1418" t="str">
        <f>_xlfn.XLOOKUP(Tabell1[[#This Row],[Ansvar]],Fleksi[Ansvar],Fleksi[1B])</f>
        <v>Sykehjemstjenester</v>
      </c>
      <c r="N1418" t="str">
        <f>_xlfn.XLOOKUP(Tabell1[[#This Row],[Ansvar]],Fleksi[Ansvar],Fleksi[Tjenesteområde])</f>
        <v>Helse og velferd</v>
      </c>
      <c r="O1418" s="1">
        <f>+ROUND(Tabell1[[#This Row],[Justert beløp]],-3)</f>
        <v>0</v>
      </c>
      <c r="P1418">
        <f t="shared" si="178"/>
        <v>1021</v>
      </c>
      <c r="Q1418">
        <f t="shared" si="179"/>
        <v>320381</v>
      </c>
      <c r="R1418">
        <f t="shared" si="180"/>
        <v>2321</v>
      </c>
      <c r="S1418" t="str">
        <f t="shared" si="181"/>
        <v>2255</v>
      </c>
      <c r="T1418" s="1">
        <f>+Tabell1[[#This Row],[Avrundet beløp]]</f>
        <v>0</v>
      </c>
      <c r="U1418" s="5">
        <f t="shared" si="182"/>
        <v>0</v>
      </c>
    </row>
    <row r="1419" spans="1:21" x14ac:dyDescent="0.25">
      <c r="A1419">
        <v>320381</v>
      </c>
      <c r="B1419" t="s">
        <v>478</v>
      </c>
      <c r="C1419">
        <v>2530</v>
      </c>
      <c r="D1419" t="s">
        <v>240</v>
      </c>
      <c r="E1419">
        <v>1012</v>
      </c>
      <c r="F1419" t="s">
        <v>23</v>
      </c>
      <c r="G1419" t="s">
        <v>17</v>
      </c>
      <c r="H1419" t="s">
        <v>18</v>
      </c>
      <c r="I1419" s="1">
        <v>45</v>
      </c>
      <c r="J1419" s="1">
        <f>+Tabell1[[#This Row],[Regnskap]]</f>
        <v>45</v>
      </c>
      <c r="L1419" t="str">
        <f>_xlfn.XLOOKUP(Tabell1[[#This Row],[Ansvar]],Fleksi[Ansvar],Fleksi[Virksomhet])</f>
        <v>SYØ</v>
      </c>
      <c r="M1419" t="str">
        <f>_xlfn.XLOOKUP(Tabell1[[#This Row],[Ansvar]],Fleksi[Ansvar],Fleksi[1B])</f>
        <v>Sykehjemstjenester</v>
      </c>
      <c r="N1419" t="str">
        <f>_xlfn.XLOOKUP(Tabell1[[#This Row],[Ansvar]],Fleksi[Ansvar],Fleksi[Tjenesteområde])</f>
        <v>Helse og velferd</v>
      </c>
      <c r="O1419" s="1">
        <f>+ROUND(Tabell1[[#This Row],[Justert beløp]],-3)</f>
        <v>0</v>
      </c>
      <c r="P1419">
        <f t="shared" si="178"/>
        <v>1012</v>
      </c>
      <c r="Q1419">
        <f t="shared" si="179"/>
        <v>320381</v>
      </c>
      <c r="R1419">
        <f t="shared" si="180"/>
        <v>2530</v>
      </c>
      <c r="S1419" t="str">
        <f t="shared" si="181"/>
        <v>2255</v>
      </c>
      <c r="T1419" s="1">
        <f>+Tabell1[[#This Row],[Avrundet beløp]]</f>
        <v>0</v>
      </c>
      <c r="U1419" s="5">
        <f t="shared" si="182"/>
        <v>0</v>
      </c>
    </row>
    <row r="1420" spans="1:21" x14ac:dyDescent="0.25">
      <c r="A1420">
        <v>320381</v>
      </c>
      <c r="B1420" t="s">
        <v>478</v>
      </c>
      <c r="C1420">
        <v>2530</v>
      </c>
      <c r="D1420" t="s">
        <v>240</v>
      </c>
      <c r="E1420">
        <v>1020</v>
      </c>
      <c r="F1420" t="s">
        <v>260</v>
      </c>
      <c r="G1420" t="s">
        <v>17</v>
      </c>
      <c r="H1420" t="s">
        <v>18</v>
      </c>
      <c r="I1420" s="1">
        <v>24863</v>
      </c>
      <c r="J1420" s="1">
        <f>+Tabell1[[#This Row],[Regnskap]]</f>
        <v>24863</v>
      </c>
      <c r="L1420" t="str">
        <f>_xlfn.XLOOKUP(Tabell1[[#This Row],[Ansvar]],Fleksi[Ansvar],Fleksi[Virksomhet])</f>
        <v>SYØ</v>
      </c>
      <c r="M1420" t="str">
        <f>_xlfn.XLOOKUP(Tabell1[[#This Row],[Ansvar]],Fleksi[Ansvar],Fleksi[1B])</f>
        <v>Sykehjemstjenester</v>
      </c>
      <c r="N1420" t="str">
        <f>_xlfn.XLOOKUP(Tabell1[[#This Row],[Ansvar]],Fleksi[Ansvar],Fleksi[Tjenesteområde])</f>
        <v>Helse og velferd</v>
      </c>
      <c r="O1420" s="1">
        <f>+ROUND(Tabell1[[#This Row],[Justert beløp]],-3)</f>
        <v>25000</v>
      </c>
      <c r="P1420">
        <f t="shared" si="178"/>
        <v>1020</v>
      </c>
      <c r="Q1420">
        <f t="shared" si="179"/>
        <v>320381</v>
      </c>
      <c r="R1420">
        <f t="shared" si="180"/>
        <v>2530</v>
      </c>
      <c r="S1420" t="str">
        <f t="shared" si="181"/>
        <v>2255</v>
      </c>
      <c r="T1420" s="1">
        <f>+Tabell1[[#This Row],[Avrundet beløp]]</f>
        <v>25000</v>
      </c>
      <c r="U1420" s="5">
        <f t="shared" si="182"/>
        <v>25000</v>
      </c>
    </row>
    <row r="1421" spans="1:21" x14ac:dyDescent="0.25">
      <c r="A1421">
        <v>320381</v>
      </c>
      <c r="B1421" t="s">
        <v>478</v>
      </c>
      <c r="C1421">
        <v>2530</v>
      </c>
      <c r="D1421" t="s">
        <v>240</v>
      </c>
      <c r="E1421">
        <v>1022</v>
      </c>
      <c r="F1421" t="s">
        <v>278</v>
      </c>
      <c r="G1421" t="s">
        <v>17</v>
      </c>
      <c r="H1421" t="s">
        <v>18</v>
      </c>
      <c r="I1421" s="1">
        <v>1869</v>
      </c>
      <c r="J1421" s="1">
        <f>+Tabell1[[#This Row],[Regnskap]]</f>
        <v>1869</v>
      </c>
      <c r="L1421" t="str">
        <f>_xlfn.XLOOKUP(Tabell1[[#This Row],[Ansvar]],Fleksi[Ansvar],Fleksi[Virksomhet])</f>
        <v>SYØ</v>
      </c>
      <c r="M1421" t="str">
        <f>_xlfn.XLOOKUP(Tabell1[[#This Row],[Ansvar]],Fleksi[Ansvar],Fleksi[1B])</f>
        <v>Sykehjemstjenester</v>
      </c>
      <c r="N1421" t="str">
        <f>_xlfn.XLOOKUP(Tabell1[[#This Row],[Ansvar]],Fleksi[Ansvar],Fleksi[Tjenesteområde])</f>
        <v>Helse og velferd</v>
      </c>
      <c r="O1421" s="1">
        <f>+ROUND(Tabell1[[#This Row],[Justert beløp]],-3)</f>
        <v>2000</v>
      </c>
      <c r="P1421">
        <f t="shared" si="178"/>
        <v>1022</v>
      </c>
      <c r="Q1421">
        <f t="shared" si="179"/>
        <v>320381</v>
      </c>
      <c r="R1421">
        <f t="shared" si="180"/>
        <v>2530</v>
      </c>
      <c r="S1421" t="str">
        <f t="shared" si="181"/>
        <v>2255</v>
      </c>
      <c r="T1421" s="1">
        <f>+Tabell1[[#This Row],[Avrundet beløp]]</f>
        <v>2000</v>
      </c>
      <c r="U1421" s="5">
        <f t="shared" si="182"/>
        <v>2000</v>
      </c>
    </row>
    <row r="1422" spans="1:21" x14ac:dyDescent="0.25">
      <c r="A1422">
        <v>320381</v>
      </c>
      <c r="B1422" t="s">
        <v>478</v>
      </c>
      <c r="C1422">
        <v>2530</v>
      </c>
      <c r="D1422" t="s">
        <v>240</v>
      </c>
      <c r="E1422">
        <v>1025</v>
      </c>
      <c r="F1422" t="s">
        <v>258</v>
      </c>
      <c r="G1422" t="s">
        <v>17</v>
      </c>
      <c r="H1422" t="s">
        <v>18</v>
      </c>
      <c r="I1422" s="1">
        <v>1317</v>
      </c>
      <c r="J1422" s="1">
        <f>+Tabell1[[#This Row],[Regnskap]]</f>
        <v>1317</v>
      </c>
      <c r="L1422" t="str">
        <f>_xlfn.XLOOKUP(Tabell1[[#This Row],[Ansvar]],Fleksi[Ansvar],Fleksi[Virksomhet])</f>
        <v>SYØ</v>
      </c>
      <c r="M1422" t="str">
        <f>_xlfn.XLOOKUP(Tabell1[[#This Row],[Ansvar]],Fleksi[Ansvar],Fleksi[1B])</f>
        <v>Sykehjemstjenester</v>
      </c>
      <c r="N1422" t="str">
        <f>_xlfn.XLOOKUP(Tabell1[[#This Row],[Ansvar]],Fleksi[Ansvar],Fleksi[Tjenesteområde])</f>
        <v>Helse og velferd</v>
      </c>
      <c r="O1422" s="1">
        <f>+ROUND(Tabell1[[#This Row],[Justert beløp]],-3)</f>
        <v>1000</v>
      </c>
      <c r="P1422">
        <f t="shared" ref="P1422:P1458" si="183">+E1422</f>
        <v>1025</v>
      </c>
      <c r="Q1422">
        <f t="shared" ref="Q1422:Q1458" si="184">+A1422</f>
        <v>320381</v>
      </c>
      <c r="R1422">
        <f t="shared" ref="R1422:R1458" si="185">+C1422</f>
        <v>2530</v>
      </c>
      <c r="S1422" t="str">
        <f t="shared" ref="S1422:S1458" si="186">+G1422</f>
        <v>2255</v>
      </c>
      <c r="T1422" s="1">
        <f>+Tabell1[[#This Row],[Avrundet beløp]]</f>
        <v>1000</v>
      </c>
      <c r="U1422" s="5">
        <f t="shared" si="182"/>
        <v>1000</v>
      </c>
    </row>
    <row r="1423" spans="1:21" x14ac:dyDescent="0.25">
      <c r="A1423">
        <v>320381</v>
      </c>
      <c r="B1423" t="s">
        <v>478</v>
      </c>
      <c r="C1423">
        <v>2530</v>
      </c>
      <c r="D1423" t="s">
        <v>240</v>
      </c>
      <c r="E1423">
        <v>1030</v>
      </c>
      <c r="F1423" t="s">
        <v>248</v>
      </c>
      <c r="G1423" t="s">
        <v>17</v>
      </c>
      <c r="H1423" t="s">
        <v>18</v>
      </c>
      <c r="I1423" s="1">
        <v>12849</v>
      </c>
      <c r="J1423" s="1">
        <f>+Tabell1[[#This Row],[Regnskap]]</f>
        <v>12849</v>
      </c>
      <c r="L1423" t="str">
        <f>_xlfn.XLOOKUP(Tabell1[[#This Row],[Ansvar]],Fleksi[Ansvar],Fleksi[Virksomhet])</f>
        <v>SYØ</v>
      </c>
      <c r="M1423" t="str">
        <f>_xlfn.XLOOKUP(Tabell1[[#This Row],[Ansvar]],Fleksi[Ansvar],Fleksi[1B])</f>
        <v>Sykehjemstjenester</v>
      </c>
      <c r="N1423" t="str">
        <f>_xlfn.XLOOKUP(Tabell1[[#This Row],[Ansvar]],Fleksi[Ansvar],Fleksi[Tjenesteområde])</f>
        <v>Helse og velferd</v>
      </c>
      <c r="O1423" s="1">
        <f>+ROUND(Tabell1[[#This Row],[Justert beløp]],-3)</f>
        <v>13000</v>
      </c>
      <c r="P1423">
        <f t="shared" si="183"/>
        <v>1030</v>
      </c>
      <c r="Q1423">
        <f t="shared" si="184"/>
        <v>320381</v>
      </c>
      <c r="R1423">
        <f t="shared" si="185"/>
        <v>2530</v>
      </c>
      <c r="S1423" t="str">
        <f t="shared" si="186"/>
        <v>2255</v>
      </c>
      <c r="T1423" s="1">
        <f>+Tabell1[[#This Row],[Avrundet beløp]]</f>
        <v>13000</v>
      </c>
      <c r="U1423" s="5">
        <f t="shared" si="182"/>
        <v>13000</v>
      </c>
    </row>
    <row r="1424" spans="1:21" x14ac:dyDescent="0.25">
      <c r="A1424">
        <v>320381</v>
      </c>
      <c r="B1424" t="s">
        <v>478</v>
      </c>
      <c r="C1424">
        <v>2530</v>
      </c>
      <c r="D1424" t="s">
        <v>240</v>
      </c>
      <c r="E1424">
        <v>1040</v>
      </c>
      <c r="F1424" t="s">
        <v>27</v>
      </c>
      <c r="G1424" t="s">
        <v>17</v>
      </c>
      <c r="H1424" t="s">
        <v>18</v>
      </c>
      <c r="I1424" s="1">
        <v>31407</v>
      </c>
      <c r="J1424" s="1">
        <f>+Tabell1[[#This Row],[Regnskap]]</f>
        <v>31407</v>
      </c>
      <c r="L1424" t="str">
        <f>_xlfn.XLOOKUP(Tabell1[[#This Row],[Ansvar]],Fleksi[Ansvar],Fleksi[Virksomhet])</f>
        <v>SYØ</v>
      </c>
      <c r="M1424" t="str">
        <f>_xlfn.XLOOKUP(Tabell1[[#This Row],[Ansvar]],Fleksi[Ansvar],Fleksi[1B])</f>
        <v>Sykehjemstjenester</v>
      </c>
      <c r="N1424" t="str">
        <f>_xlfn.XLOOKUP(Tabell1[[#This Row],[Ansvar]],Fleksi[Ansvar],Fleksi[Tjenesteområde])</f>
        <v>Helse og velferd</v>
      </c>
      <c r="O1424" s="1">
        <f>+ROUND(Tabell1[[#This Row],[Justert beløp]],-3)</f>
        <v>31000</v>
      </c>
      <c r="P1424">
        <f t="shared" si="183"/>
        <v>1040</v>
      </c>
      <c r="Q1424">
        <f t="shared" si="184"/>
        <v>320381</v>
      </c>
      <c r="R1424">
        <f t="shared" si="185"/>
        <v>2530</v>
      </c>
      <c r="S1424" t="str">
        <f t="shared" si="186"/>
        <v>2255</v>
      </c>
      <c r="T1424" s="1">
        <f>+Tabell1[[#This Row],[Avrundet beløp]]</f>
        <v>31000</v>
      </c>
      <c r="U1424" s="5">
        <f t="shared" si="182"/>
        <v>31000</v>
      </c>
    </row>
    <row r="1425" spans="1:21" x14ac:dyDescent="0.25">
      <c r="A1425">
        <v>320381</v>
      </c>
      <c r="B1425" t="s">
        <v>478</v>
      </c>
      <c r="C1425">
        <v>2530</v>
      </c>
      <c r="D1425" t="s">
        <v>240</v>
      </c>
      <c r="E1425">
        <v>1050</v>
      </c>
      <c r="F1425" t="s">
        <v>223</v>
      </c>
      <c r="G1425" t="s">
        <v>17</v>
      </c>
      <c r="H1425" t="s">
        <v>18</v>
      </c>
      <c r="I1425" s="1">
        <v>229</v>
      </c>
      <c r="J1425" s="1">
        <f>+Tabell1[[#This Row],[Regnskap]]</f>
        <v>229</v>
      </c>
      <c r="L1425" t="str">
        <f>_xlfn.XLOOKUP(Tabell1[[#This Row],[Ansvar]],Fleksi[Ansvar],Fleksi[Virksomhet])</f>
        <v>SYØ</v>
      </c>
      <c r="M1425" t="str">
        <f>_xlfn.XLOOKUP(Tabell1[[#This Row],[Ansvar]],Fleksi[Ansvar],Fleksi[1B])</f>
        <v>Sykehjemstjenester</v>
      </c>
      <c r="N1425" t="str">
        <f>_xlfn.XLOOKUP(Tabell1[[#This Row],[Ansvar]],Fleksi[Ansvar],Fleksi[Tjenesteområde])</f>
        <v>Helse og velferd</v>
      </c>
      <c r="O1425" s="1">
        <f>+ROUND(Tabell1[[#This Row],[Justert beløp]],-3)</f>
        <v>0</v>
      </c>
      <c r="P1425">
        <f t="shared" si="183"/>
        <v>1050</v>
      </c>
      <c r="Q1425">
        <f t="shared" si="184"/>
        <v>320381</v>
      </c>
      <c r="R1425">
        <f t="shared" si="185"/>
        <v>2530</v>
      </c>
      <c r="S1425" t="str">
        <f t="shared" si="186"/>
        <v>2255</v>
      </c>
      <c r="T1425" s="1">
        <f>+Tabell1[[#This Row],[Avrundet beløp]]</f>
        <v>0</v>
      </c>
      <c r="U1425" s="5">
        <f t="shared" si="182"/>
        <v>0</v>
      </c>
    </row>
    <row r="1426" spans="1:21" x14ac:dyDescent="0.25">
      <c r="A1426">
        <v>320381</v>
      </c>
      <c r="B1426" t="s">
        <v>478</v>
      </c>
      <c r="C1426">
        <v>2530</v>
      </c>
      <c r="D1426" t="s">
        <v>240</v>
      </c>
      <c r="E1426">
        <v>1090</v>
      </c>
      <c r="F1426" t="s">
        <v>22</v>
      </c>
      <c r="G1426" t="s">
        <v>17</v>
      </c>
      <c r="H1426" t="s">
        <v>18</v>
      </c>
      <c r="I1426" s="1">
        <v>3266</v>
      </c>
      <c r="J1426" s="1">
        <f>+Tabell1[[#This Row],[Regnskap]]</f>
        <v>3266</v>
      </c>
      <c r="L1426" t="str">
        <f>_xlfn.XLOOKUP(Tabell1[[#This Row],[Ansvar]],Fleksi[Ansvar],Fleksi[Virksomhet])</f>
        <v>SYØ</v>
      </c>
      <c r="M1426" t="str">
        <f>_xlfn.XLOOKUP(Tabell1[[#This Row],[Ansvar]],Fleksi[Ansvar],Fleksi[1B])</f>
        <v>Sykehjemstjenester</v>
      </c>
      <c r="N1426" t="str">
        <f>_xlfn.XLOOKUP(Tabell1[[#This Row],[Ansvar]],Fleksi[Ansvar],Fleksi[Tjenesteområde])</f>
        <v>Helse og velferd</v>
      </c>
      <c r="O1426" s="1">
        <f>+ROUND(Tabell1[[#This Row],[Justert beløp]],-3)</f>
        <v>3000</v>
      </c>
      <c r="P1426">
        <f t="shared" si="183"/>
        <v>1090</v>
      </c>
      <c r="Q1426">
        <f t="shared" si="184"/>
        <v>320381</v>
      </c>
      <c r="R1426">
        <f t="shared" si="185"/>
        <v>2530</v>
      </c>
      <c r="S1426" t="str">
        <f t="shared" si="186"/>
        <v>2255</v>
      </c>
      <c r="T1426" s="1">
        <f>+Tabell1[[#This Row],[Avrundet beløp]]</f>
        <v>3000</v>
      </c>
      <c r="U1426" s="5">
        <f t="shared" si="182"/>
        <v>3000</v>
      </c>
    </row>
    <row r="1427" spans="1:21" x14ac:dyDescent="0.25">
      <c r="A1427">
        <v>320381</v>
      </c>
      <c r="B1427" t="s">
        <v>478</v>
      </c>
      <c r="C1427">
        <v>2530</v>
      </c>
      <c r="D1427" t="s">
        <v>240</v>
      </c>
      <c r="E1427">
        <v>1099</v>
      </c>
      <c r="F1427" t="s">
        <v>16</v>
      </c>
      <c r="G1427" t="s">
        <v>17</v>
      </c>
      <c r="H1427" t="s">
        <v>18</v>
      </c>
      <c r="I1427" s="1">
        <v>10746</v>
      </c>
      <c r="J1427" s="1">
        <f>+Tabell1[[#This Row],[Regnskap]]</f>
        <v>10746</v>
      </c>
      <c r="L1427" t="str">
        <f>_xlfn.XLOOKUP(Tabell1[[#This Row],[Ansvar]],Fleksi[Ansvar],Fleksi[Virksomhet])</f>
        <v>SYØ</v>
      </c>
      <c r="M1427" t="str">
        <f>_xlfn.XLOOKUP(Tabell1[[#This Row],[Ansvar]],Fleksi[Ansvar],Fleksi[1B])</f>
        <v>Sykehjemstjenester</v>
      </c>
      <c r="N1427" t="str">
        <f>_xlfn.XLOOKUP(Tabell1[[#This Row],[Ansvar]],Fleksi[Ansvar],Fleksi[Tjenesteområde])</f>
        <v>Helse og velferd</v>
      </c>
      <c r="O1427" s="1">
        <f>+ROUND(Tabell1[[#This Row],[Justert beløp]],-3)</f>
        <v>11000</v>
      </c>
      <c r="P1427">
        <f t="shared" si="183"/>
        <v>1099</v>
      </c>
      <c r="Q1427">
        <f t="shared" si="184"/>
        <v>320381</v>
      </c>
      <c r="R1427">
        <f t="shared" si="185"/>
        <v>2530</v>
      </c>
      <c r="S1427" t="str">
        <f t="shared" si="186"/>
        <v>2255</v>
      </c>
      <c r="T1427" s="1">
        <f>+Tabell1[[#This Row],[Avrundet beløp]]</f>
        <v>11000</v>
      </c>
      <c r="U1427" s="5">
        <f t="shared" si="182"/>
        <v>11000</v>
      </c>
    </row>
    <row r="1428" spans="1:21" x14ac:dyDescent="0.25">
      <c r="A1428">
        <v>320381</v>
      </c>
      <c r="B1428" t="s">
        <v>478</v>
      </c>
      <c r="C1428">
        <v>2530</v>
      </c>
      <c r="D1428" t="s">
        <v>240</v>
      </c>
      <c r="E1428">
        <v>1110</v>
      </c>
      <c r="F1428" t="s">
        <v>221</v>
      </c>
      <c r="G1428" t="s">
        <v>17</v>
      </c>
      <c r="H1428" t="s">
        <v>18</v>
      </c>
      <c r="I1428" s="1">
        <v>5385</v>
      </c>
      <c r="J1428" s="1">
        <f>+Tabell1[[#This Row],[Regnskap]]</f>
        <v>5385</v>
      </c>
      <c r="L1428" t="str">
        <f>_xlfn.XLOOKUP(Tabell1[[#This Row],[Ansvar]],Fleksi[Ansvar],Fleksi[Virksomhet])</f>
        <v>SYØ</v>
      </c>
      <c r="M1428" t="str">
        <f>_xlfn.XLOOKUP(Tabell1[[#This Row],[Ansvar]],Fleksi[Ansvar],Fleksi[1B])</f>
        <v>Sykehjemstjenester</v>
      </c>
      <c r="N1428" t="str">
        <f>_xlfn.XLOOKUP(Tabell1[[#This Row],[Ansvar]],Fleksi[Ansvar],Fleksi[Tjenesteområde])</f>
        <v>Helse og velferd</v>
      </c>
      <c r="O1428" s="1">
        <f>+ROUND(Tabell1[[#This Row],[Justert beløp]],-3)</f>
        <v>5000</v>
      </c>
      <c r="P1428">
        <f t="shared" si="183"/>
        <v>1110</v>
      </c>
      <c r="Q1428">
        <f t="shared" si="184"/>
        <v>320381</v>
      </c>
      <c r="R1428">
        <f t="shared" si="185"/>
        <v>2530</v>
      </c>
      <c r="S1428" t="str">
        <f t="shared" si="186"/>
        <v>2255</v>
      </c>
      <c r="T1428" s="1">
        <f>+Tabell1[[#This Row],[Avrundet beløp]]</f>
        <v>5000</v>
      </c>
      <c r="U1428" s="5">
        <f t="shared" si="182"/>
        <v>5000</v>
      </c>
    </row>
    <row r="1429" spans="1:21" x14ac:dyDescent="0.25">
      <c r="A1429">
        <v>320381</v>
      </c>
      <c r="B1429" t="s">
        <v>478</v>
      </c>
      <c r="C1429">
        <v>2530</v>
      </c>
      <c r="D1429" t="s">
        <v>240</v>
      </c>
      <c r="E1429">
        <v>1120</v>
      </c>
      <c r="F1429" t="s">
        <v>26</v>
      </c>
      <c r="G1429" t="s">
        <v>17</v>
      </c>
      <c r="H1429" t="s">
        <v>18</v>
      </c>
      <c r="I1429" s="1">
        <v>223</v>
      </c>
      <c r="J1429" s="1">
        <f>+Tabell1[[#This Row],[Regnskap]]</f>
        <v>223</v>
      </c>
      <c r="L1429" t="str">
        <f>_xlfn.XLOOKUP(Tabell1[[#This Row],[Ansvar]],Fleksi[Ansvar],Fleksi[Virksomhet])</f>
        <v>SYØ</v>
      </c>
      <c r="M1429" t="str">
        <f>_xlfn.XLOOKUP(Tabell1[[#This Row],[Ansvar]],Fleksi[Ansvar],Fleksi[1B])</f>
        <v>Sykehjemstjenester</v>
      </c>
      <c r="N1429" t="str">
        <f>_xlfn.XLOOKUP(Tabell1[[#This Row],[Ansvar]],Fleksi[Ansvar],Fleksi[Tjenesteområde])</f>
        <v>Helse og velferd</v>
      </c>
      <c r="O1429" s="1">
        <f>+ROUND(Tabell1[[#This Row],[Justert beløp]],-3)</f>
        <v>0</v>
      </c>
      <c r="P1429">
        <f t="shared" si="183"/>
        <v>1120</v>
      </c>
      <c r="Q1429">
        <f t="shared" si="184"/>
        <v>320381</v>
      </c>
      <c r="R1429">
        <f t="shared" si="185"/>
        <v>2530</v>
      </c>
      <c r="S1429" t="str">
        <f t="shared" si="186"/>
        <v>2255</v>
      </c>
      <c r="T1429" s="1">
        <f>+Tabell1[[#This Row],[Avrundet beløp]]</f>
        <v>0</v>
      </c>
      <c r="U1429" s="5">
        <f t="shared" si="182"/>
        <v>0</v>
      </c>
    </row>
    <row r="1430" spans="1:21" x14ac:dyDescent="0.25">
      <c r="A1430">
        <v>320381</v>
      </c>
      <c r="B1430" t="s">
        <v>478</v>
      </c>
      <c r="C1430">
        <v>2530</v>
      </c>
      <c r="D1430" t="s">
        <v>240</v>
      </c>
      <c r="E1430">
        <v>1121</v>
      </c>
      <c r="F1430" t="s">
        <v>66</v>
      </c>
      <c r="G1430" t="s">
        <v>17</v>
      </c>
      <c r="H1430" t="s">
        <v>18</v>
      </c>
      <c r="I1430" s="1">
        <v>2476</v>
      </c>
      <c r="J1430" s="1">
        <f>+Tabell1[[#This Row],[Regnskap]]</f>
        <v>2476</v>
      </c>
      <c r="L1430" t="str">
        <f>_xlfn.XLOOKUP(Tabell1[[#This Row],[Ansvar]],Fleksi[Ansvar],Fleksi[Virksomhet])</f>
        <v>SYØ</v>
      </c>
      <c r="M1430" t="str">
        <f>_xlfn.XLOOKUP(Tabell1[[#This Row],[Ansvar]],Fleksi[Ansvar],Fleksi[1B])</f>
        <v>Sykehjemstjenester</v>
      </c>
      <c r="N1430" t="str">
        <f>_xlfn.XLOOKUP(Tabell1[[#This Row],[Ansvar]],Fleksi[Ansvar],Fleksi[Tjenesteområde])</f>
        <v>Helse og velferd</v>
      </c>
      <c r="O1430" s="1">
        <f>+ROUND(Tabell1[[#This Row],[Justert beløp]],-3)</f>
        <v>2000</v>
      </c>
      <c r="P1430">
        <f t="shared" si="183"/>
        <v>1121</v>
      </c>
      <c r="Q1430">
        <f t="shared" si="184"/>
        <v>320381</v>
      </c>
      <c r="R1430">
        <f t="shared" si="185"/>
        <v>2530</v>
      </c>
      <c r="S1430" t="str">
        <f t="shared" si="186"/>
        <v>2255</v>
      </c>
      <c r="T1430" s="1">
        <f>+Tabell1[[#This Row],[Avrundet beløp]]</f>
        <v>2000</v>
      </c>
      <c r="U1430" s="5">
        <f t="shared" si="182"/>
        <v>2000</v>
      </c>
    </row>
    <row r="1431" spans="1:21" x14ac:dyDescent="0.25">
      <c r="A1431">
        <v>320381</v>
      </c>
      <c r="B1431" t="s">
        <v>478</v>
      </c>
      <c r="C1431">
        <v>2541</v>
      </c>
      <c r="D1431" t="s">
        <v>427</v>
      </c>
      <c r="E1431">
        <v>1011</v>
      </c>
      <c r="F1431" t="s">
        <v>60</v>
      </c>
      <c r="G1431" t="s">
        <v>17</v>
      </c>
      <c r="H1431" t="s">
        <v>18</v>
      </c>
      <c r="I1431" s="1">
        <v>6658</v>
      </c>
      <c r="J1431" s="1">
        <f>+Tabell1[[#This Row],[Regnskap]]</f>
        <v>6658</v>
      </c>
      <c r="L1431" t="str">
        <f>_xlfn.XLOOKUP(Tabell1[[#This Row],[Ansvar]],Fleksi[Ansvar],Fleksi[Virksomhet])</f>
        <v>SYØ</v>
      </c>
      <c r="M1431" t="str">
        <f>_xlfn.XLOOKUP(Tabell1[[#This Row],[Ansvar]],Fleksi[Ansvar],Fleksi[1B])</f>
        <v>Sykehjemstjenester</v>
      </c>
      <c r="N1431" t="str">
        <f>_xlfn.XLOOKUP(Tabell1[[#This Row],[Ansvar]],Fleksi[Ansvar],Fleksi[Tjenesteområde])</f>
        <v>Helse og velferd</v>
      </c>
      <c r="O1431" s="1">
        <f>+ROUND(Tabell1[[#This Row],[Justert beløp]],-3)</f>
        <v>7000</v>
      </c>
      <c r="P1431">
        <f t="shared" si="183"/>
        <v>1011</v>
      </c>
      <c r="Q1431">
        <f t="shared" si="184"/>
        <v>320381</v>
      </c>
      <c r="R1431">
        <f t="shared" si="185"/>
        <v>2541</v>
      </c>
      <c r="S1431" t="str">
        <f t="shared" si="186"/>
        <v>2255</v>
      </c>
      <c r="T1431" s="1">
        <f>+Tabell1[[#This Row],[Avrundet beløp]]</f>
        <v>7000</v>
      </c>
      <c r="U1431" s="5">
        <f t="shared" si="182"/>
        <v>7000</v>
      </c>
    </row>
    <row r="1432" spans="1:21" x14ac:dyDescent="0.25">
      <c r="A1432">
        <v>320381</v>
      </c>
      <c r="B1432" t="s">
        <v>478</v>
      </c>
      <c r="C1432">
        <v>2541</v>
      </c>
      <c r="D1432" t="s">
        <v>427</v>
      </c>
      <c r="E1432">
        <v>1012</v>
      </c>
      <c r="F1432" t="s">
        <v>23</v>
      </c>
      <c r="G1432" t="s">
        <v>17</v>
      </c>
      <c r="H1432" t="s">
        <v>18</v>
      </c>
      <c r="I1432" s="1">
        <v>4548</v>
      </c>
      <c r="J1432" s="1">
        <f>+Tabell1[[#This Row],[Regnskap]]</f>
        <v>4548</v>
      </c>
      <c r="L1432" t="str">
        <f>_xlfn.XLOOKUP(Tabell1[[#This Row],[Ansvar]],Fleksi[Ansvar],Fleksi[Virksomhet])</f>
        <v>SYØ</v>
      </c>
      <c r="M1432" t="str">
        <f>_xlfn.XLOOKUP(Tabell1[[#This Row],[Ansvar]],Fleksi[Ansvar],Fleksi[1B])</f>
        <v>Sykehjemstjenester</v>
      </c>
      <c r="N1432" t="str">
        <f>_xlfn.XLOOKUP(Tabell1[[#This Row],[Ansvar]],Fleksi[Ansvar],Fleksi[Tjenesteområde])</f>
        <v>Helse og velferd</v>
      </c>
      <c r="O1432" s="1">
        <f>+ROUND(Tabell1[[#This Row],[Justert beløp]],-3)</f>
        <v>5000</v>
      </c>
      <c r="P1432">
        <f t="shared" si="183"/>
        <v>1012</v>
      </c>
      <c r="Q1432">
        <f t="shared" si="184"/>
        <v>320381</v>
      </c>
      <c r="R1432">
        <f t="shared" si="185"/>
        <v>2541</v>
      </c>
      <c r="S1432" t="str">
        <f t="shared" si="186"/>
        <v>2255</v>
      </c>
      <c r="T1432" s="1">
        <f>+Tabell1[[#This Row],[Avrundet beløp]]</f>
        <v>5000</v>
      </c>
      <c r="U1432" s="5">
        <f t="shared" si="182"/>
        <v>5000</v>
      </c>
    </row>
    <row r="1433" spans="1:21" x14ac:dyDescent="0.25">
      <c r="A1433">
        <v>320381</v>
      </c>
      <c r="B1433" t="s">
        <v>478</v>
      </c>
      <c r="C1433">
        <v>2541</v>
      </c>
      <c r="D1433" t="s">
        <v>427</v>
      </c>
      <c r="E1433">
        <v>1020</v>
      </c>
      <c r="F1433" t="s">
        <v>260</v>
      </c>
      <c r="G1433" t="s">
        <v>17</v>
      </c>
      <c r="H1433" t="s">
        <v>18</v>
      </c>
      <c r="I1433" s="1">
        <v>7112</v>
      </c>
      <c r="J1433" s="1">
        <f>+Tabell1[[#This Row],[Regnskap]]</f>
        <v>7112</v>
      </c>
      <c r="L1433" t="str">
        <f>_xlfn.XLOOKUP(Tabell1[[#This Row],[Ansvar]],Fleksi[Ansvar],Fleksi[Virksomhet])</f>
        <v>SYØ</v>
      </c>
      <c r="M1433" t="str">
        <f>_xlfn.XLOOKUP(Tabell1[[#This Row],[Ansvar]],Fleksi[Ansvar],Fleksi[1B])</f>
        <v>Sykehjemstjenester</v>
      </c>
      <c r="N1433" t="str">
        <f>_xlfn.XLOOKUP(Tabell1[[#This Row],[Ansvar]],Fleksi[Ansvar],Fleksi[Tjenesteområde])</f>
        <v>Helse og velferd</v>
      </c>
      <c r="O1433" s="1">
        <f>+ROUND(Tabell1[[#This Row],[Justert beløp]],-3)</f>
        <v>7000</v>
      </c>
      <c r="P1433">
        <f t="shared" si="183"/>
        <v>1020</v>
      </c>
      <c r="Q1433">
        <f t="shared" si="184"/>
        <v>320381</v>
      </c>
      <c r="R1433">
        <f t="shared" si="185"/>
        <v>2541</v>
      </c>
      <c r="S1433" t="str">
        <f t="shared" si="186"/>
        <v>2255</v>
      </c>
      <c r="T1433" s="1">
        <f>+Tabell1[[#This Row],[Avrundet beløp]]</f>
        <v>7000</v>
      </c>
      <c r="U1433" s="5">
        <f t="shared" si="182"/>
        <v>7000</v>
      </c>
    </row>
    <row r="1434" spans="1:21" x14ac:dyDescent="0.25">
      <c r="A1434">
        <v>320381</v>
      </c>
      <c r="B1434" t="s">
        <v>478</v>
      </c>
      <c r="C1434">
        <v>2541</v>
      </c>
      <c r="D1434" t="s">
        <v>427</v>
      </c>
      <c r="E1434">
        <v>1025</v>
      </c>
      <c r="F1434" t="s">
        <v>258</v>
      </c>
      <c r="G1434" t="s">
        <v>17</v>
      </c>
      <c r="H1434" t="s">
        <v>18</v>
      </c>
      <c r="I1434" s="1">
        <v>2774</v>
      </c>
      <c r="J1434" s="1">
        <f>+Tabell1[[#This Row],[Regnskap]]</f>
        <v>2774</v>
      </c>
      <c r="L1434" t="str">
        <f>_xlfn.XLOOKUP(Tabell1[[#This Row],[Ansvar]],Fleksi[Ansvar],Fleksi[Virksomhet])</f>
        <v>SYØ</v>
      </c>
      <c r="M1434" t="str">
        <f>_xlfn.XLOOKUP(Tabell1[[#This Row],[Ansvar]],Fleksi[Ansvar],Fleksi[1B])</f>
        <v>Sykehjemstjenester</v>
      </c>
      <c r="N1434" t="str">
        <f>_xlfn.XLOOKUP(Tabell1[[#This Row],[Ansvar]],Fleksi[Ansvar],Fleksi[Tjenesteområde])</f>
        <v>Helse og velferd</v>
      </c>
      <c r="O1434" s="1">
        <f>+ROUND(Tabell1[[#This Row],[Justert beløp]],-3)</f>
        <v>3000</v>
      </c>
      <c r="P1434">
        <f t="shared" si="183"/>
        <v>1025</v>
      </c>
      <c r="Q1434">
        <f t="shared" si="184"/>
        <v>320381</v>
      </c>
      <c r="R1434">
        <f t="shared" si="185"/>
        <v>2541</v>
      </c>
      <c r="S1434" t="str">
        <f t="shared" si="186"/>
        <v>2255</v>
      </c>
      <c r="T1434" s="1">
        <f>+Tabell1[[#This Row],[Avrundet beløp]]</f>
        <v>3000</v>
      </c>
      <c r="U1434" s="5">
        <f t="shared" si="182"/>
        <v>3000</v>
      </c>
    </row>
    <row r="1435" spans="1:21" x14ac:dyDescent="0.25">
      <c r="A1435">
        <v>320381</v>
      </c>
      <c r="B1435" t="s">
        <v>478</v>
      </c>
      <c r="C1435">
        <v>2541</v>
      </c>
      <c r="D1435" t="s">
        <v>427</v>
      </c>
      <c r="E1435">
        <v>1030</v>
      </c>
      <c r="F1435" t="s">
        <v>248</v>
      </c>
      <c r="G1435" t="s">
        <v>17</v>
      </c>
      <c r="H1435" t="s">
        <v>18</v>
      </c>
      <c r="I1435" s="1">
        <v>3787</v>
      </c>
      <c r="J1435" s="1">
        <f>+Tabell1[[#This Row],[Regnskap]]</f>
        <v>3787</v>
      </c>
      <c r="L1435" t="str">
        <f>_xlfn.XLOOKUP(Tabell1[[#This Row],[Ansvar]],Fleksi[Ansvar],Fleksi[Virksomhet])</f>
        <v>SYØ</v>
      </c>
      <c r="M1435" t="str">
        <f>_xlfn.XLOOKUP(Tabell1[[#This Row],[Ansvar]],Fleksi[Ansvar],Fleksi[1B])</f>
        <v>Sykehjemstjenester</v>
      </c>
      <c r="N1435" t="str">
        <f>_xlfn.XLOOKUP(Tabell1[[#This Row],[Ansvar]],Fleksi[Ansvar],Fleksi[Tjenesteområde])</f>
        <v>Helse og velferd</v>
      </c>
      <c r="O1435" s="1">
        <f>+ROUND(Tabell1[[#This Row],[Justert beløp]],-3)</f>
        <v>4000</v>
      </c>
      <c r="P1435">
        <f t="shared" si="183"/>
        <v>1030</v>
      </c>
      <c r="Q1435">
        <f t="shared" si="184"/>
        <v>320381</v>
      </c>
      <c r="R1435">
        <f t="shared" si="185"/>
        <v>2541</v>
      </c>
      <c r="S1435" t="str">
        <f t="shared" si="186"/>
        <v>2255</v>
      </c>
      <c r="T1435" s="1">
        <f>+Tabell1[[#This Row],[Avrundet beløp]]</f>
        <v>4000</v>
      </c>
      <c r="U1435" s="5">
        <f t="shared" si="182"/>
        <v>4000</v>
      </c>
    </row>
    <row r="1436" spans="1:21" x14ac:dyDescent="0.25">
      <c r="A1436">
        <v>320381</v>
      </c>
      <c r="B1436" t="s">
        <v>478</v>
      </c>
      <c r="C1436">
        <v>2541</v>
      </c>
      <c r="D1436" t="s">
        <v>427</v>
      </c>
      <c r="E1436">
        <v>1040</v>
      </c>
      <c r="F1436" t="s">
        <v>27</v>
      </c>
      <c r="G1436" t="s">
        <v>17</v>
      </c>
      <c r="H1436" t="s">
        <v>18</v>
      </c>
      <c r="I1436" s="1">
        <v>7946</v>
      </c>
      <c r="J1436" s="1">
        <f>+Tabell1[[#This Row],[Regnskap]]</f>
        <v>7946</v>
      </c>
      <c r="L1436" t="str">
        <f>_xlfn.XLOOKUP(Tabell1[[#This Row],[Ansvar]],Fleksi[Ansvar],Fleksi[Virksomhet])</f>
        <v>SYØ</v>
      </c>
      <c r="M1436" t="str">
        <f>_xlfn.XLOOKUP(Tabell1[[#This Row],[Ansvar]],Fleksi[Ansvar],Fleksi[1B])</f>
        <v>Sykehjemstjenester</v>
      </c>
      <c r="N1436" t="str">
        <f>_xlfn.XLOOKUP(Tabell1[[#This Row],[Ansvar]],Fleksi[Ansvar],Fleksi[Tjenesteområde])</f>
        <v>Helse og velferd</v>
      </c>
      <c r="O1436" s="1">
        <f>+ROUND(Tabell1[[#This Row],[Justert beløp]],-3)</f>
        <v>8000</v>
      </c>
      <c r="P1436">
        <f t="shared" si="183"/>
        <v>1040</v>
      </c>
      <c r="Q1436">
        <f t="shared" si="184"/>
        <v>320381</v>
      </c>
      <c r="R1436">
        <f t="shared" si="185"/>
        <v>2541</v>
      </c>
      <c r="S1436" t="str">
        <f t="shared" si="186"/>
        <v>2255</v>
      </c>
      <c r="T1436" s="1">
        <f>+Tabell1[[#This Row],[Avrundet beløp]]</f>
        <v>8000</v>
      </c>
      <c r="U1436" s="5">
        <f t="shared" si="182"/>
        <v>8000</v>
      </c>
    </row>
    <row r="1437" spans="1:21" x14ac:dyDescent="0.25">
      <c r="A1437">
        <v>320381</v>
      </c>
      <c r="B1437" t="s">
        <v>478</v>
      </c>
      <c r="C1437">
        <v>2541</v>
      </c>
      <c r="D1437" t="s">
        <v>427</v>
      </c>
      <c r="E1437">
        <v>1050</v>
      </c>
      <c r="F1437" t="s">
        <v>223</v>
      </c>
      <c r="G1437" t="s">
        <v>17</v>
      </c>
      <c r="H1437" t="s">
        <v>18</v>
      </c>
      <c r="I1437" s="1">
        <v>1056</v>
      </c>
      <c r="J1437" s="1">
        <f>+Tabell1[[#This Row],[Regnskap]]</f>
        <v>1056</v>
      </c>
      <c r="L1437" t="str">
        <f>_xlfn.XLOOKUP(Tabell1[[#This Row],[Ansvar]],Fleksi[Ansvar],Fleksi[Virksomhet])</f>
        <v>SYØ</v>
      </c>
      <c r="M1437" t="str">
        <f>_xlfn.XLOOKUP(Tabell1[[#This Row],[Ansvar]],Fleksi[Ansvar],Fleksi[1B])</f>
        <v>Sykehjemstjenester</v>
      </c>
      <c r="N1437" t="str">
        <f>_xlfn.XLOOKUP(Tabell1[[#This Row],[Ansvar]],Fleksi[Ansvar],Fleksi[Tjenesteområde])</f>
        <v>Helse og velferd</v>
      </c>
      <c r="O1437" s="1">
        <f>+ROUND(Tabell1[[#This Row],[Justert beløp]],-3)</f>
        <v>1000</v>
      </c>
      <c r="P1437">
        <f t="shared" si="183"/>
        <v>1050</v>
      </c>
      <c r="Q1437">
        <f t="shared" si="184"/>
        <v>320381</v>
      </c>
      <c r="R1437">
        <f t="shared" si="185"/>
        <v>2541</v>
      </c>
      <c r="S1437" t="str">
        <f t="shared" si="186"/>
        <v>2255</v>
      </c>
      <c r="T1437" s="1">
        <f>+Tabell1[[#This Row],[Avrundet beløp]]</f>
        <v>1000</v>
      </c>
      <c r="U1437" s="5">
        <f t="shared" si="182"/>
        <v>1000</v>
      </c>
    </row>
    <row r="1438" spans="1:21" x14ac:dyDescent="0.25">
      <c r="A1438">
        <v>320381</v>
      </c>
      <c r="B1438" t="s">
        <v>478</v>
      </c>
      <c r="C1438">
        <v>2541</v>
      </c>
      <c r="D1438" t="s">
        <v>427</v>
      </c>
      <c r="E1438">
        <v>1090</v>
      </c>
      <c r="F1438" t="s">
        <v>22</v>
      </c>
      <c r="G1438" t="s">
        <v>17</v>
      </c>
      <c r="H1438" t="s">
        <v>18</v>
      </c>
      <c r="I1438" s="1">
        <v>1485</v>
      </c>
      <c r="J1438" s="1">
        <f>+Tabell1[[#This Row],[Regnskap]]</f>
        <v>1485</v>
      </c>
      <c r="L1438" t="str">
        <f>_xlfn.XLOOKUP(Tabell1[[#This Row],[Ansvar]],Fleksi[Ansvar],Fleksi[Virksomhet])</f>
        <v>SYØ</v>
      </c>
      <c r="M1438" t="str">
        <f>_xlfn.XLOOKUP(Tabell1[[#This Row],[Ansvar]],Fleksi[Ansvar],Fleksi[1B])</f>
        <v>Sykehjemstjenester</v>
      </c>
      <c r="N1438" t="str">
        <f>_xlfn.XLOOKUP(Tabell1[[#This Row],[Ansvar]],Fleksi[Ansvar],Fleksi[Tjenesteområde])</f>
        <v>Helse og velferd</v>
      </c>
      <c r="O1438" s="1">
        <f>+ROUND(Tabell1[[#This Row],[Justert beløp]],-3)</f>
        <v>1000</v>
      </c>
      <c r="P1438">
        <f t="shared" si="183"/>
        <v>1090</v>
      </c>
      <c r="Q1438">
        <f t="shared" si="184"/>
        <v>320381</v>
      </c>
      <c r="R1438">
        <f t="shared" si="185"/>
        <v>2541</v>
      </c>
      <c r="S1438" t="str">
        <f t="shared" si="186"/>
        <v>2255</v>
      </c>
      <c r="T1438" s="1">
        <f>+Tabell1[[#This Row],[Avrundet beløp]]</f>
        <v>1000</v>
      </c>
      <c r="U1438" s="5">
        <f t="shared" si="182"/>
        <v>1000</v>
      </c>
    </row>
    <row r="1439" spans="1:21" x14ac:dyDescent="0.25">
      <c r="A1439">
        <v>320381</v>
      </c>
      <c r="B1439" t="s">
        <v>478</v>
      </c>
      <c r="C1439">
        <v>2541</v>
      </c>
      <c r="D1439" t="s">
        <v>427</v>
      </c>
      <c r="E1439">
        <v>1099</v>
      </c>
      <c r="F1439" t="s">
        <v>16</v>
      </c>
      <c r="G1439" t="s">
        <v>17</v>
      </c>
      <c r="H1439" t="s">
        <v>18</v>
      </c>
      <c r="I1439" s="1">
        <v>5229</v>
      </c>
      <c r="J1439" s="1">
        <f>+Tabell1[[#This Row],[Regnskap]]</f>
        <v>5229</v>
      </c>
      <c r="L1439" t="str">
        <f>_xlfn.XLOOKUP(Tabell1[[#This Row],[Ansvar]],Fleksi[Ansvar],Fleksi[Virksomhet])</f>
        <v>SYØ</v>
      </c>
      <c r="M1439" t="str">
        <f>_xlfn.XLOOKUP(Tabell1[[#This Row],[Ansvar]],Fleksi[Ansvar],Fleksi[1B])</f>
        <v>Sykehjemstjenester</v>
      </c>
      <c r="N1439" t="str">
        <f>_xlfn.XLOOKUP(Tabell1[[#This Row],[Ansvar]],Fleksi[Ansvar],Fleksi[Tjenesteområde])</f>
        <v>Helse og velferd</v>
      </c>
      <c r="O1439" s="1">
        <f>+ROUND(Tabell1[[#This Row],[Justert beløp]],-3)</f>
        <v>5000</v>
      </c>
      <c r="P1439">
        <f t="shared" si="183"/>
        <v>1099</v>
      </c>
      <c r="Q1439">
        <f t="shared" si="184"/>
        <v>320381</v>
      </c>
      <c r="R1439">
        <f t="shared" si="185"/>
        <v>2541</v>
      </c>
      <c r="S1439" t="str">
        <f t="shared" si="186"/>
        <v>2255</v>
      </c>
      <c r="T1439" s="1">
        <f>+Tabell1[[#This Row],[Avrundet beløp]]</f>
        <v>5000</v>
      </c>
      <c r="U1439" s="5">
        <f t="shared" si="182"/>
        <v>5000</v>
      </c>
    </row>
    <row r="1440" spans="1:21" x14ac:dyDescent="0.25">
      <c r="A1440">
        <v>320381</v>
      </c>
      <c r="B1440" t="s">
        <v>478</v>
      </c>
      <c r="C1440">
        <v>2611</v>
      </c>
      <c r="D1440" t="s">
        <v>455</v>
      </c>
      <c r="E1440">
        <v>1121</v>
      </c>
      <c r="F1440" t="s">
        <v>66</v>
      </c>
      <c r="G1440" t="s">
        <v>17</v>
      </c>
      <c r="H1440" t="s">
        <v>18</v>
      </c>
      <c r="I1440" s="1">
        <v>1600</v>
      </c>
      <c r="J1440" s="1">
        <f>+Tabell1[[#This Row],[Regnskap]]</f>
        <v>1600</v>
      </c>
      <c r="L1440" t="str">
        <f>_xlfn.XLOOKUP(Tabell1[[#This Row],[Ansvar]],Fleksi[Ansvar],Fleksi[Virksomhet])</f>
        <v>SYØ</v>
      </c>
      <c r="M1440" t="str">
        <f>_xlfn.XLOOKUP(Tabell1[[#This Row],[Ansvar]],Fleksi[Ansvar],Fleksi[1B])</f>
        <v>Sykehjemstjenester</v>
      </c>
      <c r="N1440" t="str">
        <f>_xlfn.XLOOKUP(Tabell1[[#This Row],[Ansvar]],Fleksi[Ansvar],Fleksi[Tjenesteområde])</f>
        <v>Helse og velferd</v>
      </c>
      <c r="O1440" s="1">
        <f>+ROUND(Tabell1[[#This Row],[Justert beløp]],-3)</f>
        <v>2000</v>
      </c>
      <c r="P1440">
        <f t="shared" si="183"/>
        <v>1121</v>
      </c>
      <c r="Q1440">
        <f t="shared" si="184"/>
        <v>320381</v>
      </c>
      <c r="R1440">
        <f t="shared" si="185"/>
        <v>2611</v>
      </c>
      <c r="S1440" t="str">
        <f t="shared" si="186"/>
        <v>2255</v>
      </c>
      <c r="T1440" s="1">
        <f>+Tabell1[[#This Row],[Avrundet beløp]]</f>
        <v>2000</v>
      </c>
      <c r="U1440" s="5">
        <f t="shared" si="182"/>
        <v>2000</v>
      </c>
    </row>
    <row r="1441" spans="1:21" x14ac:dyDescent="0.25">
      <c r="A1441">
        <v>320382</v>
      </c>
      <c r="B1441" t="s">
        <v>479</v>
      </c>
      <c r="C1441">
        <v>2530</v>
      </c>
      <c r="D1441" t="s">
        <v>240</v>
      </c>
      <c r="E1441">
        <v>1011</v>
      </c>
      <c r="F1441" t="s">
        <v>60</v>
      </c>
      <c r="G1441" t="s">
        <v>17</v>
      </c>
      <c r="H1441" t="s">
        <v>18</v>
      </c>
      <c r="I1441" s="1">
        <v>1983</v>
      </c>
      <c r="J1441" s="1">
        <f>+Tabell1[[#This Row],[Regnskap]]</f>
        <v>1983</v>
      </c>
      <c r="L1441" t="str">
        <f>_xlfn.XLOOKUP(Tabell1[[#This Row],[Ansvar]],Fleksi[Ansvar],Fleksi[Virksomhet])</f>
        <v>SYØ</v>
      </c>
      <c r="M1441" t="str">
        <f>_xlfn.XLOOKUP(Tabell1[[#This Row],[Ansvar]],Fleksi[Ansvar],Fleksi[1B])</f>
        <v>Sykehjemstjenester</v>
      </c>
      <c r="N1441" t="str">
        <f>_xlfn.XLOOKUP(Tabell1[[#This Row],[Ansvar]],Fleksi[Ansvar],Fleksi[Tjenesteområde])</f>
        <v>Helse og velferd</v>
      </c>
      <c r="O1441" s="1">
        <f>+ROUND(Tabell1[[#This Row],[Justert beløp]],-3)</f>
        <v>2000</v>
      </c>
      <c r="P1441">
        <f t="shared" si="183"/>
        <v>1011</v>
      </c>
      <c r="Q1441">
        <f t="shared" si="184"/>
        <v>320382</v>
      </c>
      <c r="R1441">
        <f t="shared" si="185"/>
        <v>2530</v>
      </c>
      <c r="S1441" t="str">
        <f t="shared" si="186"/>
        <v>2255</v>
      </c>
      <c r="T1441" s="1">
        <f>+Tabell1[[#This Row],[Avrundet beløp]]</f>
        <v>2000</v>
      </c>
      <c r="U1441" s="5">
        <f t="shared" si="182"/>
        <v>2000</v>
      </c>
    </row>
    <row r="1442" spans="1:21" x14ac:dyDescent="0.25">
      <c r="A1442">
        <v>320382</v>
      </c>
      <c r="B1442" t="s">
        <v>479</v>
      </c>
      <c r="C1442">
        <v>2530</v>
      </c>
      <c r="D1442" t="s">
        <v>240</v>
      </c>
      <c r="E1442">
        <v>1012</v>
      </c>
      <c r="F1442" t="s">
        <v>23</v>
      </c>
      <c r="G1442" t="s">
        <v>17</v>
      </c>
      <c r="H1442" t="s">
        <v>18</v>
      </c>
      <c r="I1442" s="1">
        <v>627</v>
      </c>
      <c r="J1442" s="1">
        <f>+Tabell1[[#This Row],[Regnskap]]</f>
        <v>627</v>
      </c>
      <c r="L1442" t="str">
        <f>_xlfn.XLOOKUP(Tabell1[[#This Row],[Ansvar]],Fleksi[Ansvar],Fleksi[Virksomhet])</f>
        <v>SYØ</v>
      </c>
      <c r="M1442" t="str">
        <f>_xlfn.XLOOKUP(Tabell1[[#This Row],[Ansvar]],Fleksi[Ansvar],Fleksi[1B])</f>
        <v>Sykehjemstjenester</v>
      </c>
      <c r="N1442" t="str">
        <f>_xlfn.XLOOKUP(Tabell1[[#This Row],[Ansvar]],Fleksi[Ansvar],Fleksi[Tjenesteområde])</f>
        <v>Helse og velferd</v>
      </c>
      <c r="O1442" s="1">
        <f>+ROUND(Tabell1[[#This Row],[Justert beløp]],-3)</f>
        <v>1000</v>
      </c>
      <c r="P1442">
        <f t="shared" si="183"/>
        <v>1012</v>
      </c>
      <c r="Q1442">
        <f t="shared" si="184"/>
        <v>320382</v>
      </c>
      <c r="R1442">
        <f t="shared" si="185"/>
        <v>2530</v>
      </c>
      <c r="S1442" t="str">
        <f t="shared" si="186"/>
        <v>2255</v>
      </c>
      <c r="T1442" s="1">
        <f>+Tabell1[[#This Row],[Avrundet beløp]]</f>
        <v>1000</v>
      </c>
      <c r="U1442" s="5">
        <f t="shared" si="182"/>
        <v>1000</v>
      </c>
    </row>
    <row r="1443" spans="1:21" x14ac:dyDescent="0.25">
      <c r="A1443">
        <v>320382</v>
      </c>
      <c r="B1443" t="s">
        <v>479</v>
      </c>
      <c r="C1443">
        <v>2530</v>
      </c>
      <c r="D1443" t="s">
        <v>240</v>
      </c>
      <c r="E1443">
        <v>1020</v>
      </c>
      <c r="F1443" t="s">
        <v>260</v>
      </c>
      <c r="G1443" t="s">
        <v>17</v>
      </c>
      <c r="H1443" t="s">
        <v>18</v>
      </c>
      <c r="I1443" s="1">
        <v>13780</v>
      </c>
      <c r="J1443" s="1">
        <f>+Tabell1[[#This Row],[Regnskap]]</f>
        <v>13780</v>
      </c>
      <c r="L1443" t="str">
        <f>_xlfn.XLOOKUP(Tabell1[[#This Row],[Ansvar]],Fleksi[Ansvar],Fleksi[Virksomhet])</f>
        <v>SYØ</v>
      </c>
      <c r="M1443" t="str">
        <f>_xlfn.XLOOKUP(Tabell1[[#This Row],[Ansvar]],Fleksi[Ansvar],Fleksi[1B])</f>
        <v>Sykehjemstjenester</v>
      </c>
      <c r="N1443" t="str">
        <f>_xlfn.XLOOKUP(Tabell1[[#This Row],[Ansvar]],Fleksi[Ansvar],Fleksi[Tjenesteområde])</f>
        <v>Helse og velferd</v>
      </c>
      <c r="O1443" s="1">
        <f>+ROUND(Tabell1[[#This Row],[Justert beløp]],-3)</f>
        <v>14000</v>
      </c>
      <c r="P1443">
        <f t="shared" si="183"/>
        <v>1020</v>
      </c>
      <c r="Q1443">
        <f t="shared" si="184"/>
        <v>320382</v>
      </c>
      <c r="R1443">
        <f t="shared" si="185"/>
        <v>2530</v>
      </c>
      <c r="S1443" t="str">
        <f t="shared" si="186"/>
        <v>2255</v>
      </c>
      <c r="T1443" s="1">
        <f>+Tabell1[[#This Row],[Avrundet beløp]]</f>
        <v>14000</v>
      </c>
      <c r="U1443" s="5">
        <f t="shared" si="182"/>
        <v>14000</v>
      </c>
    </row>
    <row r="1444" spans="1:21" x14ac:dyDescent="0.25">
      <c r="A1444">
        <v>320382</v>
      </c>
      <c r="B1444" t="s">
        <v>479</v>
      </c>
      <c r="C1444">
        <v>2530</v>
      </c>
      <c r="D1444" t="s">
        <v>240</v>
      </c>
      <c r="E1444">
        <v>1021</v>
      </c>
      <c r="F1444" t="s">
        <v>30</v>
      </c>
      <c r="G1444" t="s">
        <v>17</v>
      </c>
      <c r="H1444" t="s">
        <v>18</v>
      </c>
      <c r="I1444" s="1">
        <v>2183</v>
      </c>
      <c r="J1444" s="1">
        <f>+Tabell1[[#This Row],[Regnskap]]</f>
        <v>2183</v>
      </c>
      <c r="L1444" t="str">
        <f>_xlfn.XLOOKUP(Tabell1[[#This Row],[Ansvar]],Fleksi[Ansvar],Fleksi[Virksomhet])</f>
        <v>SYØ</v>
      </c>
      <c r="M1444" t="str">
        <f>_xlfn.XLOOKUP(Tabell1[[#This Row],[Ansvar]],Fleksi[Ansvar],Fleksi[1B])</f>
        <v>Sykehjemstjenester</v>
      </c>
      <c r="N1444" t="str">
        <f>_xlfn.XLOOKUP(Tabell1[[#This Row],[Ansvar]],Fleksi[Ansvar],Fleksi[Tjenesteområde])</f>
        <v>Helse og velferd</v>
      </c>
      <c r="O1444" s="1">
        <f>+ROUND(Tabell1[[#This Row],[Justert beløp]],-3)</f>
        <v>2000</v>
      </c>
      <c r="P1444">
        <f t="shared" si="183"/>
        <v>1021</v>
      </c>
      <c r="Q1444">
        <f t="shared" si="184"/>
        <v>320382</v>
      </c>
      <c r="R1444">
        <f t="shared" si="185"/>
        <v>2530</v>
      </c>
      <c r="S1444" t="str">
        <f t="shared" si="186"/>
        <v>2255</v>
      </c>
      <c r="T1444" s="1">
        <f>+Tabell1[[#This Row],[Avrundet beløp]]</f>
        <v>2000</v>
      </c>
      <c r="U1444" s="5">
        <f t="shared" si="182"/>
        <v>2000</v>
      </c>
    </row>
    <row r="1445" spans="1:21" x14ac:dyDescent="0.25">
      <c r="A1445">
        <v>320382</v>
      </c>
      <c r="B1445" t="s">
        <v>479</v>
      </c>
      <c r="C1445">
        <v>2530</v>
      </c>
      <c r="D1445" t="s">
        <v>240</v>
      </c>
      <c r="E1445">
        <v>1025</v>
      </c>
      <c r="F1445" t="s">
        <v>258</v>
      </c>
      <c r="G1445" t="s">
        <v>17</v>
      </c>
      <c r="H1445" t="s">
        <v>18</v>
      </c>
      <c r="I1445" s="1">
        <v>1035</v>
      </c>
      <c r="J1445" s="1">
        <f>+Tabell1[[#This Row],[Regnskap]]</f>
        <v>1035</v>
      </c>
      <c r="L1445" t="str">
        <f>_xlfn.XLOOKUP(Tabell1[[#This Row],[Ansvar]],Fleksi[Ansvar],Fleksi[Virksomhet])</f>
        <v>SYØ</v>
      </c>
      <c r="M1445" t="str">
        <f>_xlfn.XLOOKUP(Tabell1[[#This Row],[Ansvar]],Fleksi[Ansvar],Fleksi[1B])</f>
        <v>Sykehjemstjenester</v>
      </c>
      <c r="N1445" t="str">
        <f>_xlfn.XLOOKUP(Tabell1[[#This Row],[Ansvar]],Fleksi[Ansvar],Fleksi[Tjenesteområde])</f>
        <v>Helse og velferd</v>
      </c>
      <c r="O1445" s="1">
        <f>+ROUND(Tabell1[[#This Row],[Justert beløp]],-3)</f>
        <v>1000</v>
      </c>
      <c r="P1445">
        <f t="shared" si="183"/>
        <v>1025</v>
      </c>
      <c r="Q1445">
        <f t="shared" si="184"/>
        <v>320382</v>
      </c>
      <c r="R1445">
        <f t="shared" si="185"/>
        <v>2530</v>
      </c>
      <c r="S1445" t="str">
        <f t="shared" si="186"/>
        <v>2255</v>
      </c>
      <c r="T1445" s="1">
        <f>+Tabell1[[#This Row],[Avrundet beløp]]</f>
        <v>1000</v>
      </c>
      <c r="U1445" s="5">
        <f t="shared" si="182"/>
        <v>1000</v>
      </c>
    </row>
    <row r="1446" spans="1:21" x14ac:dyDescent="0.25">
      <c r="A1446">
        <v>320382</v>
      </c>
      <c r="B1446" t="s">
        <v>479</v>
      </c>
      <c r="C1446">
        <v>2530</v>
      </c>
      <c r="D1446" t="s">
        <v>240</v>
      </c>
      <c r="E1446">
        <v>1030</v>
      </c>
      <c r="F1446" t="s">
        <v>248</v>
      </c>
      <c r="G1446" t="s">
        <v>17</v>
      </c>
      <c r="H1446" t="s">
        <v>18</v>
      </c>
      <c r="I1446" s="1">
        <v>1240</v>
      </c>
      <c r="J1446" s="1">
        <f>+Tabell1[[#This Row],[Regnskap]]</f>
        <v>1240</v>
      </c>
      <c r="L1446" t="str">
        <f>_xlfn.XLOOKUP(Tabell1[[#This Row],[Ansvar]],Fleksi[Ansvar],Fleksi[Virksomhet])</f>
        <v>SYØ</v>
      </c>
      <c r="M1446" t="str">
        <f>_xlfn.XLOOKUP(Tabell1[[#This Row],[Ansvar]],Fleksi[Ansvar],Fleksi[1B])</f>
        <v>Sykehjemstjenester</v>
      </c>
      <c r="N1446" t="str">
        <f>_xlfn.XLOOKUP(Tabell1[[#This Row],[Ansvar]],Fleksi[Ansvar],Fleksi[Tjenesteområde])</f>
        <v>Helse og velferd</v>
      </c>
      <c r="O1446" s="1">
        <f>+ROUND(Tabell1[[#This Row],[Justert beløp]],-3)</f>
        <v>1000</v>
      </c>
      <c r="P1446">
        <f t="shared" si="183"/>
        <v>1030</v>
      </c>
      <c r="Q1446">
        <f t="shared" si="184"/>
        <v>320382</v>
      </c>
      <c r="R1446">
        <f t="shared" si="185"/>
        <v>2530</v>
      </c>
      <c r="S1446" t="str">
        <f t="shared" si="186"/>
        <v>2255</v>
      </c>
      <c r="T1446" s="1">
        <f>+Tabell1[[#This Row],[Avrundet beløp]]</f>
        <v>1000</v>
      </c>
      <c r="U1446" s="5">
        <f t="shared" si="182"/>
        <v>1000</v>
      </c>
    </row>
    <row r="1447" spans="1:21" x14ac:dyDescent="0.25">
      <c r="A1447">
        <v>320382</v>
      </c>
      <c r="B1447" t="s">
        <v>479</v>
      </c>
      <c r="C1447">
        <v>2530</v>
      </c>
      <c r="D1447" t="s">
        <v>240</v>
      </c>
      <c r="E1447">
        <v>1040</v>
      </c>
      <c r="F1447" t="s">
        <v>27</v>
      </c>
      <c r="G1447" t="s">
        <v>17</v>
      </c>
      <c r="H1447" t="s">
        <v>18</v>
      </c>
      <c r="I1447" s="1">
        <v>8833</v>
      </c>
      <c r="J1447" s="1">
        <f>+Tabell1[[#This Row],[Regnskap]]</f>
        <v>8833</v>
      </c>
      <c r="L1447" t="str">
        <f>_xlfn.XLOOKUP(Tabell1[[#This Row],[Ansvar]],Fleksi[Ansvar],Fleksi[Virksomhet])</f>
        <v>SYØ</v>
      </c>
      <c r="M1447" t="str">
        <f>_xlfn.XLOOKUP(Tabell1[[#This Row],[Ansvar]],Fleksi[Ansvar],Fleksi[1B])</f>
        <v>Sykehjemstjenester</v>
      </c>
      <c r="N1447" t="str">
        <f>_xlfn.XLOOKUP(Tabell1[[#This Row],[Ansvar]],Fleksi[Ansvar],Fleksi[Tjenesteområde])</f>
        <v>Helse og velferd</v>
      </c>
      <c r="O1447" s="1">
        <f>+ROUND(Tabell1[[#This Row],[Justert beløp]],-3)</f>
        <v>9000</v>
      </c>
      <c r="P1447">
        <f t="shared" si="183"/>
        <v>1040</v>
      </c>
      <c r="Q1447">
        <f t="shared" si="184"/>
        <v>320382</v>
      </c>
      <c r="R1447">
        <f t="shared" si="185"/>
        <v>2530</v>
      </c>
      <c r="S1447" t="str">
        <f t="shared" si="186"/>
        <v>2255</v>
      </c>
      <c r="T1447" s="1">
        <f>+Tabell1[[#This Row],[Avrundet beløp]]</f>
        <v>9000</v>
      </c>
      <c r="U1447" s="5">
        <f t="shared" si="182"/>
        <v>9000</v>
      </c>
    </row>
    <row r="1448" spans="1:21" x14ac:dyDescent="0.25">
      <c r="A1448">
        <v>320382</v>
      </c>
      <c r="B1448" t="s">
        <v>479</v>
      </c>
      <c r="C1448">
        <v>2530</v>
      </c>
      <c r="D1448" t="s">
        <v>240</v>
      </c>
      <c r="E1448">
        <v>1050</v>
      </c>
      <c r="F1448" t="s">
        <v>223</v>
      </c>
      <c r="G1448" t="s">
        <v>17</v>
      </c>
      <c r="H1448" t="s">
        <v>18</v>
      </c>
      <c r="I1448" s="1">
        <v>2236</v>
      </c>
      <c r="J1448" s="1">
        <f>+Tabell1[[#This Row],[Regnskap]]</f>
        <v>2236</v>
      </c>
      <c r="L1448" t="str">
        <f>_xlfn.XLOOKUP(Tabell1[[#This Row],[Ansvar]],Fleksi[Ansvar],Fleksi[Virksomhet])</f>
        <v>SYØ</v>
      </c>
      <c r="M1448" t="str">
        <f>_xlfn.XLOOKUP(Tabell1[[#This Row],[Ansvar]],Fleksi[Ansvar],Fleksi[1B])</f>
        <v>Sykehjemstjenester</v>
      </c>
      <c r="N1448" t="str">
        <f>_xlfn.XLOOKUP(Tabell1[[#This Row],[Ansvar]],Fleksi[Ansvar],Fleksi[Tjenesteområde])</f>
        <v>Helse og velferd</v>
      </c>
      <c r="O1448" s="1">
        <f>+ROUND(Tabell1[[#This Row],[Justert beløp]],-3)</f>
        <v>2000</v>
      </c>
      <c r="P1448">
        <f t="shared" si="183"/>
        <v>1050</v>
      </c>
      <c r="Q1448">
        <f t="shared" si="184"/>
        <v>320382</v>
      </c>
      <c r="R1448">
        <f t="shared" si="185"/>
        <v>2530</v>
      </c>
      <c r="S1448" t="str">
        <f t="shared" si="186"/>
        <v>2255</v>
      </c>
      <c r="T1448" s="1">
        <f>+Tabell1[[#This Row],[Avrundet beløp]]</f>
        <v>2000</v>
      </c>
      <c r="U1448" s="5">
        <f t="shared" si="182"/>
        <v>2000</v>
      </c>
    </row>
    <row r="1449" spans="1:21" x14ac:dyDescent="0.25">
      <c r="A1449">
        <v>320382</v>
      </c>
      <c r="B1449" t="s">
        <v>479</v>
      </c>
      <c r="C1449">
        <v>2530</v>
      </c>
      <c r="D1449" t="s">
        <v>240</v>
      </c>
      <c r="E1449">
        <v>1090</v>
      </c>
      <c r="F1449" t="s">
        <v>22</v>
      </c>
      <c r="G1449" t="s">
        <v>17</v>
      </c>
      <c r="H1449" t="s">
        <v>18</v>
      </c>
      <c r="I1449" s="1">
        <v>1580</v>
      </c>
      <c r="J1449" s="1">
        <f>+Tabell1[[#This Row],[Regnskap]]</f>
        <v>1580</v>
      </c>
      <c r="L1449" t="str">
        <f>_xlfn.XLOOKUP(Tabell1[[#This Row],[Ansvar]],Fleksi[Ansvar],Fleksi[Virksomhet])</f>
        <v>SYØ</v>
      </c>
      <c r="M1449" t="str">
        <f>_xlfn.XLOOKUP(Tabell1[[#This Row],[Ansvar]],Fleksi[Ansvar],Fleksi[1B])</f>
        <v>Sykehjemstjenester</v>
      </c>
      <c r="N1449" t="str">
        <f>_xlfn.XLOOKUP(Tabell1[[#This Row],[Ansvar]],Fleksi[Ansvar],Fleksi[Tjenesteområde])</f>
        <v>Helse og velferd</v>
      </c>
      <c r="O1449" s="1">
        <f>+ROUND(Tabell1[[#This Row],[Justert beløp]],-3)</f>
        <v>2000</v>
      </c>
      <c r="P1449">
        <f t="shared" si="183"/>
        <v>1090</v>
      </c>
      <c r="Q1449">
        <f t="shared" si="184"/>
        <v>320382</v>
      </c>
      <c r="R1449">
        <f t="shared" si="185"/>
        <v>2530</v>
      </c>
      <c r="S1449" t="str">
        <f t="shared" si="186"/>
        <v>2255</v>
      </c>
      <c r="T1449" s="1">
        <f>+Tabell1[[#This Row],[Avrundet beløp]]</f>
        <v>2000</v>
      </c>
      <c r="U1449" s="5">
        <f t="shared" si="182"/>
        <v>2000</v>
      </c>
    </row>
    <row r="1450" spans="1:21" x14ac:dyDescent="0.25">
      <c r="A1450">
        <v>320382</v>
      </c>
      <c r="B1450" t="s">
        <v>479</v>
      </c>
      <c r="C1450">
        <v>2530</v>
      </c>
      <c r="D1450" t="s">
        <v>240</v>
      </c>
      <c r="E1450">
        <v>1099</v>
      </c>
      <c r="F1450" t="s">
        <v>16</v>
      </c>
      <c r="G1450" t="s">
        <v>17</v>
      </c>
      <c r="H1450" t="s">
        <v>18</v>
      </c>
      <c r="I1450" s="1">
        <v>5123</v>
      </c>
      <c r="J1450" s="1">
        <f>+Tabell1[[#This Row],[Regnskap]]</f>
        <v>5123</v>
      </c>
      <c r="L1450" t="str">
        <f>_xlfn.XLOOKUP(Tabell1[[#This Row],[Ansvar]],Fleksi[Ansvar],Fleksi[Virksomhet])</f>
        <v>SYØ</v>
      </c>
      <c r="M1450" t="str">
        <f>_xlfn.XLOOKUP(Tabell1[[#This Row],[Ansvar]],Fleksi[Ansvar],Fleksi[1B])</f>
        <v>Sykehjemstjenester</v>
      </c>
      <c r="N1450" t="str">
        <f>_xlfn.XLOOKUP(Tabell1[[#This Row],[Ansvar]],Fleksi[Ansvar],Fleksi[Tjenesteområde])</f>
        <v>Helse og velferd</v>
      </c>
      <c r="O1450" s="1">
        <f>+ROUND(Tabell1[[#This Row],[Justert beløp]],-3)</f>
        <v>5000</v>
      </c>
      <c r="P1450">
        <f t="shared" si="183"/>
        <v>1099</v>
      </c>
      <c r="Q1450">
        <f t="shared" si="184"/>
        <v>320382</v>
      </c>
      <c r="R1450">
        <f t="shared" si="185"/>
        <v>2530</v>
      </c>
      <c r="S1450" t="str">
        <f t="shared" si="186"/>
        <v>2255</v>
      </c>
      <c r="T1450" s="1">
        <f>+Tabell1[[#This Row],[Avrundet beløp]]</f>
        <v>5000</v>
      </c>
      <c r="U1450" s="5">
        <f t="shared" si="182"/>
        <v>5000</v>
      </c>
    </row>
    <row r="1451" spans="1:21" x14ac:dyDescent="0.25">
      <c r="A1451">
        <v>320400</v>
      </c>
      <c r="B1451" t="s">
        <v>480</v>
      </c>
      <c r="C1451">
        <v>2349</v>
      </c>
      <c r="D1451" t="s">
        <v>481</v>
      </c>
      <c r="E1451">
        <v>1205</v>
      </c>
      <c r="F1451" t="s">
        <v>245</v>
      </c>
      <c r="G1451" t="s">
        <v>17</v>
      </c>
      <c r="H1451" t="s">
        <v>18</v>
      </c>
      <c r="I1451" s="1">
        <v>16164</v>
      </c>
      <c r="J1451" s="1">
        <f>+Tabell1[[#This Row],[Regnskap]]</f>
        <v>16164</v>
      </c>
      <c r="L1451" t="str">
        <f>_xlfn.XLOOKUP(Tabell1[[#This Row],[Ansvar]],Fleksi[Ansvar],Fleksi[Virksomhet])</f>
        <v>EHR</v>
      </c>
      <c r="M1451" t="str">
        <f>_xlfn.XLOOKUP(Tabell1[[#This Row],[Ansvar]],Fleksi[Ansvar],Fleksi[1B])</f>
        <v>Enhet for hjemmetjenester og rehabilitering</v>
      </c>
      <c r="N1451" t="str">
        <f>_xlfn.XLOOKUP(Tabell1[[#This Row],[Ansvar]],Fleksi[Ansvar],Fleksi[Tjenesteområde])</f>
        <v>Helse og velferd</v>
      </c>
      <c r="O1451" s="1">
        <f>+ROUND(Tabell1[[#This Row],[Justert beløp]],-3)</f>
        <v>16000</v>
      </c>
      <c r="P1451">
        <f t="shared" si="183"/>
        <v>1205</v>
      </c>
      <c r="Q1451">
        <f t="shared" si="184"/>
        <v>320400</v>
      </c>
      <c r="R1451">
        <f t="shared" si="185"/>
        <v>2349</v>
      </c>
      <c r="S1451" t="str">
        <f t="shared" si="186"/>
        <v>2255</v>
      </c>
      <c r="T1451" s="1">
        <f>+Tabell1[[#This Row],[Avrundet beløp]]</f>
        <v>16000</v>
      </c>
      <c r="U1451" s="5">
        <f t="shared" si="182"/>
        <v>16000</v>
      </c>
    </row>
    <row r="1452" spans="1:21" x14ac:dyDescent="0.25">
      <c r="A1452">
        <v>320400</v>
      </c>
      <c r="B1452" t="s">
        <v>480</v>
      </c>
      <c r="C1452">
        <v>2611</v>
      </c>
      <c r="D1452" t="s">
        <v>455</v>
      </c>
      <c r="E1452">
        <v>1197</v>
      </c>
      <c r="F1452" t="s">
        <v>64</v>
      </c>
      <c r="G1452" t="s">
        <v>17</v>
      </c>
      <c r="H1452" t="s">
        <v>18</v>
      </c>
      <c r="I1452" s="1">
        <v>54039</v>
      </c>
      <c r="J1452" s="1">
        <f>+Tabell1[[#This Row],[Regnskap]]</f>
        <v>54039</v>
      </c>
      <c r="L1452" t="str">
        <f>_xlfn.XLOOKUP(Tabell1[[#This Row],[Ansvar]],Fleksi[Ansvar],Fleksi[Virksomhet])</f>
        <v>EHR</v>
      </c>
      <c r="M1452" t="str">
        <f>_xlfn.XLOOKUP(Tabell1[[#This Row],[Ansvar]],Fleksi[Ansvar],Fleksi[1B])</f>
        <v>Enhet for hjemmetjenester og rehabilitering</v>
      </c>
      <c r="N1452" t="str">
        <f>_xlfn.XLOOKUP(Tabell1[[#This Row],[Ansvar]],Fleksi[Ansvar],Fleksi[Tjenesteområde])</f>
        <v>Helse og velferd</v>
      </c>
      <c r="O1452" s="1">
        <f>+ROUND(Tabell1[[#This Row],[Justert beløp]],-3)</f>
        <v>54000</v>
      </c>
      <c r="P1452">
        <f t="shared" si="183"/>
        <v>1197</v>
      </c>
      <c r="Q1452">
        <f t="shared" si="184"/>
        <v>320400</v>
      </c>
      <c r="R1452">
        <f t="shared" si="185"/>
        <v>2611</v>
      </c>
      <c r="S1452" t="str">
        <f t="shared" si="186"/>
        <v>2255</v>
      </c>
      <c r="T1452" s="1">
        <f>+Tabell1[[#This Row],[Avrundet beløp]]</f>
        <v>54000</v>
      </c>
      <c r="U1452" s="5">
        <f t="shared" si="182"/>
        <v>54000</v>
      </c>
    </row>
    <row r="1453" spans="1:21" x14ac:dyDescent="0.25">
      <c r="A1453">
        <v>320403</v>
      </c>
      <c r="B1453" t="s">
        <v>482</v>
      </c>
      <c r="C1453">
        <v>2417</v>
      </c>
      <c r="D1453" t="s">
        <v>483</v>
      </c>
      <c r="E1453">
        <v>1040</v>
      </c>
      <c r="F1453" t="s">
        <v>27</v>
      </c>
      <c r="G1453" t="s">
        <v>17</v>
      </c>
      <c r="H1453" t="s">
        <v>18</v>
      </c>
      <c r="I1453" s="1">
        <v>30079</v>
      </c>
      <c r="J1453" s="1">
        <f>+Tabell1[[#This Row],[Regnskap]]</f>
        <v>30079</v>
      </c>
      <c r="L1453" t="str">
        <f>_xlfn.XLOOKUP(Tabell1[[#This Row],[Ansvar]],Fleksi[Ansvar],Fleksi[Virksomhet])</f>
        <v>EHR</v>
      </c>
      <c r="M1453" t="str">
        <f>_xlfn.XLOOKUP(Tabell1[[#This Row],[Ansvar]],Fleksi[Ansvar],Fleksi[1B])</f>
        <v>Enhet for hjemmetjenester og rehabilitering</v>
      </c>
      <c r="N1453" t="str">
        <f>_xlfn.XLOOKUP(Tabell1[[#This Row],[Ansvar]],Fleksi[Ansvar],Fleksi[Tjenesteområde])</f>
        <v>Helse og velferd</v>
      </c>
      <c r="O1453" s="1">
        <f>+ROUND(Tabell1[[#This Row],[Justert beløp]],-3)</f>
        <v>30000</v>
      </c>
      <c r="P1453">
        <f t="shared" si="183"/>
        <v>1040</v>
      </c>
      <c r="Q1453">
        <f t="shared" si="184"/>
        <v>320403</v>
      </c>
      <c r="R1453">
        <f t="shared" si="185"/>
        <v>2417</v>
      </c>
      <c r="S1453" t="str">
        <f t="shared" si="186"/>
        <v>2255</v>
      </c>
      <c r="T1453" s="1">
        <f>+Tabell1[[#This Row],[Avrundet beløp]]</f>
        <v>30000</v>
      </c>
      <c r="U1453" s="5">
        <f t="shared" si="182"/>
        <v>30000</v>
      </c>
    </row>
    <row r="1454" spans="1:21" x14ac:dyDescent="0.25">
      <c r="A1454">
        <v>320403</v>
      </c>
      <c r="B1454" t="s">
        <v>482</v>
      </c>
      <c r="C1454">
        <v>2417</v>
      </c>
      <c r="D1454" t="s">
        <v>483</v>
      </c>
      <c r="E1454">
        <v>1099</v>
      </c>
      <c r="F1454" t="s">
        <v>16</v>
      </c>
      <c r="G1454" t="s">
        <v>17</v>
      </c>
      <c r="H1454" t="s">
        <v>18</v>
      </c>
      <c r="I1454" s="1">
        <v>4241</v>
      </c>
      <c r="J1454" s="1">
        <f>+Tabell1[[#This Row],[Regnskap]]</f>
        <v>4241</v>
      </c>
      <c r="L1454" t="str">
        <f>_xlfn.XLOOKUP(Tabell1[[#This Row],[Ansvar]],Fleksi[Ansvar],Fleksi[Virksomhet])</f>
        <v>EHR</v>
      </c>
      <c r="M1454" t="str">
        <f>_xlfn.XLOOKUP(Tabell1[[#This Row],[Ansvar]],Fleksi[Ansvar],Fleksi[1B])</f>
        <v>Enhet for hjemmetjenester og rehabilitering</v>
      </c>
      <c r="N1454" t="str">
        <f>_xlfn.XLOOKUP(Tabell1[[#This Row],[Ansvar]],Fleksi[Ansvar],Fleksi[Tjenesteområde])</f>
        <v>Helse og velferd</v>
      </c>
      <c r="O1454" s="1">
        <f>+ROUND(Tabell1[[#This Row],[Justert beløp]],-3)</f>
        <v>4000</v>
      </c>
      <c r="P1454">
        <f t="shared" si="183"/>
        <v>1099</v>
      </c>
      <c r="Q1454">
        <f t="shared" si="184"/>
        <v>320403</v>
      </c>
      <c r="R1454">
        <f t="shared" si="185"/>
        <v>2417</v>
      </c>
      <c r="S1454" t="str">
        <f t="shared" si="186"/>
        <v>2255</v>
      </c>
      <c r="T1454" s="1">
        <f>+Tabell1[[#This Row],[Avrundet beløp]]</f>
        <v>4000</v>
      </c>
      <c r="U1454" s="5">
        <f t="shared" si="182"/>
        <v>4000</v>
      </c>
    </row>
    <row r="1455" spans="1:21" x14ac:dyDescent="0.25">
      <c r="A1455">
        <v>320432</v>
      </c>
      <c r="B1455" t="s">
        <v>484</v>
      </c>
      <c r="C1455">
        <v>2321</v>
      </c>
      <c r="D1455" t="s">
        <v>219</v>
      </c>
      <c r="E1455">
        <v>1021</v>
      </c>
      <c r="F1455" t="s">
        <v>30</v>
      </c>
      <c r="G1455" t="s">
        <v>17</v>
      </c>
      <c r="H1455" t="s">
        <v>18</v>
      </c>
      <c r="I1455" s="1">
        <v>1243</v>
      </c>
      <c r="J1455" s="1">
        <f>+Tabell1[[#This Row],[Regnskap]]</f>
        <v>1243</v>
      </c>
      <c r="L1455" t="str">
        <f>_xlfn.XLOOKUP(Tabell1[[#This Row],[Ansvar]],Fleksi[Ansvar],Fleksi[Virksomhet])</f>
        <v>EHR</v>
      </c>
      <c r="M1455" t="str">
        <f>_xlfn.XLOOKUP(Tabell1[[#This Row],[Ansvar]],Fleksi[Ansvar],Fleksi[1B])</f>
        <v>Enhet for hjemmetjenester og rehabilitering</v>
      </c>
      <c r="N1455" t="str">
        <f>_xlfn.XLOOKUP(Tabell1[[#This Row],[Ansvar]],Fleksi[Ansvar],Fleksi[Tjenesteområde])</f>
        <v>Helse og velferd</v>
      </c>
      <c r="O1455" s="1">
        <f>+ROUND(Tabell1[[#This Row],[Justert beløp]],-3)</f>
        <v>1000</v>
      </c>
      <c r="P1455">
        <f t="shared" si="183"/>
        <v>1021</v>
      </c>
      <c r="Q1455">
        <f t="shared" si="184"/>
        <v>320432</v>
      </c>
      <c r="R1455">
        <f t="shared" si="185"/>
        <v>2321</v>
      </c>
      <c r="S1455" t="str">
        <f t="shared" si="186"/>
        <v>2255</v>
      </c>
      <c r="T1455" s="1">
        <f>+Tabell1[[#This Row],[Avrundet beløp]]</f>
        <v>1000</v>
      </c>
      <c r="U1455" s="5">
        <f t="shared" si="182"/>
        <v>1000</v>
      </c>
    </row>
    <row r="1456" spans="1:21" x14ac:dyDescent="0.25">
      <c r="A1456">
        <v>320432</v>
      </c>
      <c r="B1456" t="s">
        <v>484</v>
      </c>
      <c r="C1456">
        <v>2321</v>
      </c>
      <c r="D1456" t="s">
        <v>219</v>
      </c>
      <c r="E1456">
        <v>1099</v>
      </c>
      <c r="F1456" t="s">
        <v>16</v>
      </c>
      <c r="G1456" t="s">
        <v>17</v>
      </c>
      <c r="H1456" t="s">
        <v>18</v>
      </c>
      <c r="I1456" s="1">
        <v>175</v>
      </c>
      <c r="J1456" s="1">
        <f>+Tabell1[[#This Row],[Regnskap]]</f>
        <v>175</v>
      </c>
      <c r="L1456" t="str">
        <f>_xlfn.XLOOKUP(Tabell1[[#This Row],[Ansvar]],Fleksi[Ansvar],Fleksi[Virksomhet])</f>
        <v>EHR</v>
      </c>
      <c r="M1456" t="str">
        <f>_xlfn.XLOOKUP(Tabell1[[#This Row],[Ansvar]],Fleksi[Ansvar],Fleksi[1B])</f>
        <v>Enhet for hjemmetjenester og rehabilitering</v>
      </c>
      <c r="N1456" t="str">
        <f>_xlfn.XLOOKUP(Tabell1[[#This Row],[Ansvar]],Fleksi[Ansvar],Fleksi[Tjenesteområde])</f>
        <v>Helse og velferd</v>
      </c>
      <c r="O1456" s="1">
        <f>+ROUND(Tabell1[[#This Row],[Justert beløp]],-3)</f>
        <v>0</v>
      </c>
      <c r="P1456">
        <f t="shared" si="183"/>
        <v>1099</v>
      </c>
      <c r="Q1456">
        <f t="shared" si="184"/>
        <v>320432</v>
      </c>
      <c r="R1456">
        <f t="shared" si="185"/>
        <v>2321</v>
      </c>
      <c r="S1456" t="str">
        <f t="shared" si="186"/>
        <v>2255</v>
      </c>
      <c r="T1456" s="1">
        <f>+Tabell1[[#This Row],[Avrundet beløp]]</f>
        <v>0</v>
      </c>
      <c r="U1456" s="5">
        <f t="shared" si="182"/>
        <v>0</v>
      </c>
    </row>
    <row r="1457" spans="1:21" x14ac:dyDescent="0.25">
      <c r="A1457">
        <v>320434</v>
      </c>
      <c r="B1457" t="s">
        <v>485</v>
      </c>
      <c r="C1457">
        <v>2343</v>
      </c>
      <c r="D1457" t="s">
        <v>486</v>
      </c>
      <c r="E1457">
        <v>1020</v>
      </c>
      <c r="F1457" t="s">
        <v>260</v>
      </c>
      <c r="G1457" t="s">
        <v>17</v>
      </c>
      <c r="H1457" t="s">
        <v>18</v>
      </c>
      <c r="I1457" s="1">
        <v>5380</v>
      </c>
      <c r="J1457" s="1">
        <f>+Tabell1[[#This Row],[Regnskap]]</f>
        <v>5380</v>
      </c>
      <c r="L1457" t="str">
        <f>_xlfn.XLOOKUP(Tabell1[[#This Row],[Ansvar]],Fleksi[Ansvar],Fleksi[Virksomhet])</f>
        <v>EHR</v>
      </c>
      <c r="M1457" t="str">
        <f>_xlfn.XLOOKUP(Tabell1[[#This Row],[Ansvar]],Fleksi[Ansvar],Fleksi[1B])</f>
        <v>Enhet for hjemmetjenester og rehabilitering</v>
      </c>
      <c r="N1457" t="str">
        <f>_xlfn.XLOOKUP(Tabell1[[#This Row],[Ansvar]],Fleksi[Ansvar],Fleksi[Tjenesteområde])</f>
        <v>Helse og velferd</v>
      </c>
      <c r="O1457" s="1">
        <f>+ROUND(Tabell1[[#This Row],[Justert beløp]],-3)</f>
        <v>5000</v>
      </c>
      <c r="P1457">
        <f t="shared" si="183"/>
        <v>1020</v>
      </c>
      <c r="Q1457">
        <f t="shared" si="184"/>
        <v>320434</v>
      </c>
      <c r="R1457">
        <f t="shared" si="185"/>
        <v>2343</v>
      </c>
      <c r="S1457" t="str">
        <f t="shared" si="186"/>
        <v>2255</v>
      </c>
      <c r="T1457" s="1">
        <f>+Tabell1[[#This Row],[Avrundet beløp]]</f>
        <v>5000</v>
      </c>
      <c r="U1457" s="5">
        <f t="shared" si="182"/>
        <v>5000</v>
      </c>
    </row>
    <row r="1458" spans="1:21" x14ac:dyDescent="0.25">
      <c r="A1458">
        <v>320434</v>
      </c>
      <c r="B1458" t="s">
        <v>485</v>
      </c>
      <c r="C1458">
        <v>2343</v>
      </c>
      <c r="D1458" t="s">
        <v>486</v>
      </c>
      <c r="E1458">
        <v>1090</v>
      </c>
      <c r="F1458" t="s">
        <v>22</v>
      </c>
      <c r="G1458" t="s">
        <v>17</v>
      </c>
      <c r="H1458" t="s">
        <v>18</v>
      </c>
      <c r="I1458" s="1">
        <v>446</v>
      </c>
      <c r="J1458" s="1">
        <f>+Tabell1[[#This Row],[Regnskap]]</f>
        <v>446</v>
      </c>
      <c r="L1458" t="str">
        <f>_xlfn.XLOOKUP(Tabell1[[#This Row],[Ansvar]],Fleksi[Ansvar],Fleksi[Virksomhet])</f>
        <v>EHR</v>
      </c>
      <c r="M1458" t="str">
        <f>_xlfn.XLOOKUP(Tabell1[[#This Row],[Ansvar]],Fleksi[Ansvar],Fleksi[1B])</f>
        <v>Enhet for hjemmetjenester og rehabilitering</v>
      </c>
      <c r="N1458" t="str">
        <f>_xlfn.XLOOKUP(Tabell1[[#This Row],[Ansvar]],Fleksi[Ansvar],Fleksi[Tjenesteområde])</f>
        <v>Helse og velferd</v>
      </c>
      <c r="O1458" s="1">
        <f>+ROUND(Tabell1[[#This Row],[Justert beløp]],-3)</f>
        <v>0</v>
      </c>
      <c r="P1458">
        <f t="shared" si="183"/>
        <v>1090</v>
      </c>
      <c r="Q1458">
        <f t="shared" si="184"/>
        <v>320434</v>
      </c>
      <c r="R1458">
        <f t="shared" si="185"/>
        <v>2343</v>
      </c>
      <c r="S1458" t="str">
        <f t="shared" si="186"/>
        <v>2255</v>
      </c>
      <c r="T1458" s="1">
        <f>+Tabell1[[#This Row],[Avrundet beløp]]</f>
        <v>0</v>
      </c>
      <c r="U1458" s="5">
        <f t="shared" si="182"/>
        <v>0</v>
      </c>
    </row>
    <row r="1459" spans="1:21" x14ac:dyDescent="0.25">
      <c r="A1459">
        <v>320434</v>
      </c>
      <c r="B1459" t="s">
        <v>485</v>
      </c>
      <c r="C1459">
        <v>2343</v>
      </c>
      <c r="D1459" t="s">
        <v>486</v>
      </c>
      <c r="E1459">
        <v>1099</v>
      </c>
      <c r="F1459" t="s">
        <v>16</v>
      </c>
      <c r="G1459" t="s">
        <v>17</v>
      </c>
      <c r="H1459" t="s">
        <v>18</v>
      </c>
      <c r="I1459" s="1">
        <v>821</v>
      </c>
      <c r="J1459" s="1">
        <f>+Tabell1[[#This Row],[Regnskap]]</f>
        <v>821</v>
      </c>
      <c r="L1459" t="str">
        <f>_xlfn.XLOOKUP(Tabell1[[#This Row],[Ansvar]],Fleksi[Ansvar],Fleksi[Virksomhet])</f>
        <v>EHR</v>
      </c>
      <c r="M1459" t="str">
        <f>_xlfn.XLOOKUP(Tabell1[[#This Row],[Ansvar]],Fleksi[Ansvar],Fleksi[1B])</f>
        <v>Enhet for hjemmetjenester og rehabilitering</v>
      </c>
      <c r="N1459" t="str">
        <f>_xlfn.XLOOKUP(Tabell1[[#This Row],[Ansvar]],Fleksi[Ansvar],Fleksi[Tjenesteområde])</f>
        <v>Helse og velferd</v>
      </c>
      <c r="O1459" s="1">
        <f>+ROUND(Tabell1[[#This Row],[Justert beløp]],-3)</f>
        <v>1000</v>
      </c>
      <c r="P1459">
        <f t="shared" ref="P1459:P1486" si="187">+E1459</f>
        <v>1099</v>
      </c>
      <c r="Q1459">
        <f t="shared" ref="Q1459:Q1486" si="188">+A1459</f>
        <v>320434</v>
      </c>
      <c r="R1459">
        <f t="shared" ref="R1459:R1486" si="189">+C1459</f>
        <v>2343</v>
      </c>
      <c r="S1459" t="str">
        <f t="shared" ref="S1459:S1486" si="190">+G1459</f>
        <v>2255</v>
      </c>
      <c r="T1459" s="1">
        <f>+Tabell1[[#This Row],[Avrundet beløp]]</f>
        <v>1000</v>
      </c>
      <c r="U1459" s="5">
        <f t="shared" si="182"/>
        <v>1000</v>
      </c>
    </row>
    <row r="1460" spans="1:21" x14ac:dyDescent="0.25">
      <c r="A1460">
        <v>320441</v>
      </c>
      <c r="B1460" t="s">
        <v>487</v>
      </c>
      <c r="C1460">
        <v>2321</v>
      </c>
      <c r="D1460" t="s">
        <v>219</v>
      </c>
      <c r="E1460">
        <v>1021</v>
      </c>
      <c r="F1460" t="s">
        <v>30</v>
      </c>
      <c r="G1460" t="s">
        <v>17</v>
      </c>
      <c r="H1460" t="s">
        <v>18</v>
      </c>
      <c r="I1460" s="1">
        <v>2240</v>
      </c>
      <c r="J1460" s="1">
        <f>+Tabell1[[#This Row],[Regnskap]]</f>
        <v>2240</v>
      </c>
      <c r="L1460" t="str">
        <f>_xlfn.XLOOKUP(Tabell1[[#This Row],[Ansvar]],Fleksi[Ansvar],Fleksi[Virksomhet])</f>
        <v>EHR</v>
      </c>
      <c r="M1460" t="str">
        <f>_xlfn.XLOOKUP(Tabell1[[#This Row],[Ansvar]],Fleksi[Ansvar],Fleksi[1B])</f>
        <v>Enhet for hjemmetjenester og rehabilitering</v>
      </c>
      <c r="N1460" t="str">
        <f>_xlfn.XLOOKUP(Tabell1[[#This Row],[Ansvar]],Fleksi[Ansvar],Fleksi[Tjenesteområde])</f>
        <v>Helse og velferd</v>
      </c>
      <c r="O1460" s="1">
        <f>+ROUND(Tabell1[[#This Row],[Justert beløp]],-3)</f>
        <v>2000</v>
      </c>
      <c r="P1460">
        <f t="shared" si="187"/>
        <v>1021</v>
      </c>
      <c r="Q1460">
        <f t="shared" si="188"/>
        <v>320441</v>
      </c>
      <c r="R1460">
        <f t="shared" si="189"/>
        <v>2321</v>
      </c>
      <c r="S1460" t="str">
        <f t="shared" si="190"/>
        <v>2255</v>
      </c>
      <c r="T1460" s="1">
        <f>+Tabell1[[#This Row],[Avrundet beløp]]</f>
        <v>2000</v>
      </c>
      <c r="U1460" s="5">
        <f t="shared" si="182"/>
        <v>2000</v>
      </c>
    </row>
    <row r="1461" spans="1:21" x14ac:dyDescent="0.25">
      <c r="A1461">
        <v>320441</v>
      </c>
      <c r="B1461" t="s">
        <v>487</v>
      </c>
      <c r="C1461">
        <v>2541</v>
      </c>
      <c r="D1461" t="s">
        <v>427</v>
      </c>
      <c r="E1461">
        <v>1012</v>
      </c>
      <c r="F1461" t="s">
        <v>23</v>
      </c>
      <c r="G1461" t="s">
        <v>17</v>
      </c>
      <c r="H1461" t="s">
        <v>18</v>
      </c>
      <c r="I1461" s="1">
        <v>794</v>
      </c>
      <c r="J1461" s="1">
        <f>+Tabell1[[#This Row],[Regnskap]]</f>
        <v>794</v>
      </c>
      <c r="L1461" t="str">
        <f>_xlfn.XLOOKUP(Tabell1[[#This Row],[Ansvar]],Fleksi[Ansvar],Fleksi[Virksomhet])</f>
        <v>EHR</v>
      </c>
      <c r="M1461" t="str">
        <f>_xlfn.XLOOKUP(Tabell1[[#This Row],[Ansvar]],Fleksi[Ansvar],Fleksi[1B])</f>
        <v>Enhet for hjemmetjenester og rehabilitering</v>
      </c>
      <c r="N1461" t="str">
        <f>_xlfn.XLOOKUP(Tabell1[[#This Row],[Ansvar]],Fleksi[Ansvar],Fleksi[Tjenesteområde])</f>
        <v>Helse og velferd</v>
      </c>
      <c r="O1461" s="1">
        <f>+ROUND(Tabell1[[#This Row],[Justert beløp]],-3)</f>
        <v>1000</v>
      </c>
      <c r="P1461">
        <f t="shared" si="187"/>
        <v>1012</v>
      </c>
      <c r="Q1461">
        <f t="shared" si="188"/>
        <v>320441</v>
      </c>
      <c r="R1461">
        <f t="shared" si="189"/>
        <v>2541</v>
      </c>
      <c r="S1461" t="str">
        <f t="shared" si="190"/>
        <v>2255</v>
      </c>
      <c r="T1461" s="1">
        <f>+Tabell1[[#This Row],[Avrundet beløp]]</f>
        <v>1000</v>
      </c>
      <c r="U1461" s="5">
        <f t="shared" si="182"/>
        <v>1000</v>
      </c>
    </row>
    <row r="1462" spans="1:21" x14ac:dyDescent="0.25">
      <c r="A1462">
        <v>320441</v>
      </c>
      <c r="B1462" t="s">
        <v>487</v>
      </c>
      <c r="C1462">
        <v>2541</v>
      </c>
      <c r="D1462" t="s">
        <v>427</v>
      </c>
      <c r="E1462">
        <v>1020</v>
      </c>
      <c r="F1462" t="s">
        <v>260</v>
      </c>
      <c r="G1462" t="s">
        <v>17</v>
      </c>
      <c r="H1462" t="s">
        <v>18</v>
      </c>
      <c r="I1462" s="1">
        <v>4626</v>
      </c>
      <c r="J1462" s="1">
        <f>+Tabell1[[#This Row],[Regnskap]]</f>
        <v>4626</v>
      </c>
      <c r="L1462" t="str">
        <f>_xlfn.XLOOKUP(Tabell1[[#This Row],[Ansvar]],Fleksi[Ansvar],Fleksi[Virksomhet])</f>
        <v>EHR</v>
      </c>
      <c r="M1462" t="str">
        <f>_xlfn.XLOOKUP(Tabell1[[#This Row],[Ansvar]],Fleksi[Ansvar],Fleksi[1B])</f>
        <v>Enhet for hjemmetjenester og rehabilitering</v>
      </c>
      <c r="N1462" t="str">
        <f>_xlfn.XLOOKUP(Tabell1[[#This Row],[Ansvar]],Fleksi[Ansvar],Fleksi[Tjenesteområde])</f>
        <v>Helse og velferd</v>
      </c>
      <c r="O1462" s="1">
        <f>+ROUND(Tabell1[[#This Row],[Justert beløp]],-3)</f>
        <v>5000</v>
      </c>
      <c r="P1462">
        <f t="shared" si="187"/>
        <v>1020</v>
      </c>
      <c r="Q1462">
        <f t="shared" si="188"/>
        <v>320441</v>
      </c>
      <c r="R1462">
        <f t="shared" si="189"/>
        <v>2541</v>
      </c>
      <c r="S1462" t="str">
        <f t="shared" si="190"/>
        <v>2255</v>
      </c>
      <c r="T1462" s="1">
        <f>+Tabell1[[#This Row],[Avrundet beløp]]</f>
        <v>5000</v>
      </c>
      <c r="U1462" s="5">
        <f t="shared" si="182"/>
        <v>5000</v>
      </c>
    </row>
    <row r="1463" spans="1:21" x14ac:dyDescent="0.25">
      <c r="A1463">
        <v>320441</v>
      </c>
      <c r="B1463" t="s">
        <v>487</v>
      </c>
      <c r="C1463">
        <v>2541</v>
      </c>
      <c r="D1463" t="s">
        <v>427</v>
      </c>
      <c r="E1463">
        <v>1040</v>
      </c>
      <c r="F1463" t="s">
        <v>27</v>
      </c>
      <c r="G1463" t="s">
        <v>17</v>
      </c>
      <c r="H1463" t="s">
        <v>18</v>
      </c>
      <c r="I1463" s="1">
        <v>3834</v>
      </c>
      <c r="J1463" s="1">
        <f>+Tabell1[[#This Row],[Regnskap]]</f>
        <v>3834</v>
      </c>
      <c r="L1463" t="str">
        <f>_xlfn.XLOOKUP(Tabell1[[#This Row],[Ansvar]],Fleksi[Ansvar],Fleksi[Virksomhet])</f>
        <v>EHR</v>
      </c>
      <c r="M1463" t="str">
        <f>_xlfn.XLOOKUP(Tabell1[[#This Row],[Ansvar]],Fleksi[Ansvar],Fleksi[1B])</f>
        <v>Enhet for hjemmetjenester og rehabilitering</v>
      </c>
      <c r="N1463" t="str">
        <f>_xlfn.XLOOKUP(Tabell1[[#This Row],[Ansvar]],Fleksi[Ansvar],Fleksi[Tjenesteområde])</f>
        <v>Helse og velferd</v>
      </c>
      <c r="O1463" s="1">
        <f>+ROUND(Tabell1[[#This Row],[Justert beløp]],-3)</f>
        <v>4000</v>
      </c>
      <c r="P1463">
        <f t="shared" si="187"/>
        <v>1040</v>
      </c>
      <c r="Q1463">
        <f t="shared" si="188"/>
        <v>320441</v>
      </c>
      <c r="R1463">
        <f t="shared" si="189"/>
        <v>2541</v>
      </c>
      <c r="S1463" t="str">
        <f t="shared" si="190"/>
        <v>2255</v>
      </c>
      <c r="T1463" s="1">
        <f>+Tabell1[[#This Row],[Avrundet beløp]]</f>
        <v>4000</v>
      </c>
      <c r="U1463" s="5">
        <f t="shared" si="182"/>
        <v>4000</v>
      </c>
    </row>
    <row r="1464" spans="1:21" x14ac:dyDescent="0.25">
      <c r="A1464">
        <v>320441</v>
      </c>
      <c r="B1464" t="s">
        <v>487</v>
      </c>
      <c r="C1464">
        <v>2541</v>
      </c>
      <c r="D1464" t="s">
        <v>427</v>
      </c>
      <c r="E1464">
        <v>1090</v>
      </c>
      <c r="F1464" t="s">
        <v>22</v>
      </c>
      <c r="G1464" t="s">
        <v>17</v>
      </c>
      <c r="H1464" t="s">
        <v>18</v>
      </c>
      <c r="I1464" s="1">
        <v>383</v>
      </c>
      <c r="J1464" s="1">
        <f>+Tabell1[[#This Row],[Regnskap]]</f>
        <v>383</v>
      </c>
      <c r="L1464" t="str">
        <f>_xlfn.XLOOKUP(Tabell1[[#This Row],[Ansvar]],Fleksi[Ansvar],Fleksi[Virksomhet])</f>
        <v>EHR</v>
      </c>
      <c r="M1464" t="str">
        <f>_xlfn.XLOOKUP(Tabell1[[#This Row],[Ansvar]],Fleksi[Ansvar],Fleksi[1B])</f>
        <v>Enhet for hjemmetjenester og rehabilitering</v>
      </c>
      <c r="N1464" t="str">
        <f>_xlfn.XLOOKUP(Tabell1[[#This Row],[Ansvar]],Fleksi[Ansvar],Fleksi[Tjenesteområde])</f>
        <v>Helse og velferd</v>
      </c>
      <c r="O1464" s="1">
        <f>+ROUND(Tabell1[[#This Row],[Justert beløp]],-3)</f>
        <v>0</v>
      </c>
      <c r="P1464">
        <f t="shared" si="187"/>
        <v>1090</v>
      </c>
      <c r="Q1464">
        <f t="shared" si="188"/>
        <v>320441</v>
      </c>
      <c r="R1464">
        <f t="shared" si="189"/>
        <v>2541</v>
      </c>
      <c r="S1464" t="str">
        <f t="shared" si="190"/>
        <v>2255</v>
      </c>
      <c r="T1464" s="1">
        <f>+Tabell1[[#This Row],[Avrundet beløp]]</f>
        <v>0</v>
      </c>
      <c r="U1464" s="5">
        <f t="shared" si="182"/>
        <v>0</v>
      </c>
    </row>
    <row r="1465" spans="1:21" x14ac:dyDescent="0.25">
      <c r="A1465">
        <v>320441</v>
      </c>
      <c r="B1465" t="s">
        <v>487</v>
      </c>
      <c r="C1465">
        <v>2541</v>
      </c>
      <c r="D1465" t="s">
        <v>427</v>
      </c>
      <c r="E1465">
        <v>1099</v>
      </c>
      <c r="F1465" t="s">
        <v>16</v>
      </c>
      <c r="G1465" t="s">
        <v>17</v>
      </c>
      <c r="H1465" t="s">
        <v>18</v>
      </c>
      <c r="I1465" s="1">
        <v>1408</v>
      </c>
      <c r="J1465" s="1">
        <f>+Tabell1[[#This Row],[Regnskap]]</f>
        <v>1408</v>
      </c>
      <c r="L1465" t="str">
        <f>_xlfn.XLOOKUP(Tabell1[[#This Row],[Ansvar]],Fleksi[Ansvar],Fleksi[Virksomhet])</f>
        <v>EHR</v>
      </c>
      <c r="M1465" t="str">
        <f>_xlfn.XLOOKUP(Tabell1[[#This Row],[Ansvar]],Fleksi[Ansvar],Fleksi[1B])</f>
        <v>Enhet for hjemmetjenester og rehabilitering</v>
      </c>
      <c r="N1465" t="str">
        <f>_xlfn.XLOOKUP(Tabell1[[#This Row],[Ansvar]],Fleksi[Ansvar],Fleksi[Tjenesteområde])</f>
        <v>Helse og velferd</v>
      </c>
      <c r="O1465" s="1">
        <f>+ROUND(Tabell1[[#This Row],[Justert beløp]],-3)</f>
        <v>1000</v>
      </c>
      <c r="P1465">
        <f t="shared" si="187"/>
        <v>1099</v>
      </c>
      <c r="Q1465">
        <f t="shared" si="188"/>
        <v>320441</v>
      </c>
      <c r="R1465">
        <f t="shared" si="189"/>
        <v>2541</v>
      </c>
      <c r="S1465" t="str">
        <f t="shared" si="190"/>
        <v>2255</v>
      </c>
      <c r="T1465" s="1">
        <f>+Tabell1[[#This Row],[Avrundet beløp]]</f>
        <v>1000</v>
      </c>
      <c r="U1465" s="5">
        <f t="shared" si="182"/>
        <v>1000</v>
      </c>
    </row>
    <row r="1466" spans="1:21" x14ac:dyDescent="0.25">
      <c r="A1466">
        <v>320441</v>
      </c>
      <c r="B1466" t="s">
        <v>487</v>
      </c>
      <c r="C1466">
        <v>2541</v>
      </c>
      <c r="D1466" t="s">
        <v>427</v>
      </c>
      <c r="E1466">
        <v>1175</v>
      </c>
      <c r="F1466" t="s">
        <v>238</v>
      </c>
      <c r="G1466" t="s">
        <v>17</v>
      </c>
      <c r="H1466" t="s">
        <v>18</v>
      </c>
      <c r="I1466" s="1">
        <v>-2113</v>
      </c>
      <c r="J1466" s="1">
        <f>+Tabell1[[#This Row],[Regnskap]]</f>
        <v>-2113</v>
      </c>
      <c r="L1466" t="str">
        <f>_xlfn.XLOOKUP(Tabell1[[#This Row],[Ansvar]],Fleksi[Ansvar],Fleksi[Virksomhet])</f>
        <v>EHR</v>
      </c>
      <c r="M1466" t="str">
        <f>_xlfn.XLOOKUP(Tabell1[[#This Row],[Ansvar]],Fleksi[Ansvar],Fleksi[1B])</f>
        <v>Enhet for hjemmetjenester og rehabilitering</v>
      </c>
      <c r="N1466" t="str">
        <f>_xlfn.XLOOKUP(Tabell1[[#This Row],[Ansvar]],Fleksi[Ansvar],Fleksi[Tjenesteområde])</f>
        <v>Helse og velferd</v>
      </c>
      <c r="O1466" s="1">
        <f>+ROUND(Tabell1[[#This Row],[Justert beløp]],-3)</f>
        <v>-2000</v>
      </c>
      <c r="P1466">
        <f t="shared" si="187"/>
        <v>1175</v>
      </c>
      <c r="Q1466">
        <f t="shared" si="188"/>
        <v>320441</v>
      </c>
      <c r="R1466">
        <f t="shared" si="189"/>
        <v>2541</v>
      </c>
      <c r="S1466" t="str">
        <f t="shared" si="190"/>
        <v>2255</v>
      </c>
      <c r="T1466" s="1">
        <f>+Tabell1[[#This Row],[Avrundet beløp]]</f>
        <v>-2000</v>
      </c>
      <c r="U1466" s="5">
        <f t="shared" si="182"/>
        <v>-2000</v>
      </c>
    </row>
    <row r="1467" spans="1:21" x14ac:dyDescent="0.25">
      <c r="A1467">
        <v>320460</v>
      </c>
      <c r="B1467" t="s">
        <v>488</v>
      </c>
      <c r="C1467">
        <v>2541</v>
      </c>
      <c r="D1467" t="s">
        <v>427</v>
      </c>
      <c r="E1467">
        <v>1012</v>
      </c>
      <c r="F1467" t="s">
        <v>23</v>
      </c>
      <c r="G1467" t="s">
        <v>17</v>
      </c>
      <c r="H1467" t="s">
        <v>18</v>
      </c>
      <c r="I1467" s="1">
        <v>2273</v>
      </c>
      <c r="J1467" s="1">
        <f>+Tabell1[[#This Row],[Regnskap]]</f>
        <v>2273</v>
      </c>
      <c r="L1467" t="str">
        <f>_xlfn.XLOOKUP(Tabell1[[#This Row],[Ansvar]],Fleksi[Ansvar],Fleksi[Virksomhet])</f>
        <v>EHR</v>
      </c>
      <c r="M1467" t="str">
        <f>_xlfn.XLOOKUP(Tabell1[[#This Row],[Ansvar]],Fleksi[Ansvar],Fleksi[1B])</f>
        <v>Enhet for hjemmetjenester og rehabilitering</v>
      </c>
      <c r="N1467" t="str">
        <f>_xlfn.XLOOKUP(Tabell1[[#This Row],[Ansvar]],Fleksi[Ansvar],Fleksi[Tjenesteområde])</f>
        <v>Helse og velferd</v>
      </c>
      <c r="O1467" s="1">
        <f>+ROUND(Tabell1[[#This Row],[Justert beløp]],-3)</f>
        <v>2000</v>
      </c>
      <c r="P1467">
        <f t="shared" si="187"/>
        <v>1012</v>
      </c>
      <c r="Q1467">
        <f t="shared" si="188"/>
        <v>320460</v>
      </c>
      <c r="R1467">
        <f t="shared" si="189"/>
        <v>2541</v>
      </c>
      <c r="S1467" t="str">
        <f t="shared" si="190"/>
        <v>2255</v>
      </c>
      <c r="T1467" s="1">
        <f>+Tabell1[[#This Row],[Avrundet beløp]]</f>
        <v>2000</v>
      </c>
      <c r="U1467" s="5">
        <f t="shared" si="182"/>
        <v>2000</v>
      </c>
    </row>
    <row r="1468" spans="1:21" x14ac:dyDescent="0.25">
      <c r="A1468">
        <v>320460</v>
      </c>
      <c r="B1468" t="s">
        <v>488</v>
      </c>
      <c r="C1468">
        <v>2541</v>
      </c>
      <c r="D1468" t="s">
        <v>427</v>
      </c>
      <c r="E1468">
        <v>1099</v>
      </c>
      <c r="F1468" t="s">
        <v>16</v>
      </c>
      <c r="G1468" t="s">
        <v>17</v>
      </c>
      <c r="H1468" t="s">
        <v>18</v>
      </c>
      <c r="I1468" s="1">
        <v>321</v>
      </c>
      <c r="J1468" s="1">
        <f>+Tabell1[[#This Row],[Regnskap]]</f>
        <v>321</v>
      </c>
      <c r="L1468" t="str">
        <f>_xlfn.XLOOKUP(Tabell1[[#This Row],[Ansvar]],Fleksi[Ansvar],Fleksi[Virksomhet])</f>
        <v>EHR</v>
      </c>
      <c r="M1468" t="str">
        <f>_xlfn.XLOOKUP(Tabell1[[#This Row],[Ansvar]],Fleksi[Ansvar],Fleksi[1B])</f>
        <v>Enhet for hjemmetjenester og rehabilitering</v>
      </c>
      <c r="N1468" t="str">
        <f>_xlfn.XLOOKUP(Tabell1[[#This Row],[Ansvar]],Fleksi[Ansvar],Fleksi[Tjenesteområde])</f>
        <v>Helse og velferd</v>
      </c>
      <c r="O1468" s="1">
        <f>+ROUND(Tabell1[[#This Row],[Justert beløp]],-3)</f>
        <v>0</v>
      </c>
      <c r="P1468">
        <f t="shared" si="187"/>
        <v>1099</v>
      </c>
      <c r="Q1468">
        <f t="shared" si="188"/>
        <v>320460</v>
      </c>
      <c r="R1468">
        <f t="shared" si="189"/>
        <v>2541</v>
      </c>
      <c r="S1468" t="str">
        <f t="shared" si="190"/>
        <v>2255</v>
      </c>
      <c r="T1468" s="1">
        <f>+Tabell1[[#This Row],[Avrundet beløp]]</f>
        <v>0</v>
      </c>
      <c r="U1468" s="5">
        <f t="shared" si="182"/>
        <v>0</v>
      </c>
    </row>
    <row r="1469" spans="1:21" x14ac:dyDescent="0.25">
      <c r="A1469">
        <v>320462</v>
      </c>
      <c r="B1469" t="s">
        <v>489</v>
      </c>
      <c r="C1469">
        <v>2321</v>
      </c>
      <c r="D1469" t="s">
        <v>219</v>
      </c>
      <c r="E1469">
        <v>1021</v>
      </c>
      <c r="F1469" t="s">
        <v>30</v>
      </c>
      <c r="G1469" t="s">
        <v>17</v>
      </c>
      <c r="H1469" t="s">
        <v>18</v>
      </c>
      <c r="I1469" s="1">
        <v>-1243</v>
      </c>
      <c r="J1469" s="1">
        <f>+Tabell1[[#This Row],[Regnskap]]</f>
        <v>-1243</v>
      </c>
      <c r="L1469" t="str">
        <f>_xlfn.XLOOKUP(Tabell1[[#This Row],[Ansvar]],Fleksi[Ansvar],Fleksi[Virksomhet])</f>
        <v>EHR</v>
      </c>
      <c r="M1469" t="str">
        <f>_xlfn.XLOOKUP(Tabell1[[#This Row],[Ansvar]],Fleksi[Ansvar],Fleksi[1B])</f>
        <v>Enhet for hjemmetjenester og rehabilitering</v>
      </c>
      <c r="N1469" t="str">
        <f>_xlfn.XLOOKUP(Tabell1[[#This Row],[Ansvar]],Fleksi[Ansvar],Fleksi[Tjenesteområde])</f>
        <v>Helse og velferd</v>
      </c>
      <c r="O1469" s="1">
        <f>+ROUND(Tabell1[[#This Row],[Justert beløp]],-3)</f>
        <v>-1000</v>
      </c>
      <c r="P1469">
        <f t="shared" si="187"/>
        <v>1021</v>
      </c>
      <c r="Q1469">
        <f t="shared" si="188"/>
        <v>320462</v>
      </c>
      <c r="R1469">
        <f t="shared" si="189"/>
        <v>2321</v>
      </c>
      <c r="S1469" t="str">
        <f t="shared" si="190"/>
        <v>2255</v>
      </c>
      <c r="T1469" s="1">
        <f>+Tabell1[[#This Row],[Avrundet beløp]]</f>
        <v>-1000</v>
      </c>
      <c r="U1469" s="5">
        <f t="shared" si="182"/>
        <v>-1000</v>
      </c>
    </row>
    <row r="1470" spans="1:21" x14ac:dyDescent="0.25">
      <c r="A1470">
        <v>320462</v>
      </c>
      <c r="B1470" t="s">
        <v>489</v>
      </c>
      <c r="C1470">
        <v>2321</v>
      </c>
      <c r="D1470" t="s">
        <v>219</v>
      </c>
      <c r="E1470">
        <v>1099</v>
      </c>
      <c r="F1470" t="s">
        <v>16</v>
      </c>
      <c r="G1470" t="s">
        <v>17</v>
      </c>
      <c r="H1470" t="s">
        <v>18</v>
      </c>
      <c r="I1470" s="1">
        <v>-175</v>
      </c>
      <c r="J1470" s="1">
        <f>+Tabell1[[#This Row],[Regnskap]]</f>
        <v>-175</v>
      </c>
      <c r="L1470" t="str">
        <f>_xlfn.XLOOKUP(Tabell1[[#This Row],[Ansvar]],Fleksi[Ansvar],Fleksi[Virksomhet])</f>
        <v>EHR</v>
      </c>
      <c r="M1470" t="str">
        <f>_xlfn.XLOOKUP(Tabell1[[#This Row],[Ansvar]],Fleksi[Ansvar],Fleksi[1B])</f>
        <v>Enhet for hjemmetjenester og rehabilitering</v>
      </c>
      <c r="N1470" t="str">
        <f>_xlfn.XLOOKUP(Tabell1[[#This Row],[Ansvar]],Fleksi[Ansvar],Fleksi[Tjenesteområde])</f>
        <v>Helse og velferd</v>
      </c>
      <c r="O1470" s="1">
        <f>+ROUND(Tabell1[[#This Row],[Justert beløp]],-3)</f>
        <v>0</v>
      </c>
      <c r="P1470">
        <f t="shared" si="187"/>
        <v>1099</v>
      </c>
      <c r="Q1470">
        <f t="shared" si="188"/>
        <v>320462</v>
      </c>
      <c r="R1470">
        <f t="shared" si="189"/>
        <v>2321</v>
      </c>
      <c r="S1470" t="str">
        <f t="shared" si="190"/>
        <v>2255</v>
      </c>
      <c r="T1470" s="1">
        <f>+Tabell1[[#This Row],[Avrundet beløp]]</f>
        <v>0</v>
      </c>
      <c r="U1470" s="5">
        <f t="shared" si="182"/>
        <v>0</v>
      </c>
    </row>
    <row r="1471" spans="1:21" x14ac:dyDescent="0.25">
      <c r="A1471">
        <v>320462</v>
      </c>
      <c r="B1471" t="s">
        <v>489</v>
      </c>
      <c r="C1471">
        <v>2541</v>
      </c>
      <c r="D1471" t="s">
        <v>427</v>
      </c>
      <c r="E1471">
        <v>1012</v>
      </c>
      <c r="F1471" t="s">
        <v>23</v>
      </c>
      <c r="G1471" t="s">
        <v>17</v>
      </c>
      <c r="H1471" t="s">
        <v>18</v>
      </c>
      <c r="I1471" s="1">
        <v>376</v>
      </c>
      <c r="J1471" s="1">
        <f>+Tabell1[[#This Row],[Regnskap]]</f>
        <v>376</v>
      </c>
      <c r="L1471" t="str">
        <f>_xlfn.XLOOKUP(Tabell1[[#This Row],[Ansvar]],Fleksi[Ansvar],Fleksi[Virksomhet])</f>
        <v>EHR</v>
      </c>
      <c r="M1471" t="str">
        <f>_xlfn.XLOOKUP(Tabell1[[#This Row],[Ansvar]],Fleksi[Ansvar],Fleksi[1B])</f>
        <v>Enhet for hjemmetjenester og rehabilitering</v>
      </c>
      <c r="N1471" t="str">
        <f>_xlfn.XLOOKUP(Tabell1[[#This Row],[Ansvar]],Fleksi[Ansvar],Fleksi[Tjenesteområde])</f>
        <v>Helse og velferd</v>
      </c>
      <c r="O1471" s="1">
        <f>+ROUND(Tabell1[[#This Row],[Justert beløp]],-3)</f>
        <v>0</v>
      </c>
      <c r="P1471">
        <f t="shared" si="187"/>
        <v>1012</v>
      </c>
      <c r="Q1471">
        <f t="shared" si="188"/>
        <v>320462</v>
      </c>
      <c r="R1471">
        <f t="shared" si="189"/>
        <v>2541</v>
      </c>
      <c r="S1471" t="str">
        <f t="shared" si="190"/>
        <v>2255</v>
      </c>
      <c r="T1471" s="1">
        <f>+Tabell1[[#This Row],[Avrundet beløp]]</f>
        <v>0</v>
      </c>
      <c r="U1471" s="5">
        <f t="shared" si="182"/>
        <v>0</v>
      </c>
    </row>
    <row r="1472" spans="1:21" x14ac:dyDescent="0.25">
      <c r="A1472">
        <v>320462</v>
      </c>
      <c r="B1472" t="s">
        <v>489</v>
      </c>
      <c r="C1472">
        <v>2541</v>
      </c>
      <c r="D1472" t="s">
        <v>427</v>
      </c>
      <c r="E1472">
        <v>1020</v>
      </c>
      <c r="F1472" t="s">
        <v>260</v>
      </c>
      <c r="G1472" t="s">
        <v>17</v>
      </c>
      <c r="H1472" t="s">
        <v>18</v>
      </c>
      <c r="I1472" s="1">
        <v>6933</v>
      </c>
      <c r="J1472" s="1">
        <f>+Tabell1[[#This Row],[Regnskap]]</f>
        <v>6933</v>
      </c>
      <c r="L1472" t="str">
        <f>_xlfn.XLOOKUP(Tabell1[[#This Row],[Ansvar]],Fleksi[Ansvar],Fleksi[Virksomhet])</f>
        <v>EHR</v>
      </c>
      <c r="M1472" t="str">
        <f>_xlfn.XLOOKUP(Tabell1[[#This Row],[Ansvar]],Fleksi[Ansvar],Fleksi[1B])</f>
        <v>Enhet for hjemmetjenester og rehabilitering</v>
      </c>
      <c r="N1472" t="str">
        <f>_xlfn.XLOOKUP(Tabell1[[#This Row],[Ansvar]],Fleksi[Ansvar],Fleksi[Tjenesteområde])</f>
        <v>Helse og velferd</v>
      </c>
      <c r="O1472" s="1">
        <f>+ROUND(Tabell1[[#This Row],[Justert beløp]],-3)</f>
        <v>7000</v>
      </c>
      <c r="P1472">
        <f t="shared" si="187"/>
        <v>1020</v>
      </c>
      <c r="Q1472">
        <f t="shared" si="188"/>
        <v>320462</v>
      </c>
      <c r="R1472">
        <f t="shared" si="189"/>
        <v>2541</v>
      </c>
      <c r="S1472" t="str">
        <f t="shared" si="190"/>
        <v>2255</v>
      </c>
      <c r="T1472" s="1">
        <f>+Tabell1[[#This Row],[Avrundet beløp]]</f>
        <v>7000</v>
      </c>
      <c r="U1472" s="5">
        <f t="shared" si="182"/>
        <v>7000</v>
      </c>
    </row>
    <row r="1473" spans="1:21" x14ac:dyDescent="0.25">
      <c r="A1473">
        <v>320462</v>
      </c>
      <c r="B1473" t="s">
        <v>489</v>
      </c>
      <c r="C1473">
        <v>2541</v>
      </c>
      <c r="D1473" t="s">
        <v>427</v>
      </c>
      <c r="E1473">
        <v>1022</v>
      </c>
      <c r="F1473" t="s">
        <v>278</v>
      </c>
      <c r="G1473" t="s">
        <v>17</v>
      </c>
      <c r="H1473" t="s">
        <v>18</v>
      </c>
      <c r="I1473" s="1">
        <v>5701</v>
      </c>
      <c r="J1473" s="1">
        <f>+Tabell1[[#This Row],[Regnskap]]</f>
        <v>5701</v>
      </c>
      <c r="L1473" t="str">
        <f>_xlfn.XLOOKUP(Tabell1[[#This Row],[Ansvar]],Fleksi[Ansvar],Fleksi[Virksomhet])</f>
        <v>EHR</v>
      </c>
      <c r="M1473" t="str">
        <f>_xlfn.XLOOKUP(Tabell1[[#This Row],[Ansvar]],Fleksi[Ansvar],Fleksi[1B])</f>
        <v>Enhet for hjemmetjenester og rehabilitering</v>
      </c>
      <c r="N1473" t="str">
        <f>_xlfn.XLOOKUP(Tabell1[[#This Row],[Ansvar]],Fleksi[Ansvar],Fleksi[Tjenesteområde])</f>
        <v>Helse og velferd</v>
      </c>
      <c r="O1473" s="1">
        <f>+ROUND(Tabell1[[#This Row],[Justert beløp]],-3)</f>
        <v>6000</v>
      </c>
      <c r="P1473">
        <f t="shared" si="187"/>
        <v>1022</v>
      </c>
      <c r="Q1473">
        <f t="shared" si="188"/>
        <v>320462</v>
      </c>
      <c r="R1473">
        <f t="shared" si="189"/>
        <v>2541</v>
      </c>
      <c r="S1473" t="str">
        <f t="shared" si="190"/>
        <v>2255</v>
      </c>
      <c r="T1473" s="1">
        <f>+Tabell1[[#This Row],[Avrundet beløp]]</f>
        <v>6000</v>
      </c>
      <c r="U1473" s="5">
        <f t="shared" si="182"/>
        <v>6000</v>
      </c>
    </row>
    <row r="1474" spans="1:21" x14ac:dyDescent="0.25">
      <c r="A1474">
        <v>320462</v>
      </c>
      <c r="B1474" t="s">
        <v>489</v>
      </c>
      <c r="C1474">
        <v>2541</v>
      </c>
      <c r="D1474" t="s">
        <v>427</v>
      </c>
      <c r="E1474">
        <v>1025</v>
      </c>
      <c r="F1474" t="s">
        <v>258</v>
      </c>
      <c r="G1474" t="s">
        <v>17</v>
      </c>
      <c r="H1474" t="s">
        <v>18</v>
      </c>
      <c r="I1474" s="1">
        <v>502</v>
      </c>
      <c r="J1474" s="1">
        <f>+Tabell1[[#This Row],[Regnskap]]</f>
        <v>502</v>
      </c>
      <c r="L1474" t="str">
        <f>_xlfn.XLOOKUP(Tabell1[[#This Row],[Ansvar]],Fleksi[Ansvar],Fleksi[Virksomhet])</f>
        <v>EHR</v>
      </c>
      <c r="M1474" t="str">
        <f>_xlfn.XLOOKUP(Tabell1[[#This Row],[Ansvar]],Fleksi[Ansvar],Fleksi[1B])</f>
        <v>Enhet for hjemmetjenester og rehabilitering</v>
      </c>
      <c r="N1474" t="str">
        <f>_xlfn.XLOOKUP(Tabell1[[#This Row],[Ansvar]],Fleksi[Ansvar],Fleksi[Tjenesteområde])</f>
        <v>Helse og velferd</v>
      </c>
      <c r="O1474" s="1">
        <f>+ROUND(Tabell1[[#This Row],[Justert beløp]],-3)</f>
        <v>1000</v>
      </c>
      <c r="P1474">
        <f t="shared" si="187"/>
        <v>1025</v>
      </c>
      <c r="Q1474">
        <f t="shared" si="188"/>
        <v>320462</v>
      </c>
      <c r="R1474">
        <f t="shared" si="189"/>
        <v>2541</v>
      </c>
      <c r="S1474" t="str">
        <f t="shared" si="190"/>
        <v>2255</v>
      </c>
      <c r="T1474" s="1">
        <f>+Tabell1[[#This Row],[Avrundet beløp]]</f>
        <v>1000</v>
      </c>
      <c r="U1474" s="5">
        <f t="shared" si="182"/>
        <v>1000</v>
      </c>
    </row>
    <row r="1475" spans="1:21" x14ac:dyDescent="0.25">
      <c r="A1475">
        <v>320462</v>
      </c>
      <c r="B1475" t="s">
        <v>489</v>
      </c>
      <c r="C1475">
        <v>2541</v>
      </c>
      <c r="D1475" t="s">
        <v>427</v>
      </c>
      <c r="E1475">
        <v>1040</v>
      </c>
      <c r="F1475" t="s">
        <v>27</v>
      </c>
      <c r="G1475" t="s">
        <v>17</v>
      </c>
      <c r="H1475" t="s">
        <v>18</v>
      </c>
      <c r="I1475" s="1">
        <v>25887</v>
      </c>
      <c r="J1475" s="1">
        <f>+Tabell1[[#This Row],[Regnskap]]</f>
        <v>25887</v>
      </c>
      <c r="L1475" t="str">
        <f>_xlfn.XLOOKUP(Tabell1[[#This Row],[Ansvar]],Fleksi[Ansvar],Fleksi[Virksomhet])</f>
        <v>EHR</v>
      </c>
      <c r="M1475" t="str">
        <f>_xlfn.XLOOKUP(Tabell1[[#This Row],[Ansvar]],Fleksi[Ansvar],Fleksi[1B])</f>
        <v>Enhet for hjemmetjenester og rehabilitering</v>
      </c>
      <c r="N1475" t="str">
        <f>_xlfn.XLOOKUP(Tabell1[[#This Row],[Ansvar]],Fleksi[Ansvar],Fleksi[Tjenesteområde])</f>
        <v>Helse og velferd</v>
      </c>
      <c r="O1475" s="1">
        <f>+ROUND(Tabell1[[#This Row],[Justert beløp]],-3)</f>
        <v>26000</v>
      </c>
      <c r="P1475">
        <f t="shared" si="187"/>
        <v>1040</v>
      </c>
      <c r="Q1475">
        <f t="shared" si="188"/>
        <v>320462</v>
      </c>
      <c r="R1475">
        <f t="shared" si="189"/>
        <v>2541</v>
      </c>
      <c r="S1475" t="str">
        <f t="shared" si="190"/>
        <v>2255</v>
      </c>
      <c r="T1475" s="1">
        <f>+Tabell1[[#This Row],[Avrundet beløp]]</f>
        <v>26000</v>
      </c>
      <c r="U1475" s="5">
        <f t="shared" si="182"/>
        <v>26000</v>
      </c>
    </row>
    <row r="1476" spans="1:21" x14ac:dyDescent="0.25">
      <c r="A1476">
        <v>320462</v>
      </c>
      <c r="B1476" t="s">
        <v>489</v>
      </c>
      <c r="C1476">
        <v>2541</v>
      </c>
      <c r="D1476" t="s">
        <v>427</v>
      </c>
      <c r="E1476">
        <v>1090</v>
      </c>
      <c r="F1476" t="s">
        <v>22</v>
      </c>
      <c r="G1476" t="s">
        <v>17</v>
      </c>
      <c r="H1476" t="s">
        <v>18</v>
      </c>
      <c r="I1476" s="1">
        <v>582</v>
      </c>
      <c r="J1476" s="1">
        <f>+Tabell1[[#This Row],[Regnskap]]</f>
        <v>582</v>
      </c>
      <c r="L1476" t="str">
        <f>_xlfn.XLOOKUP(Tabell1[[#This Row],[Ansvar]],Fleksi[Ansvar],Fleksi[Virksomhet])</f>
        <v>EHR</v>
      </c>
      <c r="M1476" t="str">
        <f>_xlfn.XLOOKUP(Tabell1[[#This Row],[Ansvar]],Fleksi[Ansvar],Fleksi[1B])</f>
        <v>Enhet for hjemmetjenester og rehabilitering</v>
      </c>
      <c r="N1476" t="str">
        <f>_xlfn.XLOOKUP(Tabell1[[#This Row],[Ansvar]],Fleksi[Ansvar],Fleksi[Tjenesteområde])</f>
        <v>Helse og velferd</v>
      </c>
      <c r="O1476" s="1">
        <f>+ROUND(Tabell1[[#This Row],[Justert beløp]],-3)</f>
        <v>1000</v>
      </c>
      <c r="P1476">
        <f t="shared" si="187"/>
        <v>1090</v>
      </c>
      <c r="Q1476">
        <f t="shared" si="188"/>
        <v>320462</v>
      </c>
      <c r="R1476">
        <f t="shared" si="189"/>
        <v>2541</v>
      </c>
      <c r="S1476" t="str">
        <f t="shared" si="190"/>
        <v>2255</v>
      </c>
      <c r="T1476" s="1">
        <f>+Tabell1[[#This Row],[Avrundet beløp]]</f>
        <v>1000</v>
      </c>
      <c r="U1476" s="5">
        <f t="shared" si="182"/>
        <v>1000</v>
      </c>
    </row>
    <row r="1477" spans="1:21" x14ac:dyDescent="0.25">
      <c r="A1477">
        <v>320462</v>
      </c>
      <c r="B1477" t="s">
        <v>489</v>
      </c>
      <c r="C1477">
        <v>2541</v>
      </c>
      <c r="D1477" t="s">
        <v>427</v>
      </c>
      <c r="E1477">
        <v>1099</v>
      </c>
      <c r="F1477" t="s">
        <v>16</v>
      </c>
      <c r="G1477" t="s">
        <v>17</v>
      </c>
      <c r="H1477" t="s">
        <v>18</v>
      </c>
      <c r="I1477" s="1">
        <v>5637</v>
      </c>
      <c r="J1477" s="1">
        <f>+Tabell1[[#This Row],[Regnskap]]</f>
        <v>5637</v>
      </c>
      <c r="L1477" t="str">
        <f>_xlfn.XLOOKUP(Tabell1[[#This Row],[Ansvar]],Fleksi[Ansvar],Fleksi[Virksomhet])</f>
        <v>EHR</v>
      </c>
      <c r="M1477" t="str">
        <f>_xlfn.XLOOKUP(Tabell1[[#This Row],[Ansvar]],Fleksi[Ansvar],Fleksi[1B])</f>
        <v>Enhet for hjemmetjenester og rehabilitering</v>
      </c>
      <c r="N1477" t="str">
        <f>_xlfn.XLOOKUP(Tabell1[[#This Row],[Ansvar]],Fleksi[Ansvar],Fleksi[Tjenesteområde])</f>
        <v>Helse og velferd</v>
      </c>
      <c r="O1477" s="1">
        <f>+ROUND(Tabell1[[#This Row],[Justert beløp]],-3)</f>
        <v>6000</v>
      </c>
      <c r="P1477">
        <f t="shared" si="187"/>
        <v>1099</v>
      </c>
      <c r="Q1477">
        <f t="shared" si="188"/>
        <v>320462</v>
      </c>
      <c r="R1477">
        <f t="shared" si="189"/>
        <v>2541</v>
      </c>
      <c r="S1477" t="str">
        <f t="shared" si="190"/>
        <v>2255</v>
      </c>
      <c r="T1477" s="1">
        <f>+Tabell1[[#This Row],[Avrundet beløp]]</f>
        <v>6000</v>
      </c>
      <c r="U1477" s="5">
        <f t="shared" ref="U1477:U1540" si="191">ROUND(T1477,-3)</f>
        <v>6000</v>
      </c>
    </row>
    <row r="1478" spans="1:21" x14ac:dyDescent="0.25">
      <c r="A1478">
        <v>320470</v>
      </c>
      <c r="B1478" t="s">
        <v>490</v>
      </c>
      <c r="C1478">
        <v>2541</v>
      </c>
      <c r="D1478" t="s">
        <v>427</v>
      </c>
      <c r="E1478">
        <v>1011</v>
      </c>
      <c r="F1478" t="s">
        <v>60</v>
      </c>
      <c r="G1478" t="s">
        <v>17</v>
      </c>
      <c r="H1478" t="s">
        <v>18</v>
      </c>
      <c r="I1478" s="1">
        <v>5944</v>
      </c>
      <c r="J1478" s="1">
        <f>+Tabell1[[#This Row],[Regnskap]]</f>
        <v>5944</v>
      </c>
      <c r="L1478" t="str">
        <f>_xlfn.XLOOKUP(Tabell1[[#This Row],[Ansvar]],Fleksi[Ansvar],Fleksi[Virksomhet])</f>
        <v>EHR</v>
      </c>
      <c r="M1478" t="str">
        <f>_xlfn.XLOOKUP(Tabell1[[#This Row],[Ansvar]],Fleksi[Ansvar],Fleksi[1B])</f>
        <v>Enhet for hjemmetjenester og rehabilitering</v>
      </c>
      <c r="N1478" t="str">
        <f>_xlfn.XLOOKUP(Tabell1[[#This Row],[Ansvar]],Fleksi[Ansvar],Fleksi[Tjenesteområde])</f>
        <v>Helse og velferd</v>
      </c>
      <c r="O1478" s="1">
        <f>+ROUND(Tabell1[[#This Row],[Justert beløp]],-3)</f>
        <v>6000</v>
      </c>
      <c r="P1478">
        <f t="shared" si="187"/>
        <v>1011</v>
      </c>
      <c r="Q1478">
        <f t="shared" si="188"/>
        <v>320470</v>
      </c>
      <c r="R1478">
        <f t="shared" si="189"/>
        <v>2541</v>
      </c>
      <c r="S1478" t="str">
        <f t="shared" si="190"/>
        <v>2255</v>
      </c>
      <c r="T1478" s="1">
        <f>+Tabell1[[#This Row],[Avrundet beløp]]</f>
        <v>6000</v>
      </c>
      <c r="U1478" s="5">
        <f t="shared" si="191"/>
        <v>6000</v>
      </c>
    </row>
    <row r="1479" spans="1:21" x14ac:dyDescent="0.25">
      <c r="A1479">
        <v>320470</v>
      </c>
      <c r="B1479" t="s">
        <v>490</v>
      </c>
      <c r="C1479">
        <v>2541</v>
      </c>
      <c r="D1479" t="s">
        <v>427</v>
      </c>
      <c r="E1479">
        <v>1012</v>
      </c>
      <c r="F1479" t="s">
        <v>23</v>
      </c>
      <c r="G1479" t="s">
        <v>17</v>
      </c>
      <c r="H1479" t="s">
        <v>18</v>
      </c>
      <c r="I1479" s="1">
        <v>1568</v>
      </c>
      <c r="J1479" s="1">
        <f>+Tabell1[[#This Row],[Regnskap]]</f>
        <v>1568</v>
      </c>
      <c r="L1479" t="str">
        <f>_xlfn.XLOOKUP(Tabell1[[#This Row],[Ansvar]],Fleksi[Ansvar],Fleksi[Virksomhet])</f>
        <v>EHR</v>
      </c>
      <c r="M1479" t="str">
        <f>_xlfn.XLOOKUP(Tabell1[[#This Row],[Ansvar]],Fleksi[Ansvar],Fleksi[1B])</f>
        <v>Enhet for hjemmetjenester og rehabilitering</v>
      </c>
      <c r="N1479" t="str">
        <f>_xlfn.XLOOKUP(Tabell1[[#This Row],[Ansvar]],Fleksi[Ansvar],Fleksi[Tjenesteområde])</f>
        <v>Helse og velferd</v>
      </c>
      <c r="O1479" s="1">
        <f>+ROUND(Tabell1[[#This Row],[Justert beløp]],-3)</f>
        <v>2000</v>
      </c>
      <c r="P1479">
        <f t="shared" si="187"/>
        <v>1012</v>
      </c>
      <c r="Q1479">
        <f t="shared" si="188"/>
        <v>320470</v>
      </c>
      <c r="R1479">
        <f t="shared" si="189"/>
        <v>2541</v>
      </c>
      <c r="S1479" t="str">
        <f t="shared" si="190"/>
        <v>2255</v>
      </c>
      <c r="T1479" s="1">
        <f>+Tabell1[[#This Row],[Avrundet beløp]]</f>
        <v>2000</v>
      </c>
      <c r="U1479" s="5">
        <f t="shared" si="191"/>
        <v>2000</v>
      </c>
    </row>
    <row r="1480" spans="1:21" x14ac:dyDescent="0.25">
      <c r="A1480">
        <v>320470</v>
      </c>
      <c r="B1480" t="s">
        <v>490</v>
      </c>
      <c r="C1480">
        <v>2541</v>
      </c>
      <c r="D1480" t="s">
        <v>427</v>
      </c>
      <c r="E1480">
        <v>1020</v>
      </c>
      <c r="F1480" t="s">
        <v>260</v>
      </c>
      <c r="G1480" t="s">
        <v>17</v>
      </c>
      <c r="H1480" t="s">
        <v>18</v>
      </c>
      <c r="I1480" s="1">
        <v>20727</v>
      </c>
      <c r="J1480" s="1">
        <f>+Tabell1[[#This Row],[Regnskap]]</f>
        <v>20727</v>
      </c>
      <c r="L1480" t="str">
        <f>_xlfn.XLOOKUP(Tabell1[[#This Row],[Ansvar]],Fleksi[Ansvar],Fleksi[Virksomhet])</f>
        <v>EHR</v>
      </c>
      <c r="M1480" t="str">
        <f>_xlfn.XLOOKUP(Tabell1[[#This Row],[Ansvar]],Fleksi[Ansvar],Fleksi[1B])</f>
        <v>Enhet for hjemmetjenester og rehabilitering</v>
      </c>
      <c r="N1480" t="str">
        <f>_xlfn.XLOOKUP(Tabell1[[#This Row],[Ansvar]],Fleksi[Ansvar],Fleksi[Tjenesteområde])</f>
        <v>Helse og velferd</v>
      </c>
      <c r="O1480" s="1">
        <f>+ROUND(Tabell1[[#This Row],[Justert beløp]],-3)</f>
        <v>21000</v>
      </c>
      <c r="P1480">
        <f t="shared" si="187"/>
        <v>1020</v>
      </c>
      <c r="Q1480">
        <f t="shared" si="188"/>
        <v>320470</v>
      </c>
      <c r="R1480">
        <f t="shared" si="189"/>
        <v>2541</v>
      </c>
      <c r="S1480" t="str">
        <f t="shared" si="190"/>
        <v>2255</v>
      </c>
      <c r="T1480" s="1">
        <f>+Tabell1[[#This Row],[Avrundet beløp]]</f>
        <v>21000</v>
      </c>
      <c r="U1480" s="5">
        <f t="shared" si="191"/>
        <v>21000</v>
      </c>
    </row>
    <row r="1481" spans="1:21" x14ac:dyDescent="0.25">
      <c r="A1481">
        <v>320470</v>
      </c>
      <c r="B1481" t="s">
        <v>490</v>
      </c>
      <c r="C1481">
        <v>2541</v>
      </c>
      <c r="D1481" t="s">
        <v>427</v>
      </c>
      <c r="E1481">
        <v>1021</v>
      </c>
      <c r="F1481" t="s">
        <v>30</v>
      </c>
      <c r="G1481" t="s">
        <v>17</v>
      </c>
      <c r="H1481" t="s">
        <v>18</v>
      </c>
      <c r="I1481" s="1">
        <v>4703</v>
      </c>
      <c r="J1481" s="1">
        <f>+Tabell1[[#This Row],[Regnskap]]</f>
        <v>4703</v>
      </c>
      <c r="L1481" t="str">
        <f>_xlfn.XLOOKUP(Tabell1[[#This Row],[Ansvar]],Fleksi[Ansvar],Fleksi[Virksomhet])</f>
        <v>EHR</v>
      </c>
      <c r="M1481" t="str">
        <f>_xlfn.XLOOKUP(Tabell1[[#This Row],[Ansvar]],Fleksi[Ansvar],Fleksi[1B])</f>
        <v>Enhet for hjemmetjenester og rehabilitering</v>
      </c>
      <c r="N1481" t="str">
        <f>_xlfn.XLOOKUP(Tabell1[[#This Row],[Ansvar]],Fleksi[Ansvar],Fleksi[Tjenesteområde])</f>
        <v>Helse og velferd</v>
      </c>
      <c r="O1481" s="1">
        <f>+ROUND(Tabell1[[#This Row],[Justert beløp]],-3)</f>
        <v>5000</v>
      </c>
      <c r="P1481">
        <f t="shared" si="187"/>
        <v>1021</v>
      </c>
      <c r="Q1481">
        <f t="shared" si="188"/>
        <v>320470</v>
      </c>
      <c r="R1481">
        <f t="shared" si="189"/>
        <v>2541</v>
      </c>
      <c r="S1481" t="str">
        <f t="shared" si="190"/>
        <v>2255</v>
      </c>
      <c r="T1481" s="1">
        <f>+Tabell1[[#This Row],[Avrundet beløp]]</f>
        <v>5000</v>
      </c>
      <c r="U1481" s="5">
        <f t="shared" si="191"/>
        <v>5000</v>
      </c>
    </row>
    <row r="1482" spans="1:21" x14ac:dyDescent="0.25">
      <c r="A1482">
        <v>320470</v>
      </c>
      <c r="B1482" t="s">
        <v>490</v>
      </c>
      <c r="C1482">
        <v>2541</v>
      </c>
      <c r="D1482" t="s">
        <v>427</v>
      </c>
      <c r="E1482">
        <v>1022</v>
      </c>
      <c r="F1482" t="s">
        <v>278</v>
      </c>
      <c r="G1482" t="s">
        <v>17</v>
      </c>
      <c r="H1482" t="s">
        <v>18</v>
      </c>
      <c r="I1482" s="1">
        <v>2352</v>
      </c>
      <c r="J1482" s="1">
        <f>+Tabell1[[#This Row],[Regnskap]]</f>
        <v>2352</v>
      </c>
      <c r="L1482" t="str">
        <f>_xlfn.XLOOKUP(Tabell1[[#This Row],[Ansvar]],Fleksi[Ansvar],Fleksi[Virksomhet])</f>
        <v>EHR</v>
      </c>
      <c r="M1482" t="str">
        <f>_xlfn.XLOOKUP(Tabell1[[#This Row],[Ansvar]],Fleksi[Ansvar],Fleksi[1B])</f>
        <v>Enhet for hjemmetjenester og rehabilitering</v>
      </c>
      <c r="N1482" t="str">
        <f>_xlfn.XLOOKUP(Tabell1[[#This Row],[Ansvar]],Fleksi[Ansvar],Fleksi[Tjenesteområde])</f>
        <v>Helse og velferd</v>
      </c>
      <c r="O1482" s="1">
        <f>+ROUND(Tabell1[[#This Row],[Justert beløp]],-3)</f>
        <v>2000</v>
      </c>
      <c r="P1482">
        <f t="shared" si="187"/>
        <v>1022</v>
      </c>
      <c r="Q1482">
        <f t="shared" si="188"/>
        <v>320470</v>
      </c>
      <c r="R1482">
        <f t="shared" si="189"/>
        <v>2541</v>
      </c>
      <c r="S1482" t="str">
        <f t="shared" si="190"/>
        <v>2255</v>
      </c>
      <c r="T1482" s="1">
        <f>+Tabell1[[#This Row],[Avrundet beløp]]</f>
        <v>2000</v>
      </c>
      <c r="U1482" s="5">
        <f t="shared" si="191"/>
        <v>2000</v>
      </c>
    </row>
    <row r="1483" spans="1:21" x14ac:dyDescent="0.25">
      <c r="A1483">
        <v>320470</v>
      </c>
      <c r="B1483" t="s">
        <v>490</v>
      </c>
      <c r="C1483">
        <v>2541</v>
      </c>
      <c r="D1483" t="s">
        <v>427</v>
      </c>
      <c r="E1483">
        <v>1025</v>
      </c>
      <c r="F1483" t="s">
        <v>258</v>
      </c>
      <c r="G1483" t="s">
        <v>17</v>
      </c>
      <c r="H1483" t="s">
        <v>18</v>
      </c>
      <c r="I1483" s="1">
        <v>9317</v>
      </c>
      <c r="J1483" s="1">
        <f>+Tabell1[[#This Row],[Regnskap]]</f>
        <v>9317</v>
      </c>
      <c r="L1483" t="str">
        <f>_xlfn.XLOOKUP(Tabell1[[#This Row],[Ansvar]],Fleksi[Ansvar],Fleksi[Virksomhet])</f>
        <v>EHR</v>
      </c>
      <c r="M1483" t="str">
        <f>_xlfn.XLOOKUP(Tabell1[[#This Row],[Ansvar]],Fleksi[Ansvar],Fleksi[1B])</f>
        <v>Enhet for hjemmetjenester og rehabilitering</v>
      </c>
      <c r="N1483" t="str">
        <f>_xlfn.XLOOKUP(Tabell1[[#This Row],[Ansvar]],Fleksi[Ansvar],Fleksi[Tjenesteområde])</f>
        <v>Helse og velferd</v>
      </c>
      <c r="O1483" s="1">
        <f>+ROUND(Tabell1[[#This Row],[Justert beløp]],-3)</f>
        <v>9000</v>
      </c>
      <c r="P1483">
        <f t="shared" si="187"/>
        <v>1025</v>
      </c>
      <c r="Q1483">
        <f t="shared" si="188"/>
        <v>320470</v>
      </c>
      <c r="R1483">
        <f t="shared" si="189"/>
        <v>2541</v>
      </c>
      <c r="S1483" t="str">
        <f t="shared" si="190"/>
        <v>2255</v>
      </c>
      <c r="T1483" s="1">
        <f>+Tabell1[[#This Row],[Avrundet beløp]]</f>
        <v>9000</v>
      </c>
      <c r="U1483" s="5">
        <f t="shared" si="191"/>
        <v>9000</v>
      </c>
    </row>
    <row r="1484" spans="1:21" x14ac:dyDescent="0.25">
      <c r="A1484">
        <v>320470</v>
      </c>
      <c r="B1484" t="s">
        <v>490</v>
      </c>
      <c r="C1484">
        <v>2541</v>
      </c>
      <c r="D1484" t="s">
        <v>427</v>
      </c>
      <c r="E1484">
        <v>1040</v>
      </c>
      <c r="F1484" t="s">
        <v>27</v>
      </c>
      <c r="G1484" t="s">
        <v>17</v>
      </c>
      <c r="H1484" t="s">
        <v>18</v>
      </c>
      <c r="I1484" s="1">
        <v>14629</v>
      </c>
      <c r="J1484" s="1">
        <f>+Tabell1[[#This Row],[Regnskap]]</f>
        <v>14629</v>
      </c>
      <c r="L1484" t="str">
        <f>_xlfn.XLOOKUP(Tabell1[[#This Row],[Ansvar]],Fleksi[Ansvar],Fleksi[Virksomhet])</f>
        <v>EHR</v>
      </c>
      <c r="M1484" t="str">
        <f>_xlfn.XLOOKUP(Tabell1[[#This Row],[Ansvar]],Fleksi[Ansvar],Fleksi[1B])</f>
        <v>Enhet for hjemmetjenester og rehabilitering</v>
      </c>
      <c r="N1484" t="str">
        <f>_xlfn.XLOOKUP(Tabell1[[#This Row],[Ansvar]],Fleksi[Ansvar],Fleksi[Tjenesteområde])</f>
        <v>Helse og velferd</v>
      </c>
      <c r="O1484" s="1">
        <f>+ROUND(Tabell1[[#This Row],[Justert beløp]],-3)</f>
        <v>15000</v>
      </c>
      <c r="P1484">
        <f t="shared" si="187"/>
        <v>1040</v>
      </c>
      <c r="Q1484">
        <f t="shared" si="188"/>
        <v>320470</v>
      </c>
      <c r="R1484">
        <f t="shared" si="189"/>
        <v>2541</v>
      </c>
      <c r="S1484" t="str">
        <f t="shared" si="190"/>
        <v>2255</v>
      </c>
      <c r="T1484" s="1">
        <f>+Tabell1[[#This Row],[Avrundet beløp]]</f>
        <v>15000</v>
      </c>
      <c r="U1484" s="5">
        <f t="shared" si="191"/>
        <v>15000</v>
      </c>
    </row>
    <row r="1485" spans="1:21" x14ac:dyDescent="0.25">
      <c r="A1485">
        <v>320470</v>
      </c>
      <c r="B1485" t="s">
        <v>490</v>
      </c>
      <c r="C1485">
        <v>2541</v>
      </c>
      <c r="D1485" t="s">
        <v>427</v>
      </c>
      <c r="E1485">
        <v>1090</v>
      </c>
      <c r="F1485" t="s">
        <v>22</v>
      </c>
      <c r="G1485" t="s">
        <v>17</v>
      </c>
      <c r="H1485" t="s">
        <v>18</v>
      </c>
      <c r="I1485" s="1">
        <v>1321</v>
      </c>
      <c r="J1485" s="1">
        <f>+Tabell1[[#This Row],[Regnskap]]</f>
        <v>1321</v>
      </c>
      <c r="L1485" t="str">
        <f>_xlfn.XLOOKUP(Tabell1[[#This Row],[Ansvar]],Fleksi[Ansvar],Fleksi[Virksomhet])</f>
        <v>EHR</v>
      </c>
      <c r="M1485" t="str">
        <f>_xlfn.XLOOKUP(Tabell1[[#This Row],[Ansvar]],Fleksi[Ansvar],Fleksi[1B])</f>
        <v>Enhet for hjemmetjenester og rehabilitering</v>
      </c>
      <c r="N1485" t="str">
        <f>_xlfn.XLOOKUP(Tabell1[[#This Row],[Ansvar]],Fleksi[Ansvar],Fleksi[Tjenesteområde])</f>
        <v>Helse og velferd</v>
      </c>
      <c r="O1485" s="1">
        <f>+ROUND(Tabell1[[#This Row],[Justert beløp]],-3)</f>
        <v>1000</v>
      </c>
      <c r="P1485">
        <f t="shared" si="187"/>
        <v>1090</v>
      </c>
      <c r="Q1485">
        <f t="shared" si="188"/>
        <v>320470</v>
      </c>
      <c r="R1485">
        <f t="shared" si="189"/>
        <v>2541</v>
      </c>
      <c r="S1485" t="str">
        <f t="shared" si="190"/>
        <v>2255</v>
      </c>
      <c r="T1485" s="1">
        <f>+Tabell1[[#This Row],[Avrundet beløp]]</f>
        <v>1000</v>
      </c>
      <c r="U1485" s="5">
        <f t="shared" si="191"/>
        <v>1000</v>
      </c>
    </row>
    <row r="1486" spans="1:21" x14ac:dyDescent="0.25">
      <c r="A1486">
        <v>320470</v>
      </c>
      <c r="B1486" t="s">
        <v>490</v>
      </c>
      <c r="C1486">
        <v>2541</v>
      </c>
      <c r="D1486" t="s">
        <v>427</v>
      </c>
      <c r="E1486">
        <v>1099</v>
      </c>
      <c r="F1486" t="s">
        <v>16</v>
      </c>
      <c r="G1486" t="s">
        <v>17</v>
      </c>
      <c r="H1486" t="s">
        <v>18</v>
      </c>
      <c r="I1486" s="1">
        <v>8999</v>
      </c>
      <c r="J1486" s="1">
        <f>+Tabell1[[#This Row],[Regnskap]]</f>
        <v>8999</v>
      </c>
      <c r="L1486" t="str">
        <f>_xlfn.XLOOKUP(Tabell1[[#This Row],[Ansvar]],Fleksi[Ansvar],Fleksi[Virksomhet])</f>
        <v>EHR</v>
      </c>
      <c r="M1486" t="str">
        <f>_xlfn.XLOOKUP(Tabell1[[#This Row],[Ansvar]],Fleksi[Ansvar],Fleksi[1B])</f>
        <v>Enhet for hjemmetjenester og rehabilitering</v>
      </c>
      <c r="N1486" t="str">
        <f>_xlfn.XLOOKUP(Tabell1[[#This Row],[Ansvar]],Fleksi[Ansvar],Fleksi[Tjenesteområde])</f>
        <v>Helse og velferd</v>
      </c>
      <c r="O1486" s="1">
        <f>+ROUND(Tabell1[[#This Row],[Justert beløp]],-3)</f>
        <v>9000</v>
      </c>
      <c r="P1486">
        <f t="shared" si="187"/>
        <v>1099</v>
      </c>
      <c r="Q1486">
        <f t="shared" si="188"/>
        <v>320470</v>
      </c>
      <c r="R1486">
        <f t="shared" si="189"/>
        <v>2541</v>
      </c>
      <c r="S1486" t="str">
        <f t="shared" si="190"/>
        <v>2255</v>
      </c>
      <c r="T1486" s="1">
        <f>+Tabell1[[#This Row],[Avrundet beløp]]</f>
        <v>9000</v>
      </c>
      <c r="U1486" s="5">
        <f t="shared" si="191"/>
        <v>9000</v>
      </c>
    </row>
    <row r="1487" spans="1:21" x14ac:dyDescent="0.25">
      <c r="A1487">
        <v>320472</v>
      </c>
      <c r="B1487" t="s">
        <v>491</v>
      </c>
      <c r="C1487">
        <v>2541</v>
      </c>
      <c r="D1487" t="s">
        <v>427</v>
      </c>
      <c r="E1487">
        <v>1012</v>
      </c>
      <c r="F1487" t="s">
        <v>23</v>
      </c>
      <c r="G1487" t="s">
        <v>17</v>
      </c>
      <c r="H1487" t="s">
        <v>18</v>
      </c>
      <c r="I1487" s="1">
        <v>289</v>
      </c>
      <c r="J1487" s="1">
        <f>+Tabell1[[#This Row],[Regnskap]]</f>
        <v>289</v>
      </c>
      <c r="L1487" t="str">
        <f>_xlfn.XLOOKUP(Tabell1[[#This Row],[Ansvar]],Fleksi[Ansvar],Fleksi[Virksomhet])</f>
        <v>EHR</v>
      </c>
      <c r="M1487" t="str">
        <f>_xlfn.XLOOKUP(Tabell1[[#This Row],[Ansvar]],Fleksi[Ansvar],Fleksi[1B])</f>
        <v>Enhet for hjemmetjenester og rehabilitering</v>
      </c>
      <c r="N1487" t="str">
        <f>_xlfn.XLOOKUP(Tabell1[[#This Row],[Ansvar]],Fleksi[Ansvar],Fleksi[Tjenesteområde])</f>
        <v>Helse og velferd</v>
      </c>
      <c r="O1487" s="1">
        <f>+ROUND(Tabell1[[#This Row],[Justert beløp]],-3)</f>
        <v>0</v>
      </c>
      <c r="P1487">
        <f t="shared" ref="P1487:P1515" si="192">+E1487</f>
        <v>1012</v>
      </c>
      <c r="Q1487">
        <f t="shared" ref="Q1487:Q1515" si="193">+A1487</f>
        <v>320472</v>
      </c>
      <c r="R1487">
        <f t="shared" ref="R1487:R1515" si="194">+C1487</f>
        <v>2541</v>
      </c>
      <c r="S1487" t="str">
        <f t="shared" ref="S1487:S1515" si="195">+G1487</f>
        <v>2255</v>
      </c>
      <c r="T1487" s="1">
        <f>+Tabell1[[#This Row],[Avrundet beløp]]</f>
        <v>0</v>
      </c>
      <c r="U1487" s="5">
        <f t="shared" si="191"/>
        <v>0</v>
      </c>
    </row>
    <row r="1488" spans="1:21" x14ac:dyDescent="0.25">
      <c r="A1488">
        <v>320472</v>
      </c>
      <c r="B1488" t="s">
        <v>491</v>
      </c>
      <c r="C1488">
        <v>2541</v>
      </c>
      <c r="D1488" t="s">
        <v>427</v>
      </c>
      <c r="E1488">
        <v>1020</v>
      </c>
      <c r="F1488" t="s">
        <v>260</v>
      </c>
      <c r="G1488" t="s">
        <v>17</v>
      </c>
      <c r="H1488" t="s">
        <v>18</v>
      </c>
      <c r="I1488" s="1">
        <v>52874</v>
      </c>
      <c r="J1488" s="1">
        <f>+Tabell1[[#This Row],[Regnskap]]</f>
        <v>52874</v>
      </c>
      <c r="L1488" t="str">
        <f>_xlfn.XLOOKUP(Tabell1[[#This Row],[Ansvar]],Fleksi[Ansvar],Fleksi[Virksomhet])</f>
        <v>EHR</v>
      </c>
      <c r="M1488" t="str">
        <f>_xlfn.XLOOKUP(Tabell1[[#This Row],[Ansvar]],Fleksi[Ansvar],Fleksi[1B])</f>
        <v>Enhet for hjemmetjenester og rehabilitering</v>
      </c>
      <c r="N1488" t="str">
        <f>_xlfn.XLOOKUP(Tabell1[[#This Row],[Ansvar]],Fleksi[Ansvar],Fleksi[Tjenesteområde])</f>
        <v>Helse og velferd</v>
      </c>
      <c r="O1488" s="1">
        <f>+ROUND(Tabell1[[#This Row],[Justert beløp]],-3)</f>
        <v>53000</v>
      </c>
      <c r="P1488">
        <f t="shared" si="192"/>
        <v>1020</v>
      </c>
      <c r="Q1488">
        <f t="shared" si="193"/>
        <v>320472</v>
      </c>
      <c r="R1488">
        <f t="shared" si="194"/>
        <v>2541</v>
      </c>
      <c r="S1488" t="str">
        <f t="shared" si="195"/>
        <v>2255</v>
      </c>
      <c r="T1488" s="1">
        <f>+Tabell1[[#This Row],[Avrundet beløp]]</f>
        <v>53000</v>
      </c>
      <c r="U1488" s="5">
        <f t="shared" si="191"/>
        <v>53000</v>
      </c>
    </row>
    <row r="1489" spans="1:21" x14ac:dyDescent="0.25">
      <c r="A1489">
        <v>320472</v>
      </c>
      <c r="B1489" t="s">
        <v>491</v>
      </c>
      <c r="C1489">
        <v>2541</v>
      </c>
      <c r="D1489" t="s">
        <v>427</v>
      </c>
      <c r="E1489">
        <v>1025</v>
      </c>
      <c r="F1489" t="s">
        <v>258</v>
      </c>
      <c r="G1489" t="s">
        <v>17</v>
      </c>
      <c r="H1489" t="s">
        <v>18</v>
      </c>
      <c r="I1489" s="1">
        <v>9881</v>
      </c>
      <c r="J1489" s="1">
        <f>+Tabell1[[#This Row],[Regnskap]]</f>
        <v>9881</v>
      </c>
      <c r="L1489" t="str">
        <f>_xlfn.XLOOKUP(Tabell1[[#This Row],[Ansvar]],Fleksi[Ansvar],Fleksi[Virksomhet])</f>
        <v>EHR</v>
      </c>
      <c r="M1489" t="str">
        <f>_xlfn.XLOOKUP(Tabell1[[#This Row],[Ansvar]],Fleksi[Ansvar],Fleksi[1B])</f>
        <v>Enhet for hjemmetjenester og rehabilitering</v>
      </c>
      <c r="N1489" t="str">
        <f>_xlfn.XLOOKUP(Tabell1[[#This Row],[Ansvar]],Fleksi[Ansvar],Fleksi[Tjenesteområde])</f>
        <v>Helse og velferd</v>
      </c>
      <c r="O1489" s="1">
        <f>+ROUND(Tabell1[[#This Row],[Justert beløp]],-3)</f>
        <v>10000</v>
      </c>
      <c r="P1489">
        <f t="shared" si="192"/>
        <v>1025</v>
      </c>
      <c r="Q1489">
        <f t="shared" si="193"/>
        <v>320472</v>
      </c>
      <c r="R1489">
        <f t="shared" si="194"/>
        <v>2541</v>
      </c>
      <c r="S1489" t="str">
        <f t="shared" si="195"/>
        <v>2255</v>
      </c>
      <c r="T1489" s="1">
        <f>+Tabell1[[#This Row],[Avrundet beløp]]</f>
        <v>10000</v>
      </c>
      <c r="U1489" s="5">
        <f t="shared" si="191"/>
        <v>10000</v>
      </c>
    </row>
    <row r="1490" spans="1:21" x14ac:dyDescent="0.25">
      <c r="A1490">
        <v>320472</v>
      </c>
      <c r="B1490" t="s">
        <v>491</v>
      </c>
      <c r="C1490">
        <v>2541</v>
      </c>
      <c r="D1490" t="s">
        <v>427</v>
      </c>
      <c r="E1490">
        <v>1030</v>
      </c>
      <c r="F1490" t="s">
        <v>248</v>
      </c>
      <c r="G1490" t="s">
        <v>17</v>
      </c>
      <c r="H1490" t="s">
        <v>18</v>
      </c>
      <c r="I1490" s="1">
        <v>1414</v>
      </c>
      <c r="J1490" s="1">
        <f>+Tabell1[[#This Row],[Regnskap]]</f>
        <v>1414</v>
      </c>
      <c r="L1490" t="str">
        <f>_xlfn.XLOOKUP(Tabell1[[#This Row],[Ansvar]],Fleksi[Ansvar],Fleksi[Virksomhet])</f>
        <v>EHR</v>
      </c>
      <c r="M1490" t="str">
        <f>_xlfn.XLOOKUP(Tabell1[[#This Row],[Ansvar]],Fleksi[Ansvar],Fleksi[1B])</f>
        <v>Enhet for hjemmetjenester og rehabilitering</v>
      </c>
      <c r="N1490" t="str">
        <f>_xlfn.XLOOKUP(Tabell1[[#This Row],[Ansvar]],Fleksi[Ansvar],Fleksi[Tjenesteområde])</f>
        <v>Helse og velferd</v>
      </c>
      <c r="O1490" s="1">
        <f>+ROUND(Tabell1[[#This Row],[Justert beløp]],-3)</f>
        <v>1000</v>
      </c>
      <c r="P1490">
        <f t="shared" si="192"/>
        <v>1030</v>
      </c>
      <c r="Q1490">
        <f t="shared" si="193"/>
        <v>320472</v>
      </c>
      <c r="R1490">
        <f t="shared" si="194"/>
        <v>2541</v>
      </c>
      <c r="S1490" t="str">
        <f t="shared" si="195"/>
        <v>2255</v>
      </c>
      <c r="T1490" s="1">
        <f>+Tabell1[[#This Row],[Avrundet beløp]]</f>
        <v>1000</v>
      </c>
      <c r="U1490" s="5">
        <f t="shared" si="191"/>
        <v>1000</v>
      </c>
    </row>
    <row r="1491" spans="1:21" x14ac:dyDescent="0.25">
      <c r="A1491">
        <v>320472</v>
      </c>
      <c r="B1491" t="s">
        <v>491</v>
      </c>
      <c r="C1491">
        <v>2541</v>
      </c>
      <c r="D1491" t="s">
        <v>427</v>
      </c>
      <c r="E1491">
        <v>1040</v>
      </c>
      <c r="F1491" t="s">
        <v>27</v>
      </c>
      <c r="G1491" t="s">
        <v>17</v>
      </c>
      <c r="H1491" t="s">
        <v>18</v>
      </c>
      <c r="I1491" s="1">
        <v>19624</v>
      </c>
      <c r="J1491" s="1">
        <f>+Tabell1[[#This Row],[Regnskap]]</f>
        <v>19624</v>
      </c>
      <c r="L1491" t="str">
        <f>_xlfn.XLOOKUP(Tabell1[[#This Row],[Ansvar]],Fleksi[Ansvar],Fleksi[Virksomhet])</f>
        <v>EHR</v>
      </c>
      <c r="M1491" t="str">
        <f>_xlfn.XLOOKUP(Tabell1[[#This Row],[Ansvar]],Fleksi[Ansvar],Fleksi[1B])</f>
        <v>Enhet for hjemmetjenester og rehabilitering</v>
      </c>
      <c r="N1491" t="str">
        <f>_xlfn.XLOOKUP(Tabell1[[#This Row],[Ansvar]],Fleksi[Ansvar],Fleksi[Tjenesteområde])</f>
        <v>Helse og velferd</v>
      </c>
      <c r="O1491" s="1">
        <f>+ROUND(Tabell1[[#This Row],[Justert beløp]],-3)</f>
        <v>20000</v>
      </c>
      <c r="P1491">
        <f t="shared" si="192"/>
        <v>1040</v>
      </c>
      <c r="Q1491">
        <f t="shared" si="193"/>
        <v>320472</v>
      </c>
      <c r="R1491">
        <f t="shared" si="194"/>
        <v>2541</v>
      </c>
      <c r="S1491" t="str">
        <f t="shared" si="195"/>
        <v>2255</v>
      </c>
      <c r="T1491" s="1">
        <f>+Tabell1[[#This Row],[Avrundet beløp]]</f>
        <v>20000</v>
      </c>
      <c r="U1491" s="5">
        <f t="shared" si="191"/>
        <v>20000</v>
      </c>
    </row>
    <row r="1492" spans="1:21" x14ac:dyDescent="0.25">
      <c r="A1492">
        <v>320472</v>
      </c>
      <c r="B1492" t="s">
        <v>491</v>
      </c>
      <c r="C1492">
        <v>2541</v>
      </c>
      <c r="D1492" t="s">
        <v>427</v>
      </c>
      <c r="E1492">
        <v>1050</v>
      </c>
      <c r="F1492" t="s">
        <v>223</v>
      </c>
      <c r="G1492" t="s">
        <v>17</v>
      </c>
      <c r="H1492" t="s">
        <v>18</v>
      </c>
      <c r="I1492" s="1">
        <v>4722</v>
      </c>
      <c r="J1492" s="1">
        <f>+Tabell1[[#This Row],[Regnskap]]</f>
        <v>4722</v>
      </c>
      <c r="L1492" t="str">
        <f>_xlfn.XLOOKUP(Tabell1[[#This Row],[Ansvar]],Fleksi[Ansvar],Fleksi[Virksomhet])</f>
        <v>EHR</v>
      </c>
      <c r="M1492" t="str">
        <f>_xlfn.XLOOKUP(Tabell1[[#This Row],[Ansvar]],Fleksi[Ansvar],Fleksi[1B])</f>
        <v>Enhet for hjemmetjenester og rehabilitering</v>
      </c>
      <c r="N1492" t="str">
        <f>_xlfn.XLOOKUP(Tabell1[[#This Row],[Ansvar]],Fleksi[Ansvar],Fleksi[Tjenesteområde])</f>
        <v>Helse og velferd</v>
      </c>
      <c r="O1492" s="1">
        <f>+ROUND(Tabell1[[#This Row],[Justert beløp]],-3)</f>
        <v>5000</v>
      </c>
      <c r="P1492">
        <f t="shared" si="192"/>
        <v>1050</v>
      </c>
      <c r="Q1492">
        <f t="shared" si="193"/>
        <v>320472</v>
      </c>
      <c r="R1492">
        <f t="shared" si="194"/>
        <v>2541</v>
      </c>
      <c r="S1492" t="str">
        <f t="shared" si="195"/>
        <v>2255</v>
      </c>
      <c r="T1492" s="1">
        <f>+Tabell1[[#This Row],[Avrundet beløp]]</f>
        <v>5000</v>
      </c>
      <c r="U1492" s="5">
        <f t="shared" si="191"/>
        <v>5000</v>
      </c>
    </row>
    <row r="1493" spans="1:21" x14ac:dyDescent="0.25">
      <c r="A1493">
        <v>320472</v>
      </c>
      <c r="B1493" t="s">
        <v>491</v>
      </c>
      <c r="C1493">
        <v>2541</v>
      </c>
      <c r="D1493" t="s">
        <v>427</v>
      </c>
      <c r="E1493">
        <v>1090</v>
      </c>
      <c r="F1493" t="s">
        <v>22</v>
      </c>
      <c r="G1493" t="s">
        <v>17</v>
      </c>
      <c r="H1493" t="s">
        <v>18</v>
      </c>
      <c r="I1493" s="1">
        <v>2862</v>
      </c>
      <c r="J1493" s="1">
        <f>+Tabell1[[#This Row],[Regnskap]]</f>
        <v>2862</v>
      </c>
      <c r="L1493" t="str">
        <f>_xlfn.XLOOKUP(Tabell1[[#This Row],[Ansvar]],Fleksi[Ansvar],Fleksi[Virksomhet])</f>
        <v>EHR</v>
      </c>
      <c r="M1493" t="str">
        <f>_xlfn.XLOOKUP(Tabell1[[#This Row],[Ansvar]],Fleksi[Ansvar],Fleksi[1B])</f>
        <v>Enhet for hjemmetjenester og rehabilitering</v>
      </c>
      <c r="N1493" t="str">
        <f>_xlfn.XLOOKUP(Tabell1[[#This Row],[Ansvar]],Fleksi[Ansvar],Fleksi[Tjenesteområde])</f>
        <v>Helse og velferd</v>
      </c>
      <c r="O1493" s="1">
        <f>+ROUND(Tabell1[[#This Row],[Justert beløp]],-3)</f>
        <v>3000</v>
      </c>
      <c r="P1493">
        <f t="shared" si="192"/>
        <v>1090</v>
      </c>
      <c r="Q1493">
        <f t="shared" si="193"/>
        <v>320472</v>
      </c>
      <c r="R1493">
        <f t="shared" si="194"/>
        <v>2541</v>
      </c>
      <c r="S1493" t="str">
        <f t="shared" si="195"/>
        <v>2255</v>
      </c>
      <c r="T1493" s="1">
        <f>+Tabell1[[#This Row],[Avrundet beløp]]</f>
        <v>3000</v>
      </c>
      <c r="U1493" s="5">
        <f t="shared" si="191"/>
        <v>3000</v>
      </c>
    </row>
    <row r="1494" spans="1:21" x14ac:dyDescent="0.25">
      <c r="A1494">
        <v>320472</v>
      </c>
      <c r="B1494" t="s">
        <v>491</v>
      </c>
      <c r="C1494">
        <v>2541</v>
      </c>
      <c r="D1494" t="s">
        <v>427</v>
      </c>
      <c r="E1494">
        <v>1099</v>
      </c>
      <c r="F1494" t="s">
        <v>16</v>
      </c>
      <c r="G1494" t="s">
        <v>17</v>
      </c>
      <c r="H1494" t="s">
        <v>18</v>
      </c>
      <c r="I1494" s="1">
        <v>13225</v>
      </c>
      <c r="J1494" s="1">
        <f>+Tabell1[[#This Row],[Regnskap]]</f>
        <v>13225</v>
      </c>
      <c r="L1494" t="str">
        <f>_xlfn.XLOOKUP(Tabell1[[#This Row],[Ansvar]],Fleksi[Ansvar],Fleksi[Virksomhet])</f>
        <v>EHR</v>
      </c>
      <c r="M1494" t="str">
        <f>_xlfn.XLOOKUP(Tabell1[[#This Row],[Ansvar]],Fleksi[Ansvar],Fleksi[1B])</f>
        <v>Enhet for hjemmetjenester og rehabilitering</v>
      </c>
      <c r="N1494" t="str">
        <f>_xlfn.XLOOKUP(Tabell1[[#This Row],[Ansvar]],Fleksi[Ansvar],Fleksi[Tjenesteområde])</f>
        <v>Helse og velferd</v>
      </c>
      <c r="O1494" s="1">
        <f>+ROUND(Tabell1[[#This Row],[Justert beløp]],-3)</f>
        <v>13000</v>
      </c>
      <c r="P1494">
        <f t="shared" si="192"/>
        <v>1099</v>
      </c>
      <c r="Q1494">
        <f t="shared" si="193"/>
        <v>320472</v>
      </c>
      <c r="R1494">
        <f t="shared" si="194"/>
        <v>2541</v>
      </c>
      <c r="S1494" t="str">
        <f t="shared" si="195"/>
        <v>2255</v>
      </c>
      <c r="T1494" s="1">
        <f>+Tabell1[[#This Row],[Avrundet beløp]]</f>
        <v>13000</v>
      </c>
      <c r="U1494" s="5">
        <f t="shared" si="191"/>
        <v>13000</v>
      </c>
    </row>
    <row r="1495" spans="1:21" x14ac:dyDescent="0.25">
      <c r="A1495">
        <v>320480</v>
      </c>
      <c r="B1495" t="s">
        <v>492</v>
      </c>
      <c r="C1495">
        <v>2321</v>
      </c>
      <c r="D1495" t="s">
        <v>219</v>
      </c>
      <c r="E1495">
        <v>1021</v>
      </c>
      <c r="F1495" t="s">
        <v>30</v>
      </c>
      <c r="G1495" t="s">
        <v>17</v>
      </c>
      <c r="H1495" t="s">
        <v>18</v>
      </c>
      <c r="I1495" s="1">
        <v>-1365</v>
      </c>
      <c r="J1495" s="1">
        <f>+Tabell1[[#This Row],[Regnskap]]</f>
        <v>-1365</v>
      </c>
      <c r="L1495" t="str">
        <f>_xlfn.XLOOKUP(Tabell1[[#This Row],[Ansvar]],Fleksi[Ansvar],Fleksi[Virksomhet])</f>
        <v>EHR</v>
      </c>
      <c r="M1495" t="str">
        <f>_xlfn.XLOOKUP(Tabell1[[#This Row],[Ansvar]],Fleksi[Ansvar],Fleksi[1B])</f>
        <v>Enhet for hjemmetjenester og rehabilitering</v>
      </c>
      <c r="N1495" t="str">
        <f>_xlfn.XLOOKUP(Tabell1[[#This Row],[Ansvar]],Fleksi[Ansvar],Fleksi[Tjenesteområde])</f>
        <v>Helse og velferd</v>
      </c>
      <c r="O1495" s="1">
        <f>+ROUND(Tabell1[[#This Row],[Justert beløp]],-3)</f>
        <v>-1000</v>
      </c>
      <c r="P1495">
        <f t="shared" si="192"/>
        <v>1021</v>
      </c>
      <c r="Q1495">
        <f t="shared" si="193"/>
        <v>320480</v>
      </c>
      <c r="R1495">
        <f t="shared" si="194"/>
        <v>2321</v>
      </c>
      <c r="S1495" t="str">
        <f t="shared" si="195"/>
        <v>2255</v>
      </c>
      <c r="T1495" s="1">
        <f>+Tabell1[[#This Row],[Avrundet beløp]]</f>
        <v>-1000</v>
      </c>
      <c r="U1495" s="5">
        <f t="shared" si="191"/>
        <v>-1000</v>
      </c>
    </row>
    <row r="1496" spans="1:21" x14ac:dyDescent="0.25">
      <c r="A1496">
        <v>320480</v>
      </c>
      <c r="B1496" t="s">
        <v>492</v>
      </c>
      <c r="C1496">
        <v>2321</v>
      </c>
      <c r="D1496" t="s">
        <v>219</v>
      </c>
      <c r="E1496">
        <v>1090</v>
      </c>
      <c r="F1496" t="s">
        <v>22</v>
      </c>
      <c r="G1496" t="s">
        <v>17</v>
      </c>
      <c r="H1496" t="s">
        <v>18</v>
      </c>
      <c r="I1496" s="1">
        <v>-37</v>
      </c>
      <c r="J1496" s="1">
        <f>+Tabell1[[#This Row],[Regnskap]]</f>
        <v>-37</v>
      </c>
      <c r="L1496" t="str">
        <f>_xlfn.XLOOKUP(Tabell1[[#This Row],[Ansvar]],Fleksi[Ansvar],Fleksi[Virksomhet])</f>
        <v>EHR</v>
      </c>
      <c r="M1496" t="str">
        <f>_xlfn.XLOOKUP(Tabell1[[#This Row],[Ansvar]],Fleksi[Ansvar],Fleksi[1B])</f>
        <v>Enhet for hjemmetjenester og rehabilitering</v>
      </c>
      <c r="N1496" t="str">
        <f>_xlfn.XLOOKUP(Tabell1[[#This Row],[Ansvar]],Fleksi[Ansvar],Fleksi[Tjenesteområde])</f>
        <v>Helse og velferd</v>
      </c>
      <c r="O1496" s="1">
        <f>+ROUND(Tabell1[[#This Row],[Justert beløp]],-3)</f>
        <v>0</v>
      </c>
      <c r="P1496">
        <f t="shared" si="192"/>
        <v>1090</v>
      </c>
      <c r="Q1496">
        <f t="shared" si="193"/>
        <v>320480</v>
      </c>
      <c r="R1496">
        <f t="shared" si="194"/>
        <v>2321</v>
      </c>
      <c r="S1496" t="str">
        <f t="shared" si="195"/>
        <v>2255</v>
      </c>
      <c r="T1496" s="1">
        <f>+Tabell1[[#This Row],[Avrundet beløp]]</f>
        <v>0</v>
      </c>
      <c r="U1496" s="5">
        <f t="shared" si="191"/>
        <v>0</v>
      </c>
    </row>
    <row r="1497" spans="1:21" x14ac:dyDescent="0.25">
      <c r="A1497">
        <v>320480</v>
      </c>
      <c r="B1497" t="s">
        <v>492</v>
      </c>
      <c r="C1497">
        <v>2321</v>
      </c>
      <c r="D1497" t="s">
        <v>219</v>
      </c>
      <c r="E1497">
        <v>1099</v>
      </c>
      <c r="F1497" t="s">
        <v>16</v>
      </c>
      <c r="G1497" t="s">
        <v>17</v>
      </c>
      <c r="H1497" t="s">
        <v>18</v>
      </c>
      <c r="I1497" s="1">
        <v>-198</v>
      </c>
      <c r="J1497" s="1">
        <f>+Tabell1[[#This Row],[Regnskap]]</f>
        <v>-198</v>
      </c>
      <c r="L1497" t="str">
        <f>_xlfn.XLOOKUP(Tabell1[[#This Row],[Ansvar]],Fleksi[Ansvar],Fleksi[Virksomhet])</f>
        <v>EHR</v>
      </c>
      <c r="M1497" t="str">
        <f>_xlfn.XLOOKUP(Tabell1[[#This Row],[Ansvar]],Fleksi[Ansvar],Fleksi[1B])</f>
        <v>Enhet for hjemmetjenester og rehabilitering</v>
      </c>
      <c r="N1497" t="str">
        <f>_xlfn.XLOOKUP(Tabell1[[#This Row],[Ansvar]],Fleksi[Ansvar],Fleksi[Tjenesteområde])</f>
        <v>Helse og velferd</v>
      </c>
      <c r="O1497" s="1">
        <f>+ROUND(Tabell1[[#This Row],[Justert beløp]],-3)</f>
        <v>0</v>
      </c>
      <c r="P1497">
        <f t="shared" si="192"/>
        <v>1099</v>
      </c>
      <c r="Q1497">
        <f t="shared" si="193"/>
        <v>320480</v>
      </c>
      <c r="R1497">
        <f t="shared" si="194"/>
        <v>2321</v>
      </c>
      <c r="S1497" t="str">
        <f t="shared" si="195"/>
        <v>2255</v>
      </c>
      <c r="T1497" s="1">
        <f>+Tabell1[[#This Row],[Avrundet beløp]]</f>
        <v>0</v>
      </c>
      <c r="U1497" s="5">
        <f t="shared" si="191"/>
        <v>0</v>
      </c>
    </row>
    <row r="1498" spans="1:21" x14ac:dyDescent="0.25">
      <c r="A1498">
        <v>320480</v>
      </c>
      <c r="B1498" t="s">
        <v>492</v>
      </c>
      <c r="C1498">
        <v>2541</v>
      </c>
      <c r="D1498" t="s">
        <v>427</v>
      </c>
      <c r="E1498">
        <v>1012</v>
      </c>
      <c r="F1498" t="s">
        <v>23</v>
      </c>
      <c r="G1498" t="s">
        <v>17</v>
      </c>
      <c r="H1498" t="s">
        <v>18</v>
      </c>
      <c r="I1498" s="1">
        <v>1170</v>
      </c>
      <c r="J1498" s="1">
        <f>+Tabell1[[#This Row],[Regnskap]]</f>
        <v>1170</v>
      </c>
      <c r="L1498" t="str">
        <f>_xlfn.XLOOKUP(Tabell1[[#This Row],[Ansvar]],Fleksi[Ansvar],Fleksi[Virksomhet])</f>
        <v>EHR</v>
      </c>
      <c r="M1498" t="str">
        <f>_xlfn.XLOOKUP(Tabell1[[#This Row],[Ansvar]],Fleksi[Ansvar],Fleksi[1B])</f>
        <v>Enhet for hjemmetjenester og rehabilitering</v>
      </c>
      <c r="N1498" t="str">
        <f>_xlfn.XLOOKUP(Tabell1[[#This Row],[Ansvar]],Fleksi[Ansvar],Fleksi[Tjenesteområde])</f>
        <v>Helse og velferd</v>
      </c>
      <c r="O1498" s="1">
        <f>+ROUND(Tabell1[[#This Row],[Justert beløp]],-3)</f>
        <v>1000</v>
      </c>
      <c r="P1498">
        <f t="shared" si="192"/>
        <v>1012</v>
      </c>
      <c r="Q1498">
        <f t="shared" si="193"/>
        <v>320480</v>
      </c>
      <c r="R1498">
        <f t="shared" si="194"/>
        <v>2541</v>
      </c>
      <c r="S1498" t="str">
        <f t="shared" si="195"/>
        <v>2255</v>
      </c>
      <c r="T1498" s="1">
        <f>+Tabell1[[#This Row],[Avrundet beløp]]</f>
        <v>1000</v>
      </c>
      <c r="U1498" s="5">
        <f t="shared" si="191"/>
        <v>1000</v>
      </c>
    </row>
    <row r="1499" spans="1:21" x14ac:dyDescent="0.25">
      <c r="A1499">
        <v>320480</v>
      </c>
      <c r="B1499" t="s">
        <v>492</v>
      </c>
      <c r="C1499">
        <v>2541</v>
      </c>
      <c r="D1499" t="s">
        <v>427</v>
      </c>
      <c r="E1499">
        <v>1020</v>
      </c>
      <c r="F1499" t="s">
        <v>260</v>
      </c>
      <c r="G1499" t="s">
        <v>17</v>
      </c>
      <c r="H1499" t="s">
        <v>18</v>
      </c>
      <c r="I1499" s="1">
        <v>4257</v>
      </c>
      <c r="J1499" s="1">
        <f>+Tabell1[[#This Row],[Regnskap]]</f>
        <v>4257</v>
      </c>
      <c r="L1499" t="str">
        <f>_xlfn.XLOOKUP(Tabell1[[#This Row],[Ansvar]],Fleksi[Ansvar],Fleksi[Virksomhet])</f>
        <v>EHR</v>
      </c>
      <c r="M1499" t="str">
        <f>_xlfn.XLOOKUP(Tabell1[[#This Row],[Ansvar]],Fleksi[Ansvar],Fleksi[1B])</f>
        <v>Enhet for hjemmetjenester og rehabilitering</v>
      </c>
      <c r="N1499" t="str">
        <f>_xlfn.XLOOKUP(Tabell1[[#This Row],[Ansvar]],Fleksi[Ansvar],Fleksi[Tjenesteområde])</f>
        <v>Helse og velferd</v>
      </c>
      <c r="O1499" s="1">
        <f>+ROUND(Tabell1[[#This Row],[Justert beløp]],-3)</f>
        <v>4000</v>
      </c>
      <c r="P1499">
        <f t="shared" si="192"/>
        <v>1020</v>
      </c>
      <c r="Q1499">
        <f t="shared" si="193"/>
        <v>320480</v>
      </c>
      <c r="R1499">
        <f t="shared" si="194"/>
        <v>2541</v>
      </c>
      <c r="S1499" t="str">
        <f t="shared" si="195"/>
        <v>2255</v>
      </c>
      <c r="T1499" s="1">
        <f>+Tabell1[[#This Row],[Avrundet beløp]]</f>
        <v>4000</v>
      </c>
      <c r="U1499" s="5">
        <f t="shared" si="191"/>
        <v>4000</v>
      </c>
    </row>
    <row r="1500" spans="1:21" x14ac:dyDescent="0.25">
      <c r="A1500">
        <v>320480</v>
      </c>
      <c r="B1500" t="s">
        <v>492</v>
      </c>
      <c r="C1500">
        <v>2541</v>
      </c>
      <c r="D1500" t="s">
        <v>427</v>
      </c>
      <c r="E1500">
        <v>1040</v>
      </c>
      <c r="F1500" t="s">
        <v>27</v>
      </c>
      <c r="G1500" t="s">
        <v>17</v>
      </c>
      <c r="H1500" t="s">
        <v>18</v>
      </c>
      <c r="I1500" s="1">
        <v>12001</v>
      </c>
      <c r="J1500" s="1">
        <f>+Tabell1[[#This Row],[Regnskap]]</f>
        <v>12001</v>
      </c>
      <c r="L1500" t="str">
        <f>_xlfn.XLOOKUP(Tabell1[[#This Row],[Ansvar]],Fleksi[Ansvar],Fleksi[Virksomhet])</f>
        <v>EHR</v>
      </c>
      <c r="M1500" t="str">
        <f>_xlfn.XLOOKUP(Tabell1[[#This Row],[Ansvar]],Fleksi[Ansvar],Fleksi[1B])</f>
        <v>Enhet for hjemmetjenester og rehabilitering</v>
      </c>
      <c r="N1500" t="str">
        <f>_xlfn.XLOOKUP(Tabell1[[#This Row],[Ansvar]],Fleksi[Ansvar],Fleksi[Tjenesteområde])</f>
        <v>Helse og velferd</v>
      </c>
      <c r="O1500" s="1">
        <f>+ROUND(Tabell1[[#This Row],[Justert beløp]],-3)</f>
        <v>12000</v>
      </c>
      <c r="P1500">
        <f t="shared" si="192"/>
        <v>1040</v>
      </c>
      <c r="Q1500">
        <f t="shared" si="193"/>
        <v>320480</v>
      </c>
      <c r="R1500">
        <f t="shared" si="194"/>
        <v>2541</v>
      </c>
      <c r="S1500" t="str">
        <f t="shared" si="195"/>
        <v>2255</v>
      </c>
      <c r="T1500" s="1">
        <f>+Tabell1[[#This Row],[Avrundet beløp]]</f>
        <v>12000</v>
      </c>
      <c r="U1500" s="5">
        <f t="shared" si="191"/>
        <v>12000</v>
      </c>
    </row>
    <row r="1501" spans="1:21" x14ac:dyDescent="0.25">
      <c r="A1501">
        <v>320480</v>
      </c>
      <c r="B1501" t="s">
        <v>492</v>
      </c>
      <c r="C1501">
        <v>2541</v>
      </c>
      <c r="D1501" t="s">
        <v>427</v>
      </c>
      <c r="E1501">
        <v>1090</v>
      </c>
      <c r="F1501" t="s">
        <v>22</v>
      </c>
      <c r="G1501" t="s">
        <v>17</v>
      </c>
      <c r="H1501" t="s">
        <v>18</v>
      </c>
      <c r="I1501" s="1">
        <v>353</v>
      </c>
      <c r="J1501" s="1">
        <f>+Tabell1[[#This Row],[Regnskap]]</f>
        <v>353</v>
      </c>
      <c r="L1501" t="str">
        <f>_xlfn.XLOOKUP(Tabell1[[#This Row],[Ansvar]],Fleksi[Ansvar],Fleksi[Virksomhet])</f>
        <v>EHR</v>
      </c>
      <c r="M1501" t="str">
        <f>_xlfn.XLOOKUP(Tabell1[[#This Row],[Ansvar]],Fleksi[Ansvar],Fleksi[1B])</f>
        <v>Enhet for hjemmetjenester og rehabilitering</v>
      </c>
      <c r="N1501" t="str">
        <f>_xlfn.XLOOKUP(Tabell1[[#This Row],[Ansvar]],Fleksi[Ansvar],Fleksi[Tjenesteområde])</f>
        <v>Helse og velferd</v>
      </c>
      <c r="O1501" s="1">
        <f>+ROUND(Tabell1[[#This Row],[Justert beløp]],-3)</f>
        <v>0</v>
      </c>
      <c r="P1501">
        <f t="shared" si="192"/>
        <v>1090</v>
      </c>
      <c r="Q1501">
        <f t="shared" si="193"/>
        <v>320480</v>
      </c>
      <c r="R1501">
        <f t="shared" si="194"/>
        <v>2541</v>
      </c>
      <c r="S1501" t="str">
        <f t="shared" si="195"/>
        <v>2255</v>
      </c>
      <c r="T1501" s="1">
        <f>+Tabell1[[#This Row],[Avrundet beløp]]</f>
        <v>0</v>
      </c>
      <c r="U1501" s="5">
        <f t="shared" si="191"/>
        <v>0</v>
      </c>
    </row>
    <row r="1502" spans="1:21" x14ac:dyDescent="0.25">
      <c r="A1502">
        <v>320480</v>
      </c>
      <c r="B1502" t="s">
        <v>492</v>
      </c>
      <c r="C1502">
        <v>2541</v>
      </c>
      <c r="D1502" t="s">
        <v>427</v>
      </c>
      <c r="E1502">
        <v>1099</v>
      </c>
      <c r="F1502" t="s">
        <v>16</v>
      </c>
      <c r="G1502" t="s">
        <v>17</v>
      </c>
      <c r="H1502" t="s">
        <v>18</v>
      </c>
      <c r="I1502" s="1">
        <v>2556</v>
      </c>
      <c r="J1502" s="1">
        <f>+Tabell1[[#This Row],[Regnskap]]</f>
        <v>2556</v>
      </c>
      <c r="L1502" t="str">
        <f>_xlfn.XLOOKUP(Tabell1[[#This Row],[Ansvar]],Fleksi[Ansvar],Fleksi[Virksomhet])</f>
        <v>EHR</v>
      </c>
      <c r="M1502" t="str">
        <f>_xlfn.XLOOKUP(Tabell1[[#This Row],[Ansvar]],Fleksi[Ansvar],Fleksi[1B])</f>
        <v>Enhet for hjemmetjenester og rehabilitering</v>
      </c>
      <c r="N1502" t="str">
        <f>_xlfn.XLOOKUP(Tabell1[[#This Row],[Ansvar]],Fleksi[Ansvar],Fleksi[Tjenesteområde])</f>
        <v>Helse og velferd</v>
      </c>
      <c r="O1502" s="1">
        <f>+ROUND(Tabell1[[#This Row],[Justert beløp]],-3)</f>
        <v>3000</v>
      </c>
      <c r="P1502">
        <f t="shared" si="192"/>
        <v>1099</v>
      </c>
      <c r="Q1502">
        <f t="shared" si="193"/>
        <v>320480</v>
      </c>
      <c r="R1502">
        <f t="shared" si="194"/>
        <v>2541</v>
      </c>
      <c r="S1502" t="str">
        <f t="shared" si="195"/>
        <v>2255</v>
      </c>
      <c r="T1502" s="1">
        <f>+Tabell1[[#This Row],[Avrundet beløp]]</f>
        <v>3000</v>
      </c>
      <c r="U1502" s="5">
        <f t="shared" si="191"/>
        <v>3000</v>
      </c>
    </row>
    <row r="1503" spans="1:21" x14ac:dyDescent="0.25">
      <c r="A1503">
        <v>320485</v>
      </c>
      <c r="B1503" t="s">
        <v>493</v>
      </c>
      <c r="C1503">
        <v>2541</v>
      </c>
      <c r="D1503" t="s">
        <v>427</v>
      </c>
      <c r="E1503">
        <v>1012</v>
      </c>
      <c r="F1503" t="s">
        <v>23</v>
      </c>
      <c r="G1503" t="s">
        <v>17</v>
      </c>
      <c r="H1503" t="s">
        <v>18</v>
      </c>
      <c r="I1503" s="1">
        <v>480</v>
      </c>
      <c r="J1503" s="1">
        <f>+Tabell1[[#This Row],[Regnskap]]</f>
        <v>480</v>
      </c>
      <c r="L1503" t="str">
        <f>_xlfn.XLOOKUP(Tabell1[[#This Row],[Ansvar]],Fleksi[Ansvar],Fleksi[Virksomhet])</f>
        <v>EHR</v>
      </c>
      <c r="M1503" t="str">
        <f>_xlfn.XLOOKUP(Tabell1[[#This Row],[Ansvar]],Fleksi[Ansvar],Fleksi[1B])</f>
        <v>Enhet for hjemmetjenester og rehabilitering</v>
      </c>
      <c r="N1503" t="str">
        <f>_xlfn.XLOOKUP(Tabell1[[#This Row],[Ansvar]],Fleksi[Ansvar],Fleksi[Tjenesteområde])</f>
        <v>Helse og velferd</v>
      </c>
      <c r="O1503" s="1">
        <f>+ROUND(Tabell1[[#This Row],[Justert beløp]],-3)</f>
        <v>0</v>
      </c>
      <c r="P1503">
        <f t="shared" si="192"/>
        <v>1012</v>
      </c>
      <c r="Q1503">
        <f t="shared" si="193"/>
        <v>320485</v>
      </c>
      <c r="R1503">
        <f t="shared" si="194"/>
        <v>2541</v>
      </c>
      <c r="S1503" t="str">
        <f t="shared" si="195"/>
        <v>2255</v>
      </c>
      <c r="T1503" s="1">
        <f>+Tabell1[[#This Row],[Avrundet beløp]]</f>
        <v>0</v>
      </c>
      <c r="U1503" s="5">
        <f t="shared" si="191"/>
        <v>0</v>
      </c>
    </row>
    <row r="1504" spans="1:21" x14ac:dyDescent="0.25">
      <c r="A1504">
        <v>320485</v>
      </c>
      <c r="B1504" t="s">
        <v>493</v>
      </c>
      <c r="C1504">
        <v>2541</v>
      </c>
      <c r="D1504" t="s">
        <v>427</v>
      </c>
      <c r="E1504">
        <v>1020</v>
      </c>
      <c r="F1504" t="s">
        <v>260</v>
      </c>
      <c r="G1504" t="s">
        <v>17</v>
      </c>
      <c r="H1504" t="s">
        <v>18</v>
      </c>
      <c r="I1504" s="1">
        <v>22573</v>
      </c>
      <c r="J1504" s="1">
        <f>+Tabell1[[#This Row],[Regnskap]]</f>
        <v>22573</v>
      </c>
      <c r="L1504" t="str">
        <f>_xlfn.XLOOKUP(Tabell1[[#This Row],[Ansvar]],Fleksi[Ansvar],Fleksi[Virksomhet])</f>
        <v>EHR</v>
      </c>
      <c r="M1504" t="str">
        <f>_xlfn.XLOOKUP(Tabell1[[#This Row],[Ansvar]],Fleksi[Ansvar],Fleksi[1B])</f>
        <v>Enhet for hjemmetjenester og rehabilitering</v>
      </c>
      <c r="N1504" t="str">
        <f>_xlfn.XLOOKUP(Tabell1[[#This Row],[Ansvar]],Fleksi[Ansvar],Fleksi[Tjenesteområde])</f>
        <v>Helse og velferd</v>
      </c>
      <c r="O1504" s="1">
        <f>+ROUND(Tabell1[[#This Row],[Justert beløp]],-3)</f>
        <v>23000</v>
      </c>
      <c r="P1504">
        <f t="shared" si="192"/>
        <v>1020</v>
      </c>
      <c r="Q1504">
        <f t="shared" si="193"/>
        <v>320485</v>
      </c>
      <c r="R1504">
        <f t="shared" si="194"/>
        <v>2541</v>
      </c>
      <c r="S1504" t="str">
        <f t="shared" si="195"/>
        <v>2255</v>
      </c>
      <c r="T1504" s="1">
        <f>+Tabell1[[#This Row],[Avrundet beløp]]</f>
        <v>23000</v>
      </c>
      <c r="U1504" s="5">
        <f t="shared" si="191"/>
        <v>23000</v>
      </c>
    </row>
    <row r="1505" spans="1:21" x14ac:dyDescent="0.25">
      <c r="A1505">
        <v>320485</v>
      </c>
      <c r="B1505" t="s">
        <v>493</v>
      </c>
      <c r="C1505">
        <v>2541</v>
      </c>
      <c r="D1505" t="s">
        <v>427</v>
      </c>
      <c r="E1505">
        <v>1025</v>
      </c>
      <c r="F1505" t="s">
        <v>258</v>
      </c>
      <c r="G1505" t="s">
        <v>17</v>
      </c>
      <c r="H1505" t="s">
        <v>18</v>
      </c>
      <c r="I1505" s="1">
        <v>3805</v>
      </c>
      <c r="J1505" s="1">
        <f>+Tabell1[[#This Row],[Regnskap]]</f>
        <v>3805</v>
      </c>
      <c r="L1505" t="str">
        <f>_xlfn.XLOOKUP(Tabell1[[#This Row],[Ansvar]],Fleksi[Ansvar],Fleksi[Virksomhet])</f>
        <v>EHR</v>
      </c>
      <c r="M1505" t="str">
        <f>_xlfn.XLOOKUP(Tabell1[[#This Row],[Ansvar]],Fleksi[Ansvar],Fleksi[1B])</f>
        <v>Enhet for hjemmetjenester og rehabilitering</v>
      </c>
      <c r="N1505" t="str">
        <f>_xlfn.XLOOKUP(Tabell1[[#This Row],[Ansvar]],Fleksi[Ansvar],Fleksi[Tjenesteområde])</f>
        <v>Helse og velferd</v>
      </c>
      <c r="O1505" s="1">
        <f>+ROUND(Tabell1[[#This Row],[Justert beløp]],-3)</f>
        <v>4000</v>
      </c>
      <c r="P1505">
        <f t="shared" si="192"/>
        <v>1025</v>
      </c>
      <c r="Q1505">
        <f t="shared" si="193"/>
        <v>320485</v>
      </c>
      <c r="R1505">
        <f t="shared" si="194"/>
        <v>2541</v>
      </c>
      <c r="S1505" t="str">
        <f t="shared" si="195"/>
        <v>2255</v>
      </c>
      <c r="T1505" s="1">
        <f>+Tabell1[[#This Row],[Avrundet beløp]]</f>
        <v>4000</v>
      </c>
      <c r="U1505" s="5">
        <f t="shared" si="191"/>
        <v>4000</v>
      </c>
    </row>
    <row r="1506" spans="1:21" x14ac:dyDescent="0.25">
      <c r="A1506">
        <v>320485</v>
      </c>
      <c r="B1506" t="s">
        <v>493</v>
      </c>
      <c r="C1506">
        <v>2541</v>
      </c>
      <c r="D1506" t="s">
        <v>427</v>
      </c>
      <c r="E1506">
        <v>1040</v>
      </c>
      <c r="F1506" t="s">
        <v>27</v>
      </c>
      <c r="G1506" t="s">
        <v>17</v>
      </c>
      <c r="H1506" t="s">
        <v>18</v>
      </c>
      <c r="I1506" s="1">
        <v>7137</v>
      </c>
      <c r="J1506" s="1">
        <f>+Tabell1[[#This Row],[Regnskap]]</f>
        <v>7137</v>
      </c>
      <c r="L1506" t="str">
        <f>_xlfn.XLOOKUP(Tabell1[[#This Row],[Ansvar]],Fleksi[Ansvar],Fleksi[Virksomhet])</f>
        <v>EHR</v>
      </c>
      <c r="M1506" t="str">
        <f>_xlfn.XLOOKUP(Tabell1[[#This Row],[Ansvar]],Fleksi[Ansvar],Fleksi[1B])</f>
        <v>Enhet for hjemmetjenester og rehabilitering</v>
      </c>
      <c r="N1506" t="str">
        <f>_xlfn.XLOOKUP(Tabell1[[#This Row],[Ansvar]],Fleksi[Ansvar],Fleksi[Tjenesteområde])</f>
        <v>Helse og velferd</v>
      </c>
      <c r="O1506" s="1">
        <f>+ROUND(Tabell1[[#This Row],[Justert beløp]],-3)</f>
        <v>7000</v>
      </c>
      <c r="P1506">
        <f t="shared" si="192"/>
        <v>1040</v>
      </c>
      <c r="Q1506">
        <f t="shared" si="193"/>
        <v>320485</v>
      </c>
      <c r="R1506">
        <f t="shared" si="194"/>
        <v>2541</v>
      </c>
      <c r="S1506" t="str">
        <f t="shared" si="195"/>
        <v>2255</v>
      </c>
      <c r="T1506" s="1">
        <f>+Tabell1[[#This Row],[Avrundet beløp]]</f>
        <v>7000</v>
      </c>
      <c r="U1506" s="5">
        <f t="shared" si="191"/>
        <v>7000</v>
      </c>
    </row>
    <row r="1507" spans="1:21" x14ac:dyDescent="0.25">
      <c r="A1507">
        <v>320485</v>
      </c>
      <c r="B1507" t="s">
        <v>493</v>
      </c>
      <c r="C1507">
        <v>2541</v>
      </c>
      <c r="D1507" t="s">
        <v>427</v>
      </c>
      <c r="E1507">
        <v>1050</v>
      </c>
      <c r="F1507" t="s">
        <v>223</v>
      </c>
      <c r="G1507" t="s">
        <v>17</v>
      </c>
      <c r="H1507" t="s">
        <v>18</v>
      </c>
      <c r="I1507" s="1">
        <v>3057</v>
      </c>
      <c r="J1507" s="1">
        <f>+Tabell1[[#This Row],[Regnskap]]</f>
        <v>3057</v>
      </c>
      <c r="L1507" t="str">
        <f>_xlfn.XLOOKUP(Tabell1[[#This Row],[Ansvar]],Fleksi[Ansvar],Fleksi[Virksomhet])</f>
        <v>EHR</v>
      </c>
      <c r="M1507" t="str">
        <f>_xlfn.XLOOKUP(Tabell1[[#This Row],[Ansvar]],Fleksi[Ansvar],Fleksi[1B])</f>
        <v>Enhet for hjemmetjenester og rehabilitering</v>
      </c>
      <c r="N1507" t="str">
        <f>_xlfn.XLOOKUP(Tabell1[[#This Row],[Ansvar]],Fleksi[Ansvar],Fleksi[Tjenesteområde])</f>
        <v>Helse og velferd</v>
      </c>
      <c r="O1507" s="1">
        <f>+ROUND(Tabell1[[#This Row],[Justert beløp]],-3)</f>
        <v>3000</v>
      </c>
      <c r="P1507">
        <f t="shared" si="192"/>
        <v>1050</v>
      </c>
      <c r="Q1507">
        <f t="shared" si="193"/>
        <v>320485</v>
      </c>
      <c r="R1507">
        <f t="shared" si="194"/>
        <v>2541</v>
      </c>
      <c r="S1507" t="str">
        <f t="shared" si="195"/>
        <v>2255</v>
      </c>
      <c r="T1507" s="1">
        <f>+Tabell1[[#This Row],[Avrundet beløp]]</f>
        <v>3000</v>
      </c>
      <c r="U1507" s="5">
        <f t="shared" si="191"/>
        <v>3000</v>
      </c>
    </row>
    <row r="1508" spans="1:21" x14ac:dyDescent="0.25">
      <c r="A1508">
        <v>320485</v>
      </c>
      <c r="B1508" t="s">
        <v>493</v>
      </c>
      <c r="C1508">
        <v>2541</v>
      </c>
      <c r="D1508" t="s">
        <v>427</v>
      </c>
      <c r="E1508">
        <v>1090</v>
      </c>
      <c r="F1508" t="s">
        <v>22</v>
      </c>
      <c r="G1508" t="s">
        <v>17</v>
      </c>
      <c r="H1508" t="s">
        <v>18</v>
      </c>
      <c r="I1508" s="1">
        <v>1988</v>
      </c>
      <c r="J1508" s="1">
        <f>+Tabell1[[#This Row],[Regnskap]]</f>
        <v>1988</v>
      </c>
      <c r="L1508" t="str">
        <f>_xlfn.XLOOKUP(Tabell1[[#This Row],[Ansvar]],Fleksi[Ansvar],Fleksi[Virksomhet])</f>
        <v>EHR</v>
      </c>
      <c r="M1508" t="str">
        <f>_xlfn.XLOOKUP(Tabell1[[#This Row],[Ansvar]],Fleksi[Ansvar],Fleksi[1B])</f>
        <v>Enhet for hjemmetjenester og rehabilitering</v>
      </c>
      <c r="N1508" t="str">
        <f>_xlfn.XLOOKUP(Tabell1[[#This Row],[Ansvar]],Fleksi[Ansvar],Fleksi[Tjenesteområde])</f>
        <v>Helse og velferd</v>
      </c>
      <c r="O1508" s="1">
        <f>+ROUND(Tabell1[[#This Row],[Justert beløp]],-3)</f>
        <v>2000</v>
      </c>
      <c r="P1508">
        <f t="shared" si="192"/>
        <v>1090</v>
      </c>
      <c r="Q1508">
        <f t="shared" si="193"/>
        <v>320485</v>
      </c>
      <c r="R1508">
        <f t="shared" si="194"/>
        <v>2541</v>
      </c>
      <c r="S1508" t="str">
        <f t="shared" si="195"/>
        <v>2255</v>
      </c>
      <c r="T1508" s="1">
        <f>+Tabell1[[#This Row],[Avrundet beløp]]</f>
        <v>2000</v>
      </c>
      <c r="U1508" s="5">
        <f t="shared" si="191"/>
        <v>2000</v>
      </c>
    </row>
    <row r="1509" spans="1:21" x14ac:dyDescent="0.25">
      <c r="A1509">
        <v>320485</v>
      </c>
      <c r="B1509" t="s">
        <v>493</v>
      </c>
      <c r="C1509">
        <v>2541</v>
      </c>
      <c r="D1509" t="s">
        <v>427</v>
      </c>
      <c r="E1509">
        <v>1099</v>
      </c>
      <c r="F1509" t="s">
        <v>16</v>
      </c>
      <c r="G1509" t="s">
        <v>17</v>
      </c>
      <c r="H1509" t="s">
        <v>18</v>
      </c>
      <c r="I1509" s="1">
        <v>5516</v>
      </c>
      <c r="J1509" s="1">
        <f>+Tabell1[[#This Row],[Regnskap]]</f>
        <v>5516</v>
      </c>
      <c r="L1509" t="str">
        <f>_xlfn.XLOOKUP(Tabell1[[#This Row],[Ansvar]],Fleksi[Ansvar],Fleksi[Virksomhet])</f>
        <v>EHR</v>
      </c>
      <c r="M1509" t="str">
        <f>_xlfn.XLOOKUP(Tabell1[[#This Row],[Ansvar]],Fleksi[Ansvar],Fleksi[1B])</f>
        <v>Enhet for hjemmetjenester og rehabilitering</v>
      </c>
      <c r="N1509" t="str">
        <f>_xlfn.XLOOKUP(Tabell1[[#This Row],[Ansvar]],Fleksi[Ansvar],Fleksi[Tjenesteområde])</f>
        <v>Helse og velferd</v>
      </c>
      <c r="O1509" s="1">
        <f>+ROUND(Tabell1[[#This Row],[Justert beløp]],-3)</f>
        <v>6000</v>
      </c>
      <c r="P1509">
        <f t="shared" si="192"/>
        <v>1099</v>
      </c>
      <c r="Q1509">
        <f t="shared" si="193"/>
        <v>320485</v>
      </c>
      <c r="R1509">
        <f t="shared" si="194"/>
        <v>2541</v>
      </c>
      <c r="S1509" t="str">
        <f t="shared" si="195"/>
        <v>2255</v>
      </c>
      <c r="T1509" s="1">
        <f>+Tabell1[[#This Row],[Avrundet beløp]]</f>
        <v>6000</v>
      </c>
      <c r="U1509" s="5">
        <f t="shared" si="191"/>
        <v>6000</v>
      </c>
    </row>
    <row r="1510" spans="1:21" x14ac:dyDescent="0.25">
      <c r="A1510">
        <v>320490</v>
      </c>
      <c r="B1510" t="s">
        <v>494</v>
      </c>
      <c r="C1510">
        <v>2530</v>
      </c>
      <c r="D1510" t="s">
        <v>240</v>
      </c>
      <c r="E1510">
        <v>1012</v>
      </c>
      <c r="F1510" t="s">
        <v>23</v>
      </c>
      <c r="G1510" t="s">
        <v>17</v>
      </c>
      <c r="H1510" t="s">
        <v>18</v>
      </c>
      <c r="I1510" s="1">
        <v>386</v>
      </c>
      <c r="J1510" s="1">
        <f>+Tabell1[[#This Row],[Regnskap]]</f>
        <v>386</v>
      </c>
      <c r="L1510" t="str">
        <f>_xlfn.XLOOKUP(Tabell1[[#This Row],[Ansvar]],Fleksi[Ansvar],Fleksi[Virksomhet])</f>
        <v>EHR</v>
      </c>
      <c r="M1510" t="str">
        <f>_xlfn.XLOOKUP(Tabell1[[#This Row],[Ansvar]],Fleksi[Ansvar],Fleksi[1B])</f>
        <v>Enhet for hjemmetjenester og rehabilitering</v>
      </c>
      <c r="N1510" t="str">
        <f>_xlfn.XLOOKUP(Tabell1[[#This Row],[Ansvar]],Fleksi[Ansvar],Fleksi[Tjenesteområde])</f>
        <v>Helse og velferd</v>
      </c>
      <c r="O1510" s="1">
        <f>+ROUND(Tabell1[[#This Row],[Justert beløp]],-3)</f>
        <v>0</v>
      </c>
      <c r="P1510">
        <f t="shared" si="192"/>
        <v>1012</v>
      </c>
      <c r="Q1510">
        <f t="shared" si="193"/>
        <v>320490</v>
      </c>
      <c r="R1510">
        <f t="shared" si="194"/>
        <v>2530</v>
      </c>
      <c r="S1510" t="str">
        <f t="shared" si="195"/>
        <v>2255</v>
      </c>
      <c r="T1510" s="1">
        <f>+Tabell1[[#This Row],[Avrundet beløp]]</f>
        <v>0</v>
      </c>
      <c r="U1510" s="5">
        <f t="shared" si="191"/>
        <v>0</v>
      </c>
    </row>
    <row r="1511" spans="1:21" x14ac:dyDescent="0.25">
      <c r="A1511">
        <v>320490</v>
      </c>
      <c r="B1511" t="s">
        <v>494</v>
      </c>
      <c r="C1511">
        <v>2530</v>
      </c>
      <c r="D1511" t="s">
        <v>240</v>
      </c>
      <c r="E1511">
        <v>1020</v>
      </c>
      <c r="F1511" t="s">
        <v>260</v>
      </c>
      <c r="G1511" t="s">
        <v>17</v>
      </c>
      <c r="H1511" t="s">
        <v>18</v>
      </c>
      <c r="I1511" s="1">
        <v>4166</v>
      </c>
      <c r="J1511" s="1">
        <f>+Tabell1[[#This Row],[Regnskap]]</f>
        <v>4166</v>
      </c>
      <c r="L1511" t="str">
        <f>_xlfn.XLOOKUP(Tabell1[[#This Row],[Ansvar]],Fleksi[Ansvar],Fleksi[Virksomhet])</f>
        <v>EHR</v>
      </c>
      <c r="M1511" t="str">
        <f>_xlfn.XLOOKUP(Tabell1[[#This Row],[Ansvar]],Fleksi[Ansvar],Fleksi[1B])</f>
        <v>Enhet for hjemmetjenester og rehabilitering</v>
      </c>
      <c r="N1511" t="str">
        <f>_xlfn.XLOOKUP(Tabell1[[#This Row],[Ansvar]],Fleksi[Ansvar],Fleksi[Tjenesteområde])</f>
        <v>Helse og velferd</v>
      </c>
      <c r="O1511" s="1">
        <f>+ROUND(Tabell1[[#This Row],[Justert beløp]],-3)</f>
        <v>4000</v>
      </c>
      <c r="P1511">
        <f t="shared" si="192"/>
        <v>1020</v>
      </c>
      <c r="Q1511">
        <f t="shared" si="193"/>
        <v>320490</v>
      </c>
      <c r="R1511">
        <f t="shared" si="194"/>
        <v>2530</v>
      </c>
      <c r="S1511" t="str">
        <f t="shared" si="195"/>
        <v>2255</v>
      </c>
      <c r="T1511" s="1">
        <f>+Tabell1[[#This Row],[Avrundet beløp]]</f>
        <v>4000</v>
      </c>
      <c r="U1511" s="5">
        <f t="shared" si="191"/>
        <v>4000</v>
      </c>
    </row>
    <row r="1512" spans="1:21" x14ac:dyDescent="0.25">
      <c r="A1512">
        <v>320490</v>
      </c>
      <c r="B1512" t="s">
        <v>494</v>
      </c>
      <c r="C1512">
        <v>2530</v>
      </c>
      <c r="D1512" t="s">
        <v>240</v>
      </c>
      <c r="E1512">
        <v>1040</v>
      </c>
      <c r="F1512" t="s">
        <v>27</v>
      </c>
      <c r="G1512" t="s">
        <v>17</v>
      </c>
      <c r="H1512" t="s">
        <v>18</v>
      </c>
      <c r="I1512" s="1">
        <v>64294</v>
      </c>
      <c r="J1512" s="1">
        <f>+Tabell1[[#This Row],[Regnskap]]</f>
        <v>64294</v>
      </c>
      <c r="L1512" t="str">
        <f>_xlfn.XLOOKUP(Tabell1[[#This Row],[Ansvar]],Fleksi[Ansvar],Fleksi[Virksomhet])</f>
        <v>EHR</v>
      </c>
      <c r="M1512" t="str">
        <f>_xlfn.XLOOKUP(Tabell1[[#This Row],[Ansvar]],Fleksi[Ansvar],Fleksi[1B])</f>
        <v>Enhet for hjemmetjenester og rehabilitering</v>
      </c>
      <c r="N1512" t="str">
        <f>_xlfn.XLOOKUP(Tabell1[[#This Row],[Ansvar]],Fleksi[Ansvar],Fleksi[Tjenesteområde])</f>
        <v>Helse og velferd</v>
      </c>
      <c r="O1512" s="1">
        <f>+ROUND(Tabell1[[#This Row],[Justert beløp]],-3)</f>
        <v>64000</v>
      </c>
      <c r="P1512">
        <f t="shared" si="192"/>
        <v>1040</v>
      </c>
      <c r="Q1512">
        <f t="shared" si="193"/>
        <v>320490</v>
      </c>
      <c r="R1512">
        <f t="shared" si="194"/>
        <v>2530</v>
      </c>
      <c r="S1512" t="str">
        <f t="shared" si="195"/>
        <v>2255</v>
      </c>
      <c r="T1512" s="1">
        <f>+Tabell1[[#This Row],[Avrundet beløp]]</f>
        <v>64000</v>
      </c>
      <c r="U1512" s="5">
        <f t="shared" si="191"/>
        <v>64000</v>
      </c>
    </row>
    <row r="1513" spans="1:21" x14ac:dyDescent="0.25">
      <c r="A1513">
        <v>320490</v>
      </c>
      <c r="B1513" t="s">
        <v>494</v>
      </c>
      <c r="C1513">
        <v>2530</v>
      </c>
      <c r="D1513" t="s">
        <v>240</v>
      </c>
      <c r="E1513">
        <v>1090</v>
      </c>
      <c r="F1513" t="s">
        <v>22</v>
      </c>
      <c r="G1513" t="s">
        <v>17</v>
      </c>
      <c r="H1513" t="s">
        <v>18</v>
      </c>
      <c r="I1513" s="1">
        <v>384</v>
      </c>
      <c r="J1513" s="1">
        <f>+Tabell1[[#This Row],[Regnskap]]</f>
        <v>384</v>
      </c>
      <c r="L1513" t="str">
        <f>_xlfn.XLOOKUP(Tabell1[[#This Row],[Ansvar]],Fleksi[Ansvar],Fleksi[Virksomhet])</f>
        <v>EHR</v>
      </c>
      <c r="M1513" t="str">
        <f>_xlfn.XLOOKUP(Tabell1[[#This Row],[Ansvar]],Fleksi[Ansvar],Fleksi[1B])</f>
        <v>Enhet for hjemmetjenester og rehabilitering</v>
      </c>
      <c r="N1513" t="str">
        <f>_xlfn.XLOOKUP(Tabell1[[#This Row],[Ansvar]],Fleksi[Ansvar],Fleksi[Tjenesteområde])</f>
        <v>Helse og velferd</v>
      </c>
      <c r="O1513" s="1">
        <f>+ROUND(Tabell1[[#This Row],[Justert beløp]],-3)</f>
        <v>0</v>
      </c>
      <c r="P1513">
        <f t="shared" si="192"/>
        <v>1090</v>
      </c>
      <c r="Q1513">
        <f t="shared" si="193"/>
        <v>320490</v>
      </c>
      <c r="R1513">
        <f t="shared" si="194"/>
        <v>2530</v>
      </c>
      <c r="S1513" t="str">
        <f t="shared" si="195"/>
        <v>2255</v>
      </c>
      <c r="T1513" s="1">
        <f>+Tabell1[[#This Row],[Avrundet beløp]]</f>
        <v>0</v>
      </c>
      <c r="U1513" s="5">
        <f t="shared" si="191"/>
        <v>0</v>
      </c>
    </row>
    <row r="1514" spans="1:21" x14ac:dyDescent="0.25">
      <c r="A1514">
        <v>320490</v>
      </c>
      <c r="B1514" t="s">
        <v>494</v>
      </c>
      <c r="C1514">
        <v>2530</v>
      </c>
      <c r="D1514" t="s">
        <v>240</v>
      </c>
      <c r="E1514">
        <v>1099</v>
      </c>
      <c r="F1514" t="s">
        <v>16</v>
      </c>
      <c r="G1514" t="s">
        <v>17</v>
      </c>
      <c r="H1514" t="s">
        <v>18</v>
      </c>
      <c r="I1514" s="1">
        <v>9846</v>
      </c>
      <c r="J1514" s="1">
        <f>+Tabell1[[#This Row],[Regnskap]]</f>
        <v>9846</v>
      </c>
      <c r="L1514" t="str">
        <f>_xlfn.XLOOKUP(Tabell1[[#This Row],[Ansvar]],Fleksi[Ansvar],Fleksi[Virksomhet])</f>
        <v>EHR</v>
      </c>
      <c r="M1514" t="str">
        <f>_xlfn.XLOOKUP(Tabell1[[#This Row],[Ansvar]],Fleksi[Ansvar],Fleksi[1B])</f>
        <v>Enhet for hjemmetjenester og rehabilitering</v>
      </c>
      <c r="N1514" t="str">
        <f>_xlfn.XLOOKUP(Tabell1[[#This Row],[Ansvar]],Fleksi[Ansvar],Fleksi[Tjenesteområde])</f>
        <v>Helse og velferd</v>
      </c>
      <c r="O1514" s="1">
        <f>+ROUND(Tabell1[[#This Row],[Justert beløp]],-3)</f>
        <v>10000</v>
      </c>
      <c r="P1514">
        <f t="shared" si="192"/>
        <v>1099</v>
      </c>
      <c r="Q1514">
        <f t="shared" si="193"/>
        <v>320490</v>
      </c>
      <c r="R1514">
        <f t="shared" si="194"/>
        <v>2530</v>
      </c>
      <c r="S1514" t="str">
        <f t="shared" si="195"/>
        <v>2255</v>
      </c>
      <c r="T1514" s="1">
        <f>+Tabell1[[#This Row],[Avrundet beløp]]</f>
        <v>10000</v>
      </c>
      <c r="U1514" s="5">
        <f t="shared" si="191"/>
        <v>10000</v>
      </c>
    </row>
    <row r="1515" spans="1:21" x14ac:dyDescent="0.25">
      <c r="A1515">
        <v>320491</v>
      </c>
      <c r="B1515" t="s">
        <v>495</v>
      </c>
      <c r="C1515">
        <v>2530</v>
      </c>
      <c r="D1515" t="s">
        <v>240</v>
      </c>
      <c r="E1515">
        <v>1040</v>
      </c>
      <c r="F1515" t="s">
        <v>27</v>
      </c>
      <c r="G1515" t="s">
        <v>17</v>
      </c>
      <c r="H1515" t="s">
        <v>18</v>
      </c>
      <c r="I1515" s="1">
        <v>8702</v>
      </c>
      <c r="J1515" s="1">
        <f>+Tabell1[[#This Row],[Regnskap]]</f>
        <v>8702</v>
      </c>
      <c r="L1515" t="str">
        <f>_xlfn.XLOOKUP(Tabell1[[#This Row],[Ansvar]],Fleksi[Ansvar],Fleksi[Virksomhet])</f>
        <v>EHR</v>
      </c>
      <c r="M1515" t="str">
        <f>_xlfn.XLOOKUP(Tabell1[[#This Row],[Ansvar]],Fleksi[Ansvar],Fleksi[1B])</f>
        <v>Enhet for hjemmetjenester og rehabilitering</v>
      </c>
      <c r="N1515" t="str">
        <f>_xlfn.XLOOKUP(Tabell1[[#This Row],[Ansvar]],Fleksi[Ansvar],Fleksi[Tjenesteområde])</f>
        <v>Helse og velferd</v>
      </c>
      <c r="O1515" s="1">
        <f>+ROUND(Tabell1[[#This Row],[Justert beløp]],-3)</f>
        <v>9000</v>
      </c>
      <c r="P1515">
        <f t="shared" si="192"/>
        <v>1040</v>
      </c>
      <c r="Q1515">
        <f t="shared" si="193"/>
        <v>320491</v>
      </c>
      <c r="R1515">
        <f t="shared" si="194"/>
        <v>2530</v>
      </c>
      <c r="S1515" t="str">
        <f t="shared" si="195"/>
        <v>2255</v>
      </c>
      <c r="T1515" s="1">
        <f>+Tabell1[[#This Row],[Avrundet beløp]]</f>
        <v>9000</v>
      </c>
      <c r="U1515" s="5">
        <f t="shared" si="191"/>
        <v>9000</v>
      </c>
    </row>
    <row r="1516" spans="1:21" x14ac:dyDescent="0.25">
      <c r="A1516">
        <v>320491</v>
      </c>
      <c r="B1516" t="s">
        <v>495</v>
      </c>
      <c r="C1516">
        <v>2530</v>
      </c>
      <c r="D1516" t="s">
        <v>240</v>
      </c>
      <c r="E1516">
        <v>1099</v>
      </c>
      <c r="F1516" t="s">
        <v>16</v>
      </c>
      <c r="G1516" t="s">
        <v>17</v>
      </c>
      <c r="H1516" t="s">
        <v>18</v>
      </c>
      <c r="I1516" s="1">
        <v>1227</v>
      </c>
      <c r="J1516" s="1">
        <f>+Tabell1[[#This Row],[Regnskap]]</f>
        <v>1227</v>
      </c>
      <c r="L1516" t="str">
        <f>_xlfn.XLOOKUP(Tabell1[[#This Row],[Ansvar]],Fleksi[Ansvar],Fleksi[Virksomhet])</f>
        <v>EHR</v>
      </c>
      <c r="M1516" t="str">
        <f>_xlfn.XLOOKUP(Tabell1[[#This Row],[Ansvar]],Fleksi[Ansvar],Fleksi[1B])</f>
        <v>Enhet for hjemmetjenester og rehabilitering</v>
      </c>
      <c r="N1516" t="str">
        <f>_xlfn.XLOOKUP(Tabell1[[#This Row],[Ansvar]],Fleksi[Ansvar],Fleksi[Tjenesteområde])</f>
        <v>Helse og velferd</v>
      </c>
      <c r="O1516" s="1">
        <f>+ROUND(Tabell1[[#This Row],[Justert beløp]],-3)</f>
        <v>1000</v>
      </c>
      <c r="P1516">
        <f t="shared" ref="P1516:P1541" si="196">+E1516</f>
        <v>1099</v>
      </c>
      <c r="Q1516">
        <f t="shared" ref="Q1516:Q1541" si="197">+A1516</f>
        <v>320491</v>
      </c>
      <c r="R1516">
        <f t="shared" ref="R1516:R1541" si="198">+C1516</f>
        <v>2530</v>
      </c>
      <c r="S1516" t="str">
        <f t="shared" ref="S1516:S1541" si="199">+G1516</f>
        <v>2255</v>
      </c>
      <c r="T1516" s="1">
        <f>+Tabell1[[#This Row],[Avrundet beløp]]</f>
        <v>1000</v>
      </c>
      <c r="U1516" s="5">
        <f t="shared" si="191"/>
        <v>1000</v>
      </c>
    </row>
    <row r="1517" spans="1:21" x14ac:dyDescent="0.25">
      <c r="A1517">
        <v>320491</v>
      </c>
      <c r="B1517" t="s">
        <v>495</v>
      </c>
      <c r="C1517">
        <v>2530</v>
      </c>
      <c r="D1517" t="s">
        <v>240</v>
      </c>
      <c r="E1517">
        <v>1110</v>
      </c>
      <c r="F1517" t="s">
        <v>221</v>
      </c>
      <c r="G1517" t="s">
        <v>17</v>
      </c>
      <c r="H1517" t="s">
        <v>18</v>
      </c>
      <c r="I1517" s="1">
        <v>1154</v>
      </c>
      <c r="J1517" s="1">
        <f>+Tabell1[[#This Row],[Regnskap]]</f>
        <v>1154</v>
      </c>
      <c r="L1517" t="str">
        <f>_xlfn.XLOOKUP(Tabell1[[#This Row],[Ansvar]],Fleksi[Ansvar],Fleksi[Virksomhet])</f>
        <v>EHR</v>
      </c>
      <c r="M1517" t="str">
        <f>_xlfn.XLOOKUP(Tabell1[[#This Row],[Ansvar]],Fleksi[Ansvar],Fleksi[1B])</f>
        <v>Enhet for hjemmetjenester og rehabilitering</v>
      </c>
      <c r="N1517" t="str">
        <f>_xlfn.XLOOKUP(Tabell1[[#This Row],[Ansvar]],Fleksi[Ansvar],Fleksi[Tjenesteområde])</f>
        <v>Helse og velferd</v>
      </c>
      <c r="O1517" s="1">
        <f>+ROUND(Tabell1[[#This Row],[Justert beløp]],-3)</f>
        <v>1000</v>
      </c>
      <c r="P1517">
        <f t="shared" si="196"/>
        <v>1110</v>
      </c>
      <c r="Q1517">
        <f t="shared" si="197"/>
        <v>320491</v>
      </c>
      <c r="R1517">
        <f t="shared" si="198"/>
        <v>2530</v>
      </c>
      <c r="S1517" t="str">
        <f t="shared" si="199"/>
        <v>2255</v>
      </c>
      <c r="T1517" s="1">
        <f>+Tabell1[[#This Row],[Avrundet beløp]]</f>
        <v>1000</v>
      </c>
      <c r="U1517" s="5">
        <f t="shared" si="191"/>
        <v>1000</v>
      </c>
    </row>
    <row r="1518" spans="1:21" x14ac:dyDescent="0.25">
      <c r="A1518">
        <v>320491</v>
      </c>
      <c r="B1518" t="s">
        <v>495</v>
      </c>
      <c r="C1518">
        <v>2530</v>
      </c>
      <c r="D1518" t="s">
        <v>240</v>
      </c>
      <c r="E1518">
        <v>1121</v>
      </c>
      <c r="F1518" t="s">
        <v>66</v>
      </c>
      <c r="G1518" t="s">
        <v>17</v>
      </c>
      <c r="H1518" t="s">
        <v>18</v>
      </c>
      <c r="I1518" s="1">
        <v>1469</v>
      </c>
      <c r="J1518" s="1">
        <f>+Tabell1[[#This Row],[Regnskap]]</f>
        <v>1469</v>
      </c>
      <c r="L1518" t="str">
        <f>_xlfn.XLOOKUP(Tabell1[[#This Row],[Ansvar]],Fleksi[Ansvar],Fleksi[Virksomhet])</f>
        <v>EHR</v>
      </c>
      <c r="M1518" t="str">
        <f>_xlfn.XLOOKUP(Tabell1[[#This Row],[Ansvar]],Fleksi[Ansvar],Fleksi[1B])</f>
        <v>Enhet for hjemmetjenester og rehabilitering</v>
      </c>
      <c r="N1518" t="str">
        <f>_xlfn.XLOOKUP(Tabell1[[#This Row],[Ansvar]],Fleksi[Ansvar],Fleksi[Tjenesteområde])</f>
        <v>Helse og velferd</v>
      </c>
      <c r="O1518" s="1">
        <f>+ROUND(Tabell1[[#This Row],[Justert beløp]],-3)</f>
        <v>1000</v>
      </c>
      <c r="P1518">
        <f t="shared" si="196"/>
        <v>1121</v>
      </c>
      <c r="Q1518">
        <f t="shared" si="197"/>
        <v>320491</v>
      </c>
      <c r="R1518">
        <f t="shared" si="198"/>
        <v>2530</v>
      </c>
      <c r="S1518" t="str">
        <f t="shared" si="199"/>
        <v>2255</v>
      </c>
      <c r="T1518" s="1">
        <f>+Tabell1[[#This Row],[Avrundet beløp]]</f>
        <v>1000</v>
      </c>
      <c r="U1518" s="5">
        <f t="shared" si="191"/>
        <v>1000</v>
      </c>
    </row>
    <row r="1519" spans="1:21" x14ac:dyDescent="0.25">
      <c r="A1519">
        <v>320494</v>
      </c>
      <c r="B1519" t="s">
        <v>496</v>
      </c>
      <c r="C1519">
        <v>2611</v>
      </c>
      <c r="D1519" t="s">
        <v>455</v>
      </c>
      <c r="E1519">
        <v>1121</v>
      </c>
      <c r="F1519" t="s">
        <v>66</v>
      </c>
      <c r="G1519" t="s">
        <v>17</v>
      </c>
      <c r="H1519" t="s">
        <v>18</v>
      </c>
      <c r="I1519" s="1">
        <v>6349</v>
      </c>
      <c r="J1519" s="1">
        <f>+Tabell1[[#This Row],[Regnskap]]</f>
        <v>6349</v>
      </c>
      <c r="L1519" t="str">
        <f>_xlfn.XLOOKUP(Tabell1[[#This Row],[Ansvar]],Fleksi[Ansvar],Fleksi[Virksomhet])</f>
        <v>EHR</v>
      </c>
      <c r="M1519" t="str">
        <f>_xlfn.XLOOKUP(Tabell1[[#This Row],[Ansvar]],Fleksi[Ansvar],Fleksi[1B])</f>
        <v>Enhet for hjemmetjenester og rehabilitering</v>
      </c>
      <c r="N1519" t="str">
        <f>_xlfn.XLOOKUP(Tabell1[[#This Row],[Ansvar]],Fleksi[Ansvar],Fleksi[Tjenesteområde])</f>
        <v>Helse og velferd</v>
      </c>
      <c r="O1519" s="1">
        <f>+ROUND(Tabell1[[#This Row],[Justert beløp]],-3)</f>
        <v>6000</v>
      </c>
      <c r="P1519">
        <f t="shared" si="196"/>
        <v>1121</v>
      </c>
      <c r="Q1519">
        <f t="shared" si="197"/>
        <v>320494</v>
      </c>
      <c r="R1519">
        <f t="shared" si="198"/>
        <v>2611</v>
      </c>
      <c r="S1519" t="str">
        <f t="shared" si="199"/>
        <v>2255</v>
      </c>
      <c r="T1519" s="1">
        <f>+Tabell1[[#This Row],[Avrundet beløp]]</f>
        <v>6000</v>
      </c>
      <c r="U1519" s="5">
        <f t="shared" si="191"/>
        <v>6000</v>
      </c>
    </row>
    <row r="1520" spans="1:21" x14ac:dyDescent="0.25">
      <c r="A1520">
        <v>320500</v>
      </c>
      <c r="B1520" t="s">
        <v>497</v>
      </c>
      <c r="C1520">
        <v>2542</v>
      </c>
      <c r="D1520" t="s">
        <v>430</v>
      </c>
      <c r="E1520">
        <v>1110</v>
      </c>
      <c r="F1520" t="s">
        <v>221</v>
      </c>
      <c r="G1520" t="s">
        <v>17</v>
      </c>
      <c r="H1520" t="s">
        <v>18</v>
      </c>
      <c r="I1520" s="1">
        <v>333674</v>
      </c>
      <c r="J1520" s="1">
        <f>+Tabell1[[#This Row],[Regnskap]]</f>
        <v>333674</v>
      </c>
      <c r="L1520" t="str">
        <f>_xlfn.XLOOKUP(Tabell1[[#This Row],[Ansvar]],Fleksi[Ansvar],Fleksi[Virksomhet])</f>
        <v>EFF</v>
      </c>
      <c r="M1520" t="str">
        <f>_xlfn.XLOOKUP(Tabell1[[#This Row],[Ansvar]],Fleksi[Ansvar],Fleksi[1B])</f>
        <v>Enhet for funksjonshemmede</v>
      </c>
      <c r="N1520" t="str">
        <f>_xlfn.XLOOKUP(Tabell1[[#This Row],[Ansvar]],Fleksi[Ansvar],Fleksi[Tjenesteområde])</f>
        <v>Helse og velferd</v>
      </c>
      <c r="O1520" s="1">
        <f>+ROUND(Tabell1[[#This Row],[Justert beløp]],-3)</f>
        <v>334000</v>
      </c>
      <c r="P1520">
        <f t="shared" si="196"/>
        <v>1110</v>
      </c>
      <c r="Q1520">
        <f t="shared" si="197"/>
        <v>320500</v>
      </c>
      <c r="R1520">
        <f t="shared" si="198"/>
        <v>2542</v>
      </c>
      <c r="S1520" t="str">
        <f t="shared" si="199"/>
        <v>2255</v>
      </c>
      <c r="T1520" s="1">
        <f>+Tabell1[[#This Row],[Avrundet beløp]]</f>
        <v>334000</v>
      </c>
      <c r="U1520" s="5">
        <f t="shared" si="191"/>
        <v>334000</v>
      </c>
    </row>
    <row r="1521" spans="1:21" x14ac:dyDescent="0.25">
      <c r="A1521">
        <v>320500</v>
      </c>
      <c r="B1521" t="s">
        <v>497</v>
      </c>
      <c r="C1521">
        <v>2542</v>
      </c>
      <c r="D1521" t="s">
        <v>430</v>
      </c>
      <c r="E1521">
        <v>1114</v>
      </c>
      <c r="F1521" t="s">
        <v>321</v>
      </c>
      <c r="G1521" t="s">
        <v>17</v>
      </c>
      <c r="H1521" t="s">
        <v>18</v>
      </c>
      <c r="I1521" s="1">
        <v>5870</v>
      </c>
      <c r="J1521" s="1">
        <f>+Tabell1[[#This Row],[Regnskap]]</f>
        <v>5870</v>
      </c>
      <c r="L1521" t="str">
        <f>_xlfn.XLOOKUP(Tabell1[[#This Row],[Ansvar]],Fleksi[Ansvar],Fleksi[Virksomhet])</f>
        <v>EFF</v>
      </c>
      <c r="M1521" t="str">
        <f>_xlfn.XLOOKUP(Tabell1[[#This Row],[Ansvar]],Fleksi[Ansvar],Fleksi[1B])</f>
        <v>Enhet for funksjonshemmede</v>
      </c>
      <c r="N1521" t="str">
        <f>_xlfn.XLOOKUP(Tabell1[[#This Row],[Ansvar]],Fleksi[Ansvar],Fleksi[Tjenesteområde])</f>
        <v>Helse og velferd</v>
      </c>
      <c r="O1521" s="1">
        <f>+ROUND(Tabell1[[#This Row],[Justert beløp]],-3)</f>
        <v>6000</v>
      </c>
      <c r="P1521">
        <f t="shared" si="196"/>
        <v>1114</v>
      </c>
      <c r="Q1521">
        <f t="shared" si="197"/>
        <v>320500</v>
      </c>
      <c r="R1521">
        <f t="shared" si="198"/>
        <v>2542</v>
      </c>
      <c r="S1521" t="str">
        <f t="shared" si="199"/>
        <v>2255</v>
      </c>
      <c r="T1521" s="1">
        <f>+Tabell1[[#This Row],[Avrundet beløp]]</f>
        <v>6000</v>
      </c>
      <c r="U1521" s="5">
        <f t="shared" si="191"/>
        <v>6000</v>
      </c>
    </row>
    <row r="1522" spans="1:21" x14ac:dyDescent="0.25">
      <c r="A1522">
        <v>320502</v>
      </c>
      <c r="B1522" t="s">
        <v>498</v>
      </c>
      <c r="C1522">
        <v>2542</v>
      </c>
      <c r="D1522" t="s">
        <v>430</v>
      </c>
      <c r="E1522">
        <v>1011</v>
      </c>
      <c r="F1522" t="s">
        <v>60</v>
      </c>
      <c r="G1522" t="s">
        <v>17</v>
      </c>
      <c r="H1522" t="s">
        <v>18</v>
      </c>
      <c r="I1522" s="1">
        <v>1378</v>
      </c>
      <c r="J1522" s="1">
        <f>+Tabell1[[#This Row],[Regnskap]]</f>
        <v>1378</v>
      </c>
      <c r="L1522" t="str">
        <f>_xlfn.XLOOKUP(Tabell1[[#This Row],[Ansvar]],Fleksi[Ansvar],Fleksi[Virksomhet])</f>
        <v>EFF</v>
      </c>
      <c r="M1522" t="str">
        <f>_xlfn.XLOOKUP(Tabell1[[#This Row],[Ansvar]],Fleksi[Ansvar],Fleksi[1B])</f>
        <v>Enhet for funksjonshemmede</v>
      </c>
      <c r="N1522" t="str">
        <f>_xlfn.XLOOKUP(Tabell1[[#This Row],[Ansvar]],Fleksi[Ansvar],Fleksi[Tjenesteområde])</f>
        <v>Helse og velferd</v>
      </c>
      <c r="O1522" s="1">
        <f>+ROUND(Tabell1[[#This Row],[Justert beløp]],-3)</f>
        <v>1000</v>
      </c>
      <c r="P1522">
        <f t="shared" si="196"/>
        <v>1011</v>
      </c>
      <c r="Q1522">
        <f t="shared" si="197"/>
        <v>320502</v>
      </c>
      <c r="R1522">
        <f t="shared" si="198"/>
        <v>2542</v>
      </c>
      <c r="S1522" t="str">
        <f t="shared" si="199"/>
        <v>2255</v>
      </c>
      <c r="T1522" s="1">
        <f>+Tabell1[[#This Row],[Avrundet beløp]]</f>
        <v>1000</v>
      </c>
      <c r="U1522" s="5">
        <f t="shared" si="191"/>
        <v>1000</v>
      </c>
    </row>
    <row r="1523" spans="1:21" x14ac:dyDescent="0.25">
      <c r="A1523">
        <v>320502</v>
      </c>
      <c r="B1523" t="s">
        <v>498</v>
      </c>
      <c r="C1523">
        <v>2542</v>
      </c>
      <c r="D1523" t="s">
        <v>430</v>
      </c>
      <c r="E1523">
        <v>1012</v>
      </c>
      <c r="F1523" t="s">
        <v>23</v>
      </c>
      <c r="G1523" t="s">
        <v>17</v>
      </c>
      <c r="H1523" t="s">
        <v>18</v>
      </c>
      <c r="I1523" s="1">
        <v>847</v>
      </c>
      <c r="J1523" s="1">
        <f>+Tabell1[[#This Row],[Regnskap]]</f>
        <v>847</v>
      </c>
      <c r="L1523" t="str">
        <f>_xlfn.XLOOKUP(Tabell1[[#This Row],[Ansvar]],Fleksi[Ansvar],Fleksi[Virksomhet])</f>
        <v>EFF</v>
      </c>
      <c r="M1523" t="str">
        <f>_xlfn.XLOOKUP(Tabell1[[#This Row],[Ansvar]],Fleksi[Ansvar],Fleksi[1B])</f>
        <v>Enhet for funksjonshemmede</v>
      </c>
      <c r="N1523" t="str">
        <f>_xlfn.XLOOKUP(Tabell1[[#This Row],[Ansvar]],Fleksi[Ansvar],Fleksi[Tjenesteområde])</f>
        <v>Helse og velferd</v>
      </c>
      <c r="O1523" s="1">
        <f>+ROUND(Tabell1[[#This Row],[Justert beløp]],-3)</f>
        <v>1000</v>
      </c>
      <c r="P1523">
        <f t="shared" si="196"/>
        <v>1012</v>
      </c>
      <c r="Q1523">
        <f t="shared" si="197"/>
        <v>320502</v>
      </c>
      <c r="R1523">
        <f t="shared" si="198"/>
        <v>2542</v>
      </c>
      <c r="S1523" t="str">
        <f t="shared" si="199"/>
        <v>2255</v>
      </c>
      <c r="T1523" s="1">
        <f>+Tabell1[[#This Row],[Avrundet beløp]]</f>
        <v>1000</v>
      </c>
      <c r="U1523" s="5">
        <f t="shared" si="191"/>
        <v>1000</v>
      </c>
    </row>
    <row r="1524" spans="1:21" x14ac:dyDescent="0.25">
      <c r="A1524">
        <v>320502</v>
      </c>
      <c r="B1524" t="s">
        <v>498</v>
      </c>
      <c r="C1524">
        <v>2542</v>
      </c>
      <c r="D1524" t="s">
        <v>430</v>
      </c>
      <c r="E1524">
        <v>1020</v>
      </c>
      <c r="F1524" t="s">
        <v>260</v>
      </c>
      <c r="G1524" t="s">
        <v>17</v>
      </c>
      <c r="H1524" t="s">
        <v>18</v>
      </c>
      <c r="I1524" s="1">
        <v>3121</v>
      </c>
      <c r="J1524" s="1">
        <f>+Tabell1[[#This Row],[Regnskap]]</f>
        <v>3121</v>
      </c>
      <c r="L1524" t="str">
        <f>_xlfn.XLOOKUP(Tabell1[[#This Row],[Ansvar]],Fleksi[Ansvar],Fleksi[Virksomhet])</f>
        <v>EFF</v>
      </c>
      <c r="M1524" t="str">
        <f>_xlfn.XLOOKUP(Tabell1[[#This Row],[Ansvar]],Fleksi[Ansvar],Fleksi[1B])</f>
        <v>Enhet for funksjonshemmede</v>
      </c>
      <c r="N1524" t="str">
        <f>_xlfn.XLOOKUP(Tabell1[[#This Row],[Ansvar]],Fleksi[Ansvar],Fleksi[Tjenesteområde])</f>
        <v>Helse og velferd</v>
      </c>
      <c r="O1524" s="1">
        <f>+ROUND(Tabell1[[#This Row],[Justert beløp]],-3)</f>
        <v>3000</v>
      </c>
      <c r="P1524">
        <f t="shared" si="196"/>
        <v>1020</v>
      </c>
      <c r="Q1524">
        <f t="shared" si="197"/>
        <v>320502</v>
      </c>
      <c r="R1524">
        <f t="shared" si="198"/>
        <v>2542</v>
      </c>
      <c r="S1524" t="str">
        <f t="shared" si="199"/>
        <v>2255</v>
      </c>
      <c r="T1524" s="1">
        <f>+Tabell1[[#This Row],[Avrundet beløp]]</f>
        <v>3000</v>
      </c>
      <c r="U1524" s="5">
        <f t="shared" si="191"/>
        <v>3000</v>
      </c>
    </row>
    <row r="1525" spans="1:21" x14ac:dyDescent="0.25">
      <c r="A1525">
        <v>320502</v>
      </c>
      <c r="B1525" t="s">
        <v>498</v>
      </c>
      <c r="C1525">
        <v>2542</v>
      </c>
      <c r="D1525" t="s">
        <v>430</v>
      </c>
      <c r="E1525">
        <v>1025</v>
      </c>
      <c r="F1525" t="s">
        <v>258</v>
      </c>
      <c r="G1525" t="s">
        <v>17</v>
      </c>
      <c r="H1525" t="s">
        <v>18</v>
      </c>
      <c r="I1525" s="1">
        <v>282</v>
      </c>
      <c r="J1525" s="1">
        <f>+Tabell1[[#This Row],[Regnskap]]</f>
        <v>282</v>
      </c>
      <c r="L1525" t="str">
        <f>_xlfn.XLOOKUP(Tabell1[[#This Row],[Ansvar]],Fleksi[Ansvar],Fleksi[Virksomhet])</f>
        <v>EFF</v>
      </c>
      <c r="M1525" t="str">
        <f>_xlfn.XLOOKUP(Tabell1[[#This Row],[Ansvar]],Fleksi[Ansvar],Fleksi[1B])</f>
        <v>Enhet for funksjonshemmede</v>
      </c>
      <c r="N1525" t="str">
        <f>_xlfn.XLOOKUP(Tabell1[[#This Row],[Ansvar]],Fleksi[Ansvar],Fleksi[Tjenesteområde])</f>
        <v>Helse og velferd</v>
      </c>
      <c r="O1525" s="1">
        <f>+ROUND(Tabell1[[#This Row],[Justert beløp]],-3)</f>
        <v>0</v>
      </c>
      <c r="P1525">
        <f t="shared" si="196"/>
        <v>1025</v>
      </c>
      <c r="Q1525">
        <f t="shared" si="197"/>
        <v>320502</v>
      </c>
      <c r="R1525">
        <f t="shared" si="198"/>
        <v>2542</v>
      </c>
      <c r="S1525" t="str">
        <f t="shared" si="199"/>
        <v>2255</v>
      </c>
      <c r="T1525" s="1">
        <f>+Tabell1[[#This Row],[Avrundet beløp]]</f>
        <v>0</v>
      </c>
      <c r="U1525" s="5">
        <f t="shared" si="191"/>
        <v>0</v>
      </c>
    </row>
    <row r="1526" spans="1:21" x14ac:dyDescent="0.25">
      <c r="A1526">
        <v>320502</v>
      </c>
      <c r="B1526" t="s">
        <v>498</v>
      </c>
      <c r="C1526">
        <v>2542</v>
      </c>
      <c r="D1526" t="s">
        <v>430</v>
      </c>
      <c r="E1526">
        <v>1050</v>
      </c>
      <c r="F1526" t="s">
        <v>223</v>
      </c>
      <c r="G1526" t="s">
        <v>17</v>
      </c>
      <c r="H1526" t="s">
        <v>18</v>
      </c>
      <c r="I1526" s="1">
        <v>674</v>
      </c>
      <c r="J1526" s="1">
        <f>+Tabell1[[#This Row],[Regnskap]]</f>
        <v>674</v>
      </c>
      <c r="L1526" t="str">
        <f>_xlfn.XLOOKUP(Tabell1[[#This Row],[Ansvar]],Fleksi[Ansvar],Fleksi[Virksomhet])</f>
        <v>EFF</v>
      </c>
      <c r="M1526" t="str">
        <f>_xlfn.XLOOKUP(Tabell1[[#This Row],[Ansvar]],Fleksi[Ansvar],Fleksi[1B])</f>
        <v>Enhet for funksjonshemmede</v>
      </c>
      <c r="N1526" t="str">
        <f>_xlfn.XLOOKUP(Tabell1[[#This Row],[Ansvar]],Fleksi[Ansvar],Fleksi[Tjenesteområde])</f>
        <v>Helse og velferd</v>
      </c>
      <c r="O1526" s="1">
        <f>+ROUND(Tabell1[[#This Row],[Justert beløp]],-3)</f>
        <v>1000</v>
      </c>
      <c r="P1526">
        <f t="shared" si="196"/>
        <v>1050</v>
      </c>
      <c r="Q1526">
        <f t="shared" si="197"/>
        <v>320502</v>
      </c>
      <c r="R1526">
        <f t="shared" si="198"/>
        <v>2542</v>
      </c>
      <c r="S1526" t="str">
        <f t="shared" si="199"/>
        <v>2255</v>
      </c>
      <c r="T1526" s="1">
        <f>+Tabell1[[#This Row],[Avrundet beløp]]</f>
        <v>1000</v>
      </c>
      <c r="U1526" s="5">
        <f t="shared" si="191"/>
        <v>1000</v>
      </c>
    </row>
    <row r="1527" spans="1:21" x14ac:dyDescent="0.25">
      <c r="A1527">
        <v>320502</v>
      </c>
      <c r="B1527" t="s">
        <v>498</v>
      </c>
      <c r="C1527">
        <v>2542</v>
      </c>
      <c r="D1527" t="s">
        <v>430</v>
      </c>
      <c r="E1527">
        <v>1090</v>
      </c>
      <c r="F1527" t="s">
        <v>22</v>
      </c>
      <c r="G1527" t="s">
        <v>17</v>
      </c>
      <c r="H1527" t="s">
        <v>18</v>
      </c>
      <c r="I1527" s="1">
        <v>373</v>
      </c>
      <c r="J1527" s="1">
        <f>+Tabell1[[#This Row],[Regnskap]]</f>
        <v>373</v>
      </c>
      <c r="L1527" t="str">
        <f>_xlfn.XLOOKUP(Tabell1[[#This Row],[Ansvar]],Fleksi[Ansvar],Fleksi[Virksomhet])</f>
        <v>EFF</v>
      </c>
      <c r="M1527" t="str">
        <f>_xlfn.XLOOKUP(Tabell1[[#This Row],[Ansvar]],Fleksi[Ansvar],Fleksi[1B])</f>
        <v>Enhet for funksjonshemmede</v>
      </c>
      <c r="N1527" t="str">
        <f>_xlfn.XLOOKUP(Tabell1[[#This Row],[Ansvar]],Fleksi[Ansvar],Fleksi[Tjenesteområde])</f>
        <v>Helse og velferd</v>
      </c>
      <c r="O1527" s="1">
        <f>+ROUND(Tabell1[[#This Row],[Justert beløp]],-3)</f>
        <v>0</v>
      </c>
      <c r="P1527">
        <f t="shared" si="196"/>
        <v>1090</v>
      </c>
      <c r="Q1527">
        <f t="shared" si="197"/>
        <v>320502</v>
      </c>
      <c r="R1527">
        <f t="shared" si="198"/>
        <v>2542</v>
      </c>
      <c r="S1527" t="str">
        <f t="shared" si="199"/>
        <v>2255</v>
      </c>
      <c r="T1527" s="1">
        <f>+Tabell1[[#This Row],[Avrundet beløp]]</f>
        <v>0</v>
      </c>
      <c r="U1527" s="5">
        <f t="shared" si="191"/>
        <v>0</v>
      </c>
    </row>
    <row r="1528" spans="1:21" x14ac:dyDescent="0.25">
      <c r="A1528">
        <v>320502</v>
      </c>
      <c r="B1528" t="s">
        <v>498</v>
      </c>
      <c r="C1528">
        <v>2542</v>
      </c>
      <c r="D1528" t="s">
        <v>430</v>
      </c>
      <c r="E1528">
        <v>1099</v>
      </c>
      <c r="F1528" t="s">
        <v>16</v>
      </c>
      <c r="G1528" t="s">
        <v>17</v>
      </c>
      <c r="H1528" t="s">
        <v>18</v>
      </c>
      <c r="I1528" s="1">
        <v>941</v>
      </c>
      <c r="J1528" s="1">
        <f>+Tabell1[[#This Row],[Regnskap]]</f>
        <v>941</v>
      </c>
      <c r="L1528" t="str">
        <f>_xlfn.XLOOKUP(Tabell1[[#This Row],[Ansvar]],Fleksi[Ansvar],Fleksi[Virksomhet])</f>
        <v>EFF</v>
      </c>
      <c r="M1528" t="str">
        <f>_xlfn.XLOOKUP(Tabell1[[#This Row],[Ansvar]],Fleksi[Ansvar],Fleksi[1B])</f>
        <v>Enhet for funksjonshemmede</v>
      </c>
      <c r="N1528" t="str">
        <f>_xlfn.XLOOKUP(Tabell1[[#This Row],[Ansvar]],Fleksi[Ansvar],Fleksi[Tjenesteområde])</f>
        <v>Helse og velferd</v>
      </c>
      <c r="O1528" s="1">
        <f>+ROUND(Tabell1[[#This Row],[Justert beløp]],-3)</f>
        <v>1000</v>
      </c>
      <c r="P1528">
        <f t="shared" si="196"/>
        <v>1099</v>
      </c>
      <c r="Q1528">
        <f t="shared" si="197"/>
        <v>320502</v>
      </c>
      <c r="R1528">
        <f t="shared" si="198"/>
        <v>2542</v>
      </c>
      <c r="S1528" t="str">
        <f t="shared" si="199"/>
        <v>2255</v>
      </c>
      <c r="T1528" s="1">
        <f>+Tabell1[[#This Row],[Avrundet beløp]]</f>
        <v>1000</v>
      </c>
      <c r="U1528" s="5">
        <f t="shared" si="191"/>
        <v>1000</v>
      </c>
    </row>
    <row r="1529" spans="1:21" x14ac:dyDescent="0.25">
      <c r="A1529">
        <v>320503</v>
      </c>
      <c r="B1529" t="s">
        <v>499</v>
      </c>
      <c r="C1529">
        <v>2543</v>
      </c>
      <c r="D1529" t="s">
        <v>500</v>
      </c>
      <c r="E1529">
        <v>1050</v>
      </c>
      <c r="F1529" t="s">
        <v>223</v>
      </c>
      <c r="G1529" t="s">
        <v>17</v>
      </c>
      <c r="H1529" t="s">
        <v>18</v>
      </c>
      <c r="I1529" s="1">
        <v>5076</v>
      </c>
      <c r="J1529" s="1">
        <f>+Tabell1[[#This Row],[Regnskap]]</f>
        <v>5076</v>
      </c>
      <c r="L1529" t="str">
        <f>_xlfn.XLOOKUP(Tabell1[[#This Row],[Ansvar]],Fleksi[Ansvar],Fleksi[Virksomhet])</f>
        <v>EFF</v>
      </c>
      <c r="M1529" t="str">
        <f>_xlfn.XLOOKUP(Tabell1[[#This Row],[Ansvar]],Fleksi[Ansvar],Fleksi[1B])</f>
        <v>Enhet for funksjonshemmede</v>
      </c>
      <c r="N1529" t="str">
        <f>_xlfn.XLOOKUP(Tabell1[[#This Row],[Ansvar]],Fleksi[Ansvar],Fleksi[Tjenesteområde])</f>
        <v>Helse og velferd</v>
      </c>
      <c r="O1529" s="1">
        <f>+ROUND(Tabell1[[#This Row],[Justert beløp]],-3)</f>
        <v>5000</v>
      </c>
      <c r="P1529">
        <f t="shared" si="196"/>
        <v>1050</v>
      </c>
      <c r="Q1529">
        <f t="shared" si="197"/>
        <v>320503</v>
      </c>
      <c r="R1529">
        <f t="shared" si="198"/>
        <v>2543</v>
      </c>
      <c r="S1529" t="str">
        <f t="shared" si="199"/>
        <v>2255</v>
      </c>
      <c r="T1529" s="1">
        <f>+Tabell1[[#This Row],[Avrundet beløp]]</f>
        <v>5000</v>
      </c>
      <c r="U1529" s="5">
        <f t="shared" si="191"/>
        <v>5000</v>
      </c>
    </row>
    <row r="1530" spans="1:21" x14ac:dyDescent="0.25">
      <c r="A1530">
        <v>320503</v>
      </c>
      <c r="B1530" t="s">
        <v>499</v>
      </c>
      <c r="C1530">
        <v>2543</v>
      </c>
      <c r="D1530" t="s">
        <v>500</v>
      </c>
      <c r="E1530">
        <v>1090</v>
      </c>
      <c r="F1530" t="s">
        <v>22</v>
      </c>
      <c r="G1530" t="s">
        <v>17</v>
      </c>
      <c r="H1530" t="s">
        <v>18</v>
      </c>
      <c r="I1530" s="1">
        <v>3257</v>
      </c>
      <c r="J1530" s="1">
        <f>+Tabell1[[#This Row],[Regnskap]]</f>
        <v>3257</v>
      </c>
      <c r="L1530" t="str">
        <f>_xlfn.XLOOKUP(Tabell1[[#This Row],[Ansvar]],Fleksi[Ansvar],Fleksi[Virksomhet])</f>
        <v>EFF</v>
      </c>
      <c r="M1530" t="str">
        <f>_xlfn.XLOOKUP(Tabell1[[#This Row],[Ansvar]],Fleksi[Ansvar],Fleksi[1B])</f>
        <v>Enhet for funksjonshemmede</v>
      </c>
      <c r="N1530" t="str">
        <f>_xlfn.XLOOKUP(Tabell1[[#This Row],[Ansvar]],Fleksi[Ansvar],Fleksi[Tjenesteområde])</f>
        <v>Helse og velferd</v>
      </c>
      <c r="O1530" s="1">
        <f>+ROUND(Tabell1[[#This Row],[Justert beløp]],-3)</f>
        <v>3000</v>
      </c>
      <c r="P1530">
        <f t="shared" si="196"/>
        <v>1090</v>
      </c>
      <c r="Q1530">
        <f t="shared" si="197"/>
        <v>320503</v>
      </c>
      <c r="R1530">
        <f t="shared" si="198"/>
        <v>2543</v>
      </c>
      <c r="S1530" t="str">
        <f t="shared" si="199"/>
        <v>2255</v>
      </c>
      <c r="T1530" s="1">
        <f>+Tabell1[[#This Row],[Avrundet beløp]]</f>
        <v>3000</v>
      </c>
      <c r="U1530" s="5">
        <f t="shared" si="191"/>
        <v>3000</v>
      </c>
    </row>
    <row r="1531" spans="1:21" x14ac:dyDescent="0.25">
      <c r="A1531">
        <v>320503</v>
      </c>
      <c r="B1531" t="s">
        <v>499</v>
      </c>
      <c r="C1531">
        <v>2543</v>
      </c>
      <c r="D1531" t="s">
        <v>500</v>
      </c>
      <c r="E1531">
        <v>1099</v>
      </c>
      <c r="F1531" t="s">
        <v>16</v>
      </c>
      <c r="G1531" t="s">
        <v>17</v>
      </c>
      <c r="H1531" t="s">
        <v>18</v>
      </c>
      <c r="I1531" s="1">
        <v>7139</v>
      </c>
      <c r="J1531" s="1">
        <f>+Tabell1[[#This Row],[Regnskap]]</f>
        <v>7139</v>
      </c>
      <c r="L1531" t="str">
        <f>_xlfn.XLOOKUP(Tabell1[[#This Row],[Ansvar]],Fleksi[Ansvar],Fleksi[Virksomhet])</f>
        <v>EFF</v>
      </c>
      <c r="M1531" t="str">
        <f>_xlfn.XLOOKUP(Tabell1[[#This Row],[Ansvar]],Fleksi[Ansvar],Fleksi[1B])</f>
        <v>Enhet for funksjonshemmede</v>
      </c>
      <c r="N1531" t="str">
        <f>_xlfn.XLOOKUP(Tabell1[[#This Row],[Ansvar]],Fleksi[Ansvar],Fleksi[Tjenesteområde])</f>
        <v>Helse og velferd</v>
      </c>
      <c r="O1531" s="1">
        <f>+ROUND(Tabell1[[#This Row],[Justert beløp]],-3)</f>
        <v>7000</v>
      </c>
      <c r="P1531">
        <f t="shared" si="196"/>
        <v>1099</v>
      </c>
      <c r="Q1531">
        <f t="shared" si="197"/>
        <v>320503</v>
      </c>
      <c r="R1531">
        <f t="shared" si="198"/>
        <v>2543</v>
      </c>
      <c r="S1531" t="str">
        <f t="shared" si="199"/>
        <v>2255</v>
      </c>
      <c r="T1531" s="1">
        <f>+Tabell1[[#This Row],[Avrundet beløp]]</f>
        <v>7000</v>
      </c>
      <c r="U1531" s="5">
        <f t="shared" si="191"/>
        <v>7000</v>
      </c>
    </row>
    <row r="1532" spans="1:21" x14ac:dyDescent="0.25">
      <c r="A1532">
        <v>320509</v>
      </c>
      <c r="B1532" t="s">
        <v>501</v>
      </c>
      <c r="C1532">
        <v>2348</v>
      </c>
      <c r="D1532" t="s">
        <v>371</v>
      </c>
      <c r="E1532">
        <v>1020</v>
      </c>
      <c r="F1532" t="s">
        <v>260</v>
      </c>
      <c r="G1532" t="s">
        <v>17</v>
      </c>
      <c r="H1532" t="s">
        <v>18</v>
      </c>
      <c r="I1532" s="1">
        <v>1844</v>
      </c>
      <c r="J1532" s="1">
        <f>+Tabell1[[#This Row],[Regnskap]]</f>
        <v>1844</v>
      </c>
      <c r="L1532" t="str">
        <f>_xlfn.XLOOKUP(Tabell1[[#This Row],[Ansvar]],Fleksi[Ansvar],Fleksi[Virksomhet])</f>
        <v>EFF</v>
      </c>
      <c r="M1532" t="str">
        <f>_xlfn.XLOOKUP(Tabell1[[#This Row],[Ansvar]],Fleksi[Ansvar],Fleksi[1B])</f>
        <v>Enhet for funksjonshemmede</v>
      </c>
      <c r="N1532" t="str">
        <f>_xlfn.XLOOKUP(Tabell1[[#This Row],[Ansvar]],Fleksi[Ansvar],Fleksi[Tjenesteområde])</f>
        <v>Helse og velferd</v>
      </c>
      <c r="O1532" s="1">
        <f>+ROUND(Tabell1[[#This Row],[Justert beløp]],-3)</f>
        <v>2000</v>
      </c>
      <c r="P1532">
        <f t="shared" si="196"/>
        <v>1020</v>
      </c>
      <c r="Q1532">
        <f t="shared" si="197"/>
        <v>320509</v>
      </c>
      <c r="R1532">
        <f t="shared" si="198"/>
        <v>2348</v>
      </c>
      <c r="S1532" t="str">
        <f t="shared" si="199"/>
        <v>2255</v>
      </c>
      <c r="T1532" s="1">
        <f>+Tabell1[[#This Row],[Avrundet beløp]]</f>
        <v>2000</v>
      </c>
      <c r="U1532" s="5">
        <f t="shared" si="191"/>
        <v>2000</v>
      </c>
    </row>
    <row r="1533" spans="1:21" x14ac:dyDescent="0.25">
      <c r="A1533">
        <v>320509</v>
      </c>
      <c r="B1533" t="s">
        <v>501</v>
      </c>
      <c r="C1533">
        <v>2348</v>
      </c>
      <c r="D1533" t="s">
        <v>371</v>
      </c>
      <c r="E1533">
        <v>1090</v>
      </c>
      <c r="F1533" t="s">
        <v>22</v>
      </c>
      <c r="G1533" t="s">
        <v>17</v>
      </c>
      <c r="H1533" t="s">
        <v>18</v>
      </c>
      <c r="I1533" s="1">
        <v>150</v>
      </c>
      <c r="J1533" s="1">
        <f>+Tabell1[[#This Row],[Regnskap]]</f>
        <v>150</v>
      </c>
      <c r="L1533" t="str">
        <f>_xlfn.XLOOKUP(Tabell1[[#This Row],[Ansvar]],Fleksi[Ansvar],Fleksi[Virksomhet])</f>
        <v>EFF</v>
      </c>
      <c r="M1533" t="str">
        <f>_xlfn.XLOOKUP(Tabell1[[#This Row],[Ansvar]],Fleksi[Ansvar],Fleksi[1B])</f>
        <v>Enhet for funksjonshemmede</v>
      </c>
      <c r="N1533" t="str">
        <f>_xlfn.XLOOKUP(Tabell1[[#This Row],[Ansvar]],Fleksi[Ansvar],Fleksi[Tjenesteområde])</f>
        <v>Helse og velferd</v>
      </c>
      <c r="O1533" s="1">
        <f>+ROUND(Tabell1[[#This Row],[Justert beløp]],-3)</f>
        <v>0</v>
      </c>
      <c r="P1533">
        <f t="shared" si="196"/>
        <v>1090</v>
      </c>
      <c r="Q1533">
        <f t="shared" si="197"/>
        <v>320509</v>
      </c>
      <c r="R1533">
        <f t="shared" si="198"/>
        <v>2348</v>
      </c>
      <c r="S1533" t="str">
        <f t="shared" si="199"/>
        <v>2255</v>
      </c>
      <c r="T1533" s="1">
        <f>+Tabell1[[#This Row],[Avrundet beløp]]</f>
        <v>0</v>
      </c>
      <c r="U1533" s="5">
        <f t="shared" si="191"/>
        <v>0</v>
      </c>
    </row>
    <row r="1534" spans="1:21" x14ac:dyDescent="0.25">
      <c r="A1534">
        <v>320509</v>
      </c>
      <c r="B1534" t="s">
        <v>501</v>
      </c>
      <c r="C1534">
        <v>2348</v>
      </c>
      <c r="D1534" t="s">
        <v>371</v>
      </c>
      <c r="E1534">
        <v>1099</v>
      </c>
      <c r="F1534" t="s">
        <v>16</v>
      </c>
      <c r="G1534" t="s">
        <v>17</v>
      </c>
      <c r="H1534" t="s">
        <v>18</v>
      </c>
      <c r="I1534" s="1">
        <v>281</v>
      </c>
      <c r="J1534" s="1">
        <f>+Tabell1[[#This Row],[Regnskap]]</f>
        <v>281</v>
      </c>
      <c r="L1534" t="str">
        <f>_xlfn.XLOOKUP(Tabell1[[#This Row],[Ansvar]],Fleksi[Ansvar],Fleksi[Virksomhet])</f>
        <v>EFF</v>
      </c>
      <c r="M1534" t="str">
        <f>_xlfn.XLOOKUP(Tabell1[[#This Row],[Ansvar]],Fleksi[Ansvar],Fleksi[1B])</f>
        <v>Enhet for funksjonshemmede</v>
      </c>
      <c r="N1534" t="str">
        <f>_xlfn.XLOOKUP(Tabell1[[#This Row],[Ansvar]],Fleksi[Ansvar],Fleksi[Tjenesteområde])</f>
        <v>Helse og velferd</v>
      </c>
      <c r="O1534" s="1">
        <f>+ROUND(Tabell1[[#This Row],[Justert beløp]],-3)</f>
        <v>0</v>
      </c>
      <c r="P1534">
        <f t="shared" si="196"/>
        <v>1099</v>
      </c>
      <c r="Q1534">
        <f t="shared" si="197"/>
        <v>320509</v>
      </c>
      <c r="R1534">
        <f t="shared" si="198"/>
        <v>2348</v>
      </c>
      <c r="S1534" t="str">
        <f t="shared" si="199"/>
        <v>2255</v>
      </c>
      <c r="T1534" s="1">
        <f>+Tabell1[[#This Row],[Avrundet beløp]]</f>
        <v>0</v>
      </c>
      <c r="U1534" s="5">
        <f t="shared" si="191"/>
        <v>0</v>
      </c>
    </row>
    <row r="1535" spans="1:21" x14ac:dyDescent="0.25">
      <c r="A1535">
        <v>320510</v>
      </c>
      <c r="B1535" t="s">
        <v>502</v>
      </c>
      <c r="C1535">
        <v>2321</v>
      </c>
      <c r="D1535" t="s">
        <v>219</v>
      </c>
      <c r="E1535">
        <v>1021</v>
      </c>
      <c r="F1535" t="s">
        <v>30</v>
      </c>
      <c r="G1535" t="s">
        <v>17</v>
      </c>
      <c r="H1535" t="s">
        <v>18</v>
      </c>
      <c r="I1535" s="1">
        <v>-440</v>
      </c>
      <c r="J1535" s="1">
        <f>+Tabell1[[#This Row],[Regnskap]]</f>
        <v>-440</v>
      </c>
      <c r="L1535" t="str">
        <f>_xlfn.XLOOKUP(Tabell1[[#This Row],[Ansvar]],Fleksi[Ansvar],Fleksi[Virksomhet])</f>
        <v>EFF</v>
      </c>
      <c r="M1535" t="str">
        <f>_xlfn.XLOOKUP(Tabell1[[#This Row],[Ansvar]],Fleksi[Ansvar],Fleksi[1B])</f>
        <v>Enhet for funksjonshemmede</v>
      </c>
      <c r="N1535" t="str">
        <f>_xlfn.XLOOKUP(Tabell1[[#This Row],[Ansvar]],Fleksi[Ansvar],Fleksi[Tjenesteområde])</f>
        <v>Helse og velferd</v>
      </c>
      <c r="O1535" s="1">
        <f>+ROUND(Tabell1[[#This Row],[Justert beløp]],-3)</f>
        <v>0</v>
      </c>
      <c r="P1535">
        <f t="shared" si="196"/>
        <v>1021</v>
      </c>
      <c r="Q1535">
        <f t="shared" si="197"/>
        <v>320510</v>
      </c>
      <c r="R1535">
        <f t="shared" si="198"/>
        <v>2321</v>
      </c>
      <c r="S1535" t="str">
        <f t="shared" si="199"/>
        <v>2255</v>
      </c>
      <c r="T1535" s="1">
        <f>+Tabell1[[#This Row],[Avrundet beløp]]</f>
        <v>0</v>
      </c>
      <c r="U1535" s="5">
        <f t="shared" si="191"/>
        <v>0</v>
      </c>
    </row>
    <row r="1536" spans="1:21" x14ac:dyDescent="0.25">
      <c r="A1536">
        <v>320510</v>
      </c>
      <c r="B1536" t="s">
        <v>502</v>
      </c>
      <c r="C1536">
        <v>2321</v>
      </c>
      <c r="D1536" t="s">
        <v>219</v>
      </c>
      <c r="E1536">
        <v>1625</v>
      </c>
      <c r="F1536" t="s">
        <v>503</v>
      </c>
      <c r="G1536" t="s">
        <v>17</v>
      </c>
      <c r="H1536" t="s">
        <v>18</v>
      </c>
      <c r="I1536" s="1">
        <v>-360</v>
      </c>
      <c r="J1536" s="1">
        <f>+Tabell1[[#This Row],[Regnskap]]</f>
        <v>-360</v>
      </c>
      <c r="L1536" t="str">
        <f>_xlfn.XLOOKUP(Tabell1[[#This Row],[Ansvar]],Fleksi[Ansvar],Fleksi[Virksomhet])</f>
        <v>EFF</v>
      </c>
      <c r="M1536" t="str">
        <f>_xlfn.XLOOKUP(Tabell1[[#This Row],[Ansvar]],Fleksi[Ansvar],Fleksi[1B])</f>
        <v>Enhet for funksjonshemmede</v>
      </c>
      <c r="N1536" t="str">
        <f>_xlfn.XLOOKUP(Tabell1[[#This Row],[Ansvar]],Fleksi[Ansvar],Fleksi[Tjenesteområde])</f>
        <v>Helse og velferd</v>
      </c>
      <c r="O1536" s="1">
        <f>+ROUND(Tabell1[[#This Row],[Justert beløp]],-3)</f>
        <v>0</v>
      </c>
      <c r="P1536">
        <f t="shared" si="196"/>
        <v>1625</v>
      </c>
      <c r="Q1536">
        <f t="shared" si="197"/>
        <v>320510</v>
      </c>
      <c r="R1536">
        <f t="shared" si="198"/>
        <v>2321</v>
      </c>
      <c r="S1536" t="str">
        <f t="shared" si="199"/>
        <v>2255</v>
      </c>
      <c r="T1536" s="1">
        <f>+Tabell1[[#This Row],[Avrundet beløp]]</f>
        <v>0</v>
      </c>
      <c r="U1536" s="5">
        <f t="shared" si="191"/>
        <v>0</v>
      </c>
    </row>
    <row r="1537" spans="1:21" x14ac:dyDescent="0.25">
      <c r="A1537">
        <v>320510</v>
      </c>
      <c r="B1537" t="s">
        <v>502</v>
      </c>
      <c r="C1537">
        <v>2533</v>
      </c>
      <c r="D1537" t="s">
        <v>504</v>
      </c>
      <c r="E1537">
        <v>1011</v>
      </c>
      <c r="F1537" t="s">
        <v>60</v>
      </c>
      <c r="G1537" t="s">
        <v>17</v>
      </c>
      <c r="H1537" t="s">
        <v>18</v>
      </c>
      <c r="I1537" s="1">
        <v>969</v>
      </c>
      <c r="J1537" s="1">
        <f>+Tabell1[[#This Row],[Regnskap]]</f>
        <v>969</v>
      </c>
      <c r="L1537" t="str">
        <f>_xlfn.XLOOKUP(Tabell1[[#This Row],[Ansvar]],Fleksi[Ansvar],Fleksi[Virksomhet])</f>
        <v>EFF</v>
      </c>
      <c r="M1537" t="str">
        <f>_xlfn.XLOOKUP(Tabell1[[#This Row],[Ansvar]],Fleksi[Ansvar],Fleksi[1B])</f>
        <v>Enhet for funksjonshemmede</v>
      </c>
      <c r="N1537" t="str">
        <f>_xlfn.XLOOKUP(Tabell1[[#This Row],[Ansvar]],Fleksi[Ansvar],Fleksi[Tjenesteområde])</f>
        <v>Helse og velferd</v>
      </c>
      <c r="O1537" s="1">
        <f>+ROUND(Tabell1[[#This Row],[Justert beløp]],-3)</f>
        <v>1000</v>
      </c>
      <c r="P1537">
        <f t="shared" si="196"/>
        <v>1011</v>
      </c>
      <c r="Q1537">
        <f t="shared" si="197"/>
        <v>320510</v>
      </c>
      <c r="R1537">
        <f t="shared" si="198"/>
        <v>2533</v>
      </c>
      <c r="S1537" t="str">
        <f t="shared" si="199"/>
        <v>2255</v>
      </c>
      <c r="T1537" s="1">
        <f>+Tabell1[[#This Row],[Avrundet beløp]]</f>
        <v>1000</v>
      </c>
      <c r="U1537" s="5">
        <f t="shared" si="191"/>
        <v>1000</v>
      </c>
    </row>
    <row r="1538" spans="1:21" x14ac:dyDescent="0.25">
      <c r="A1538">
        <v>320510</v>
      </c>
      <c r="B1538" t="s">
        <v>502</v>
      </c>
      <c r="C1538">
        <v>2533</v>
      </c>
      <c r="D1538" t="s">
        <v>504</v>
      </c>
      <c r="E1538">
        <v>1012</v>
      </c>
      <c r="F1538" t="s">
        <v>23</v>
      </c>
      <c r="G1538" t="s">
        <v>17</v>
      </c>
      <c r="H1538" t="s">
        <v>18</v>
      </c>
      <c r="I1538" s="1">
        <v>9923</v>
      </c>
      <c r="J1538" s="1">
        <f>+Tabell1[[#This Row],[Regnskap]]</f>
        <v>9923</v>
      </c>
      <c r="L1538" t="str">
        <f>_xlfn.XLOOKUP(Tabell1[[#This Row],[Ansvar]],Fleksi[Ansvar],Fleksi[Virksomhet])</f>
        <v>EFF</v>
      </c>
      <c r="M1538" t="str">
        <f>_xlfn.XLOOKUP(Tabell1[[#This Row],[Ansvar]],Fleksi[Ansvar],Fleksi[1B])</f>
        <v>Enhet for funksjonshemmede</v>
      </c>
      <c r="N1538" t="str">
        <f>_xlfn.XLOOKUP(Tabell1[[#This Row],[Ansvar]],Fleksi[Ansvar],Fleksi[Tjenesteområde])</f>
        <v>Helse og velferd</v>
      </c>
      <c r="O1538" s="1">
        <f>+ROUND(Tabell1[[#This Row],[Justert beløp]],-3)</f>
        <v>10000</v>
      </c>
      <c r="P1538">
        <f t="shared" si="196"/>
        <v>1012</v>
      </c>
      <c r="Q1538">
        <f t="shared" si="197"/>
        <v>320510</v>
      </c>
      <c r="R1538">
        <f t="shared" si="198"/>
        <v>2533</v>
      </c>
      <c r="S1538" t="str">
        <f t="shared" si="199"/>
        <v>2255</v>
      </c>
      <c r="T1538" s="1">
        <f>+Tabell1[[#This Row],[Avrundet beløp]]</f>
        <v>10000</v>
      </c>
      <c r="U1538" s="5">
        <f t="shared" si="191"/>
        <v>10000</v>
      </c>
    </row>
    <row r="1539" spans="1:21" x14ac:dyDescent="0.25">
      <c r="A1539">
        <v>320510</v>
      </c>
      <c r="B1539" t="s">
        <v>502</v>
      </c>
      <c r="C1539">
        <v>2533</v>
      </c>
      <c r="D1539" t="s">
        <v>504</v>
      </c>
      <c r="E1539">
        <v>1020</v>
      </c>
      <c r="F1539" t="s">
        <v>260</v>
      </c>
      <c r="G1539" t="s">
        <v>17</v>
      </c>
      <c r="H1539" t="s">
        <v>18</v>
      </c>
      <c r="I1539" s="1">
        <v>108701</v>
      </c>
      <c r="J1539" s="1">
        <f>+Tabell1[[#This Row],[Regnskap]]</f>
        <v>108701</v>
      </c>
      <c r="L1539" t="str">
        <f>_xlfn.XLOOKUP(Tabell1[[#This Row],[Ansvar]],Fleksi[Ansvar],Fleksi[Virksomhet])</f>
        <v>EFF</v>
      </c>
      <c r="M1539" t="str">
        <f>_xlfn.XLOOKUP(Tabell1[[#This Row],[Ansvar]],Fleksi[Ansvar],Fleksi[1B])</f>
        <v>Enhet for funksjonshemmede</v>
      </c>
      <c r="N1539" t="str">
        <f>_xlfn.XLOOKUP(Tabell1[[#This Row],[Ansvar]],Fleksi[Ansvar],Fleksi[Tjenesteområde])</f>
        <v>Helse og velferd</v>
      </c>
      <c r="O1539" s="1">
        <f>+ROUND(Tabell1[[#This Row],[Justert beløp]],-3)</f>
        <v>109000</v>
      </c>
      <c r="P1539">
        <f t="shared" si="196"/>
        <v>1020</v>
      </c>
      <c r="Q1539">
        <f t="shared" si="197"/>
        <v>320510</v>
      </c>
      <c r="R1539">
        <f t="shared" si="198"/>
        <v>2533</v>
      </c>
      <c r="S1539" t="str">
        <f t="shared" si="199"/>
        <v>2255</v>
      </c>
      <c r="T1539" s="1">
        <f>+Tabell1[[#This Row],[Avrundet beløp]]</f>
        <v>109000</v>
      </c>
      <c r="U1539" s="5">
        <f t="shared" si="191"/>
        <v>109000</v>
      </c>
    </row>
    <row r="1540" spans="1:21" x14ac:dyDescent="0.25">
      <c r="A1540">
        <v>320510</v>
      </c>
      <c r="B1540" t="s">
        <v>502</v>
      </c>
      <c r="C1540">
        <v>2533</v>
      </c>
      <c r="D1540" t="s">
        <v>504</v>
      </c>
      <c r="E1540">
        <v>1021</v>
      </c>
      <c r="F1540" t="s">
        <v>30</v>
      </c>
      <c r="G1540" t="s">
        <v>17</v>
      </c>
      <c r="H1540" t="s">
        <v>18</v>
      </c>
      <c r="I1540" s="1">
        <v>1802</v>
      </c>
      <c r="J1540" s="1">
        <f>+Tabell1[[#This Row],[Regnskap]]</f>
        <v>1802</v>
      </c>
      <c r="L1540" t="str">
        <f>_xlfn.XLOOKUP(Tabell1[[#This Row],[Ansvar]],Fleksi[Ansvar],Fleksi[Virksomhet])</f>
        <v>EFF</v>
      </c>
      <c r="M1540" t="str">
        <f>_xlfn.XLOOKUP(Tabell1[[#This Row],[Ansvar]],Fleksi[Ansvar],Fleksi[1B])</f>
        <v>Enhet for funksjonshemmede</v>
      </c>
      <c r="N1540" t="str">
        <f>_xlfn.XLOOKUP(Tabell1[[#This Row],[Ansvar]],Fleksi[Ansvar],Fleksi[Tjenesteområde])</f>
        <v>Helse og velferd</v>
      </c>
      <c r="O1540" s="1">
        <f>+ROUND(Tabell1[[#This Row],[Justert beløp]],-3)</f>
        <v>2000</v>
      </c>
      <c r="P1540">
        <f t="shared" si="196"/>
        <v>1021</v>
      </c>
      <c r="Q1540">
        <f t="shared" si="197"/>
        <v>320510</v>
      </c>
      <c r="R1540">
        <f t="shared" si="198"/>
        <v>2533</v>
      </c>
      <c r="S1540" t="str">
        <f t="shared" si="199"/>
        <v>2255</v>
      </c>
      <c r="T1540" s="1">
        <f>+Tabell1[[#This Row],[Avrundet beløp]]</f>
        <v>2000</v>
      </c>
      <c r="U1540" s="5">
        <f t="shared" si="191"/>
        <v>2000</v>
      </c>
    </row>
    <row r="1541" spans="1:21" x14ac:dyDescent="0.25">
      <c r="A1541">
        <v>320510</v>
      </c>
      <c r="B1541" t="s">
        <v>502</v>
      </c>
      <c r="C1541">
        <v>2533</v>
      </c>
      <c r="D1541" t="s">
        <v>504</v>
      </c>
      <c r="E1541">
        <v>1025</v>
      </c>
      <c r="F1541" t="s">
        <v>258</v>
      </c>
      <c r="G1541" t="s">
        <v>17</v>
      </c>
      <c r="H1541" t="s">
        <v>18</v>
      </c>
      <c r="I1541" s="1">
        <v>3523</v>
      </c>
      <c r="J1541" s="1">
        <f>+Tabell1[[#This Row],[Regnskap]]</f>
        <v>3523</v>
      </c>
      <c r="L1541" t="str">
        <f>_xlfn.XLOOKUP(Tabell1[[#This Row],[Ansvar]],Fleksi[Ansvar],Fleksi[Virksomhet])</f>
        <v>EFF</v>
      </c>
      <c r="M1541" t="str">
        <f>_xlfn.XLOOKUP(Tabell1[[#This Row],[Ansvar]],Fleksi[Ansvar],Fleksi[1B])</f>
        <v>Enhet for funksjonshemmede</v>
      </c>
      <c r="N1541" t="str">
        <f>_xlfn.XLOOKUP(Tabell1[[#This Row],[Ansvar]],Fleksi[Ansvar],Fleksi[Tjenesteområde])</f>
        <v>Helse og velferd</v>
      </c>
      <c r="O1541" s="1">
        <f>+ROUND(Tabell1[[#This Row],[Justert beløp]],-3)</f>
        <v>4000</v>
      </c>
      <c r="P1541">
        <f t="shared" si="196"/>
        <v>1025</v>
      </c>
      <c r="Q1541">
        <f t="shared" si="197"/>
        <v>320510</v>
      </c>
      <c r="R1541">
        <f t="shared" si="198"/>
        <v>2533</v>
      </c>
      <c r="S1541" t="str">
        <f t="shared" si="199"/>
        <v>2255</v>
      </c>
      <c r="T1541" s="1">
        <f>+Tabell1[[#This Row],[Avrundet beløp]]</f>
        <v>4000</v>
      </c>
      <c r="U1541" s="5">
        <f t="shared" ref="U1541:U1604" si="200">ROUND(T1541,-3)</f>
        <v>4000</v>
      </c>
    </row>
    <row r="1542" spans="1:21" x14ac:dyDescent="0.25">
      <c r="A1542">
        <v>320510</v>
      </c>
      <c r="B1542" t="s">
        <v>502</v>
      </c>
      <c r="C1542">
        <v>2533</v>
      </c>
      <c r="D1542" t="s">
        <v>504</v>
      </c>
      <c r="E1542">
        <v>1090</v>
      </c>
      <c r="F1542" t="s">
        <v>22</v>
      </c>
      <c r="G1542" t="s">
        <v>17</v>
      </c>
      <c r="H1542" t="s">
        <v>18</v>
      </c>
      <c r="I1542" s="1">
        <v>8674</v>
      </c>
      <c r="J1542" s="1">
        <f>+Tabell1[[#This Row],[Regnskap]]</f>
        <v>8674</v>
      </c>
      <c r="L1542" t="str">
        <f>_xlfn.XLOOKUP(Tabell1[[#This Row],[Ansvar]],Fleksi[Ansvar],Fleksi[Virksomhet])</f>
        <v>EFF</v>
      </c>
      <c r="M1542" t="str">
        <f>_xlfn.XLOOKUP(Tabell1[[#This Row],[Ansvar]],Fleksi[Ansvar],Fleksi[1B])</f>
        <v>Enhet for funksjonshemmede</v>
      </c>
      <c r="N1542" t="str">
        <f>_xlfn.XLOOKUP(Tabell1[[#This Row],[Ansvar]],Fleksi[Ansvar],Fleksi[Tjenesteområde])</f>
        <v>Helse og velferd</v>
      </c>
      <c r="O1542" s="1">
        <f>+ROUND(Tabell1[[#This Row],[Justert beløp]],-3)</f>
        <v>9000</v>
      </c>
      <c r="P1542">
        <f t="shared" ref="P1542:P1576" si="201">+E1542</f>
        <v>1090</v>
      </c>
      <c r="Q1542">
        <f t="shared" ref="Q1542:Q1576" si="202">+A1542</f>
        <v>320510</v>
      </c>
      <c r="R1542">
        <f t="shared" ref="R1542:R1576" si="203">+C1542</f>
        <v>2533</v>
      </c>
      <c r="S1542" t="str">
        <f t="shared" ref="S1542:S1576" si="204">+G1542</f>
        <v>2255</v>
      </c>
      <c r="T1542" s="1">
        <f>+Tabell1[[#This Row],[Avrundet beløp]]</f>
        <v>9000</v>
      </c>
      <c r="U1542" s="5">
        <f t="shared" si="200"/>
        <v>9000</v>
      </c>
    </row>
    <row r="1543" spans="1:21" x14ac:dyDescent="0.25">
      <c r="A1543">
        <v>320510</v>
      </c>
      <c r="B1543" t="s">
        <v>502</v>
      </c>
      <c r="C1543">
        <v>2533</v>
      </c>
      <c r="D1543" t="s">
        <v>504</v>
      </c>
      <c r="E1543">
        <v>1099</v>
      </c>
      <c r="F1543" t="s">
        <v>16</v>
      </c>
      <c r="G1543" t="s">
        <v>17</v>
      </c>
      <c r="H1543" t="s">
        <v>18</v>
      </c>
      <c r="I1543" s="1">
        <v>21011</v>
      </c>
      <c r="J1543" s="1">
        <f>+Tabell1[[#This Row],[Regnskap]]</f>
        <v>21011</v>
      </c>
      <c r="L1543" t="str">
        <f>_xlfn.XLOOKUP(Tabell1[[#This Row],[Ansvar]],Fleksi[Ansvar],Fleksi[Virksomhet])</f>
        <v>EFF</v>
      </c>
      <c r="M1543" t="str">
        <f>_xlfn.XLOOKUP(Tabell1[[#This Row],[Ansvar]],Fleksi[Ansvar],Fleksi[1B])</f>
        <v>Enhet for funksjonshemmede</v>
      </c>
      <c r="N1543" t="str">
        <f>_xlfn.XLOOKUP(Tabell1[[#This Row],[Ansvar]],Fleksi[Ansvar],Fleksi[Tjenesteområde])</f>
        <v>Helse og velferd</v>
      </c>
      <c r="O1543" s="1">
        <f>+ROUND(Tabell1[[#This Row],[Justert beløp]],-3)</f>
        <v>21000</v>
      </c>
      <c r="P1543">
        <f t="shared" si="201"/>
        <v>1099</v>
      </c>
      <c r="Q1543">
        <f t="shared" si="202"/>
        <v>320510</v>
      </c>
      <c r="R1543">
        <f t="shared" si="203"/>
        <v>2533</v>
      </c>
      <c r="S1543" t="str">
        <f t="shared" si="204"/>
        <v>2255</v>
      </c>
      <c r="T1543" s="1">
        <f>+Tabell1[[#This Row],[Avrundet beløp]]</f>
        <v>21000</v>
      </c>
      <c r="U1543" s="5">
        <f t="shared" si="200"/>
        <v>21000</v>
      </c>
    </row>
    <row r="1544" spans="1:21" x14ac:dyDescent="0.25">
      <c r="A1544">
        <v>320510</v>
      </c>
      <c r="B1544" t="s">
        <v>502</v>
      </c>
      <c r="C1544">
        <v>2533</v>
      </c>
      <c r="D1544" t="s">
        <v>504</v>
      </c>
      <c r="E1544">
        <v>1100</v>
      </c>
      <c r="F1544" t="s">
        <v>48</v>
      </c>
      <c r="G1544" t="s">
        <v>17</v>
      </c>
      <c r="H1544" t="s">
        <v>18</v>
      </c>
      <c r="I1544" s="1">
        <v>1901</v>
      </c>
      <c r="J1544" s="1">
        <f>+Tabell1[[#This Row],[Regnskap]]</f>
        <v>1901</v>
      </c>
      <c r="L1544" t="str">
        <f>_xlfn.XLOOKUP(Tabell1[[#This Row],[Ansvar]],Fleksi[Ansvar],Fleksi[Virksomhet])</f>
        <v>EFF</v>
      </c>
      <c r="M1544" t="str">
        <f>_xlfn.XLOOKUP(Tabell1[[#This Row],[Ansvar]],Fleksi[Ansvar],Fleksi[1B])</f>
        <v>Enhet for funksjonshemmede</v>
      </c>
      <c r="N1544" t="str">
        <f>_xlfn.XLOOKUP(Tabell1[[#This Row],[Ansvar]],Fleksi[Ansvar],Fleksi[Tjenesteområde])</f>
        <v>Helse og velferd</v>
      </c>
      <c r="O1544" s="1">
        <f>+ROUND(Tabell1[[#This Row],[Justert beløp]],-3)</f>
        <v>2000</v>
      </c>
      <c r="P1544">
        <f t="shared" si="201"/>
        <v>1100</v>
      </c>
      <c r="Q1544">
        <f t="shared" si="202"/>
        <v>320510</v>
      </c>
      <c r="R1544">
        <f t="shared" si="203"/>
        <v>2533</v>
      </c>
      <c r="S1544" t="str">
        <f t="shared" si="204"/>
        <v>2255</v>
      </c>
      <c r="T1544" s="1">
        <f>+Tabell1[[#This Row],[Avrundet beløp]]</f>
        <v>2000</v>
      </c>
      <c r="U1544" s="5">
        <f t="shared" si="200"/>
        <v>2000</v>
      </c>
    </row>
    <row r="1545" spans="1:21" x14ac:dyDescent="0.25">
      <c r="A1545">
        <v>320511</v>
      </c>
      <c r="B1545" t="s">
        <v>505</v>
      </c>
      <c r="C1545">
        <v>2533</v>
      </c>
      <c r="D1545" t="s">
        <v>504</v>
      </c>
      <c r="E1545">
        <v>1020</v>
      </c>
      <c r="F1545" t="s">
        <v>260</v>
      </c>
      <c r="G1545" t="s">
        <v>17</v>
      </c>
      <c r="H1545" t="s">
        <v>18</v>
      </c>
      <c r="I1545" s="1">
        <v>30440</v>
      </c>
      <c r="J1545" s="1">
        <f>+Tabell1[[#This Row],[Regnskap]]</f>
        <v>30440</v>
      </c>
      <c r="L1545" t="str">
        <f>_xlfn.XLOOKUP(Tabell1[[#This Row],[Ansvar]],Fleksi[Ansvar],Fleksi[Virksomhet])</f>
        <v>EFF</v>
      </c>
      <c r="M1545" t="str">
        <f>_xlfn.XLOOKUP(Tabell1[[#This Row],[Ansvar]],Fleksi[Ansvar],Fleksi[1B])</f>
        <v>Enhet for funksjonshemmede</v>
      </c>
      <c r="N1545" t="str">
        <f>_xlfn.XLOOKUP(Tabell1[[#This Row],[Ansvar]],Fleksi[Ansvar],Fleksi[Tjenesteområde])</f>
        <v>Helse og velferd</v>
      </c>
      <c r="O1545" s="1">
        <f>+ROUND(Tabell1[[#This Row],[Justert beløp]],-3)</f>
        <v>30000</v>
      </c>
      <c r="P1545">
        <f t="shared" si="201"/>
        <v>1020</v>
      </c>
      <c r="Q1545">
        <f t="shared" si="202"/>
        <v>320511</v>
      </c>
      <c r="R1545">
        <f t="shared" si="203"/>
        <v>2533</v>
      </c>
      <c r="S1545" t="str">
        <f t="shared" si="204"/>
        <v>2255</v>
      </c>
      <c r="T1545" s="1">
        <f>+Tabell1[[#This Row],[Avrundet beløp]]</f>
        <v>30000</v>
      </c>
      <c r="U1545" s="5">
        <f t="shared" si="200"/>
        <v>30000</v>
      </c>
    </row>
    <row r="1546" spans="1:21" x14ac:dyDescent="0.25">
      <c r="A1546">
        <v>320511</v>
      </c>
      <c r="B1546" t="s">
        <v>505</v>
      </c>
      <c r="C1546">
        <v>2533</v>
      </c>
      <c r="D1546" t="s">
        <v>504</v>
      </c>
      <c r="E1546">
        <v>1025</v>
      </c>
      <c r="F1546" t="s">
        <v>258</v>
      </c>
      <c r="G1546" t="s">
        <v>17</v>
      </c>
      <c r="H1546" t="s">
        <v>18</v>
      </c>
      <c r="I1546" s="1">
        <v>4462</v>
      </c>
      <c r="J1546" s="1">
        <f>+Tabell1[[#This Row],[Regnskap]]</f>
        <v>4462</v>
      </c>
      <c r="L1546" t="str">
        <f>_xlfn.XLOOKUP(Tabell1[[#This Row],[Ansvar]],Fleksi[Ansvar],Fleksi[Virksomhet])</f>
        <v>EFF</v>
      </c>
      <c r="M1546" t="str">
        <f>_xlfn.XLOOKUP(Tabell1[[#This Row],[Ansvar]],Fleksi[Ansvar],Fleksi[1B])</f>
        <v>Enhet for funksjonshemmede</v>
      </c>
      <c r="N1546" t="str">
        <f>_xlfn.XLOOKUP(Tabell1[[#This Row],[Ansvar]],Fleksi[Ansvar],Fleksi[Tjenesteområde])</f>
        <v>Helse og velferd</v>
      </c>
      <c r="O1546" s="1">
        <f>+ROUND(Tabell1[[#This Row],[Justert beløp]],-3)</f>
        <v>4000</v>
      </c>
      <c r="P1546">
        <f t="shared" si="201"/>
        <v>1025</v>
      </c>
      <c r="Q1546">
        <f t="shared" si="202"/>
        <v>320511</v>
      </c>
      <c r="R1546">
        <f t="shared" si="203"/>
        <v>2533</v>
      </c>
      <c r="S1546" t="str">
        <f t="shared" si="204"/>
        <v>2255</v>
      </c>
      <c r="T1546" s="1">
        <f>+Tabell1[[#This Row],[Avrundet beløp]]</f>
        <v>4000</v>
      </c>
      <c r="U1546" s="5">
        <f t="shared" si="200"/>
        <v>4000</v>
      </c>
    </row>
    <row r="1547" spans="1:21" x14ac:dyDescent="0.25">
      <c r="A1547">
        <v>320511</v>
      </c>
      <c r="B1547" t="s">
        <v>505</v>
      </c>
      <c r="C1547">
        <v>2533</v>
      </c>
      <c r="D1547" t="s">
        <v>504</v>
      </c>
      <c r="E1547">
        <v>1090</v>
      </c>
      <c r="F1547" t="s">
        <v>22</v>
      </c>
      <c r="G1547" t="s">
        <v>17</v>
      </c>
      <c r="H1547" t="s">
        <v>18</v>
      </c>
      <c r="I1547" s="1">
        <v>2519</v>
      </c>
      <c r="J1547" s="1">
        <f>+Tabell1[[#This Row],[Regnskap]]</f>
        <v>2519</v>
      </c>
      <c r="L1547" t="str">
        <f>_xlfn.XLOOKUP(Tabell1[[#This Row],[Ansvar]],Fleksi[Ansvar],Fleksi[Virksomhet])</f>
        <v>EFF</v>
      </c>
      <c r="M1547" t="str">
        <f>_xlfn.XLOOKUP(Tabell1[[#This Row],[Ansvar]],Fleksi[Ansvar],Fleksi[1B])</f>
        <v>Enhet for funksjonshemmede</v>
      </c>
      <c r="N1547" t="str">
        <f>_xlfn.XLOOKUP(Tabell1[[#This Row],[Ansvar]],Fleksi[Ansvar],Fleksi[Tjenesteområde])</f>
        <v>Helse og velferd</v>
      </c>
      <c r="O1547" s="1">
        <f>+ROUND(Tabell1[[#This Row],[Justert beløp]],-3)</f>
        <v>3000</v>
      </c>
      <c r="P1547">
        <f t="shared" si="201"/>
        <v>1090</v>
      </c>
      <c r="Q1547">
        <f t="shared" si="202"/>
        <v>320511</v>
      </c>
      <c r="R1547">
        <f t="shared" si="203"/>
        <v>2533</v>
      </c>
      <c r="S1547" t="str">
        <f t="shared" si="204"/>
        <v>2255</v>
      </c>
      <c r="T1547" s="1">
        <f>+Tabell1[[#This Row],[Avrundet beløp]]</f>
        <v>3000</v>
      </c>
      <c r="U1547" s="5">
        <f t="shared" si="200"/>
        <v>3000</v>
      </c>
    </row>
    <row r="1548" spans="1:21" x14ac:dyDescent="0.25">
      <c r="A1548">
        <v>320511</v>
      </c>
      <c r="B1548" t="s">
        <v>505</v>
      </c>
      <c r="C1548">
        <v>2533</v>
      </c>
      <c r="D1548" t="s">
        <v>504</v>
      </c>
      <c r="E1548">
        <v>1099</v>
      </c>
      <c r="F1548" t="s">
        <v>16</v>
      </c>
      <c r="G1548" t="s">
        <v>17</v>
      </c>
      <c r="H1548" t="s">
        <v>18</v>
      </c>
      <c r="I1548" s="1">
        <v>5276</v>
      </c>
      <c r="J1548" s="1">
        <f>+Tabell1[[#This Row],[Regnskap]]</f>
        <v>5276</v>
      </c>
      <c r="L1548" t="str">
        <f>_xlfn.XLOOKUP(Tabell1[[#This Row],[Ansvar]],Fleksi[Ansvar],Fleksi[Virksomhet])</f>
        <v>EFF</v>
      </c>
      <c r="M1548" t="str">
        <f>_xlfn.XLOOKUP(Tabell1[[#This Row],[Ansvar]],Fleksi[Ansvar],Fleksi[1B])</f>
        <v>Enhet for funksjonshemmede</v>
      </c>
      <c r="N1548" t="str">
        <f>_xlfn.XLOOKUP(Tabell1[[#This Row],[Ansvar]],Fleksi[Ansvar],Fleksi[Tjenesteområde])</f>
        <v>Helse og velferd</v>
      </c>
      <c r="O1548" s="1">
        <f>+ROUND(Tabell1[[#This Row],[Justert beløp]],-3)</f>
        <v>5000</v>
      </c>
      <c r="P1548">
        <f t="shared" si="201"/>
        <v>1099</v>
      </c>
      <c r="Q1548">
        <f t="shared" si="202"/>
        <v>320511</v>
      </c>
      <c r="R1548">
        <f t="shared" si="203"/>
        <v>2533</v>
      </c>
      <c r="S1548" t="str">
        <f t="shared" si="204"/>
        <v>2255</v>
      </c>
      <c r="T1548" s="1">
        <f>+Tabell1[[#This Row],[Avrundet beløp]]</f>
        <v>5000</v>
      </c>
      <c r="U1548" s="5">
        <f t="shared" si="200"/>
        <v>5000</v>
      </c>
    </row>
    <row r="1549" spans="1:21" x14ac:dyDescent="0.25">
      <c r="A1549">
        <v>320512</v>
      </c>
      <c r="B1549" t="s">
        <v>506</v>
      </c>
      <c r="C1549">
        <v>2321</v>
      </c>
      <c r="D1549" t="s">
        <v>219</v>
      </c>
      <c r="E1549">
        <v>1021</v>
      </c>
      <c r="F1549" t="s">
        <v>30</v>
      </c>
      <c r="G1549" t="s">
        <v>17</v>
      </c>
      <c r="H1549" t="s">
        <v>18</v>
      </c>
      <c r="I1549" s="1">
        <v>-128</v>
      </c>
      <c r="J1549" s="1">
        <f>+Tabell1[[#This Row],[Regnskap]]</f>
        <v>-128</v>
      </c>
      <c r="L1549" t="str">
        <f>_xlfn.XLOOKUP(Tabell1[[#This Row],[Ansvar]],Fleksi[Ansvar],Fleksi[Virksomhet])</f>
        <v>EFF</v>
      </c>
      <c r="M1549" t="str">
        <f>_xlfn.XLOOKUP(Tabell1[[#This Row],[Ansvar]],Fleksi[Ansvar],Fleksi[1B])</f>
        <v>Enhet for funksjonshemmede</v>
      </c>
      <c r="N1549" t="str">
        <f>_xlfn.XLOOKUP(Tabell1[[#This Row],[Ansvar]],Fleksi[Ansvar],Fleksi[Tjenesteområde])</f>
        <v>Helse og velferd</v>
      </c>
      <c r="O1549" s="1">
        <f>+ROUND(Tabell1[[#This Row],[Justert beløp]],-3)</f>
        <v>0</v>
      </c>
      <c r="P1549">
        <f t="shared" si="201"/>
        <v>1021</v>
      </c>
      <c r="Q1549">
        <f t="shared" si="202"/>
        <v>320512</v>
      </c>
      <c r="R1549">
        <f t="shared" si="203"/>
        <v>2321</v>
      </c>
      <c r="S1549" t="str">
        <f t="shared" si="204"/>
        <v>2255</v>
      </c>
      <c r="T1549" s="1">
        <f>+Tabell1[[#This Row],[Avrundet beløp]]</f>
        <v>0</v>
      </c>
      <c r="U1549" s="5">
        <f t="shared" si="200"/>
        <v>0</v>
      </c>
    </row>
    <row r="1550" spans="1:21" x14ac:dyDescent="0.25">
      <c r="A1550">
        <v>320512</v>
      </c>
      <c r="B1550" t="s">
        <v>506</v>
      </c>
      <c r="C1550">
        <v>2321</v>
      </c>
      <c r="D1550" t="s">
        <v>219</v>
      </c>
      <c r="E1550">
        <v>1090</v>
      </c>
      <c r="F1550" t="s">
        <v>22</v>
      </c>
      <c r="G1550" t="s">
        <v>17</v>
      </c>
      <c r="H1550" t="s">
        <v>18</v>
      </c>
      <c r="I1550" s="1">
        <v>-1</v>
      </c>
      <c r="J1550" s="1">
        <f>+Tabell1[[#This Row],[Regnskap]]</f>
        <v>-1</v>
      </c>
      <c r="L1550" t="str">
        <f>_xlfn.XLOOKUP(Tabell1[[#This Row],[Ansvar]],Fleksi[Ansvar],Fleksi[Virksomhet])</f>
        <v>EFF</v>
      </c>
      <c r="M1550" t="str">
        <f>_xlfn.XLOOKUP(Tabell1[[#This Row],[Ansvar]],Fleksi[Ansvar],Fleksi[1B])</f>
        <v>Enhet for funksjonshemmede</v>
      </c>
      <c r="N1550" t="str">
        <f>_xlfn.XLOOKUP(Tabell1[[#This Row],[Ansvar]],Fleksi[Ansvar],Fleksi[Tjenesteområde])</f>
        <v>Helse og velferd</v>
      </c>
      <c r="O1550" s="1">
        <f>+ROUND(Tabell1[[#This Row],[Justert beløp]],-3)</f>
        <v>0</v>
      </c>
      <c r="P1550">
        <f t="shared" si="201"/>
        <v>1090</v>
      </c>
      <c r="Q1550">
        <f t="shared" si="202"/>
        <v>320512</v>
      </c>
      <c r="R1550">
        <f t="shared" si="203"/>
        <v>2321</v>
      </c>
      <c r="S1550" t="str">
        <f t="shared" si="204"/>
        <v>2255</v>
      </c>
      <c r="T1550" s="1">
        <f>+Tabell1[[#This Row],[Avrundet beløp]]</f>
        <v>0</v>
      </c>
      <c r="U1550" s="5">
        <f t="shared" si="200"/>
        <v>0</v>
      </c>
    </row>
    <row r="1551" spans="1:21" x14ac:dyDescent="0.25">
      <c r="A1551">
        <v>320512</v>
      </c>
      <c r="B1551" t="s">
        <v>506</v>
      </c>
      <c r="C1551">
        <v>2321</v>
      </c>
      <c r="D1551" t="s">
        <v>219</v>
      </c>
      <c r="E1551">
        <v>1099</v>
      </c>
      <c r="F1551" t="s">
        <v>16</v>
      </c>
      <c r="G1551" t="s">
        <v>17</v>
      </c>
      <c r="H1551" t="s">
        <v>18</v>
      </c>
      <c r="I1551" s="1">
        <v>-18</v>
      </c>
      <c r="J1551" s="1">
        <f>+Tabell1[[#This Row],[Regnskap]]</f>
        <v>-18</v>
      </c>
      <c r="L1551" t="str">
        <f>_xlfn.XLOOKUP(Tabell1[[#This Row],[Ansvar]],Fleksi[Ansvar],Fleksi[Virksomhet])</f>
        <v>EFF</v>
      </c>
      <c r="M1551" t="str">
        <f>_xlfn.XLOOKUP(Tabell1[[#This Row],[Ansvar]],Fleksi[Ansvar],Fleksi[1B])</f>
        <v>Enhet for funksjonshemmede</v>
      </c>
      <c r="N1551" t="str">
        <f>_xlfn.XLOOKUP(Tabell1[[#This Row],[Ansvar]],Fleksi[Ansvar],Fleksi[Tjenesteområde])</f>
        <v>Helse og velferd</v>
      </c>
      <c r="O1551" s="1">
        <f>+ROUND(Tabell1[[#This Row],[Justert beløp]],-3)</f>
        <v>0</v>
      </c>
      <c r="P1551">
        <f t="shared" si="201"/>
        <v>1099</v>
      </c>
      <c r="Q1551">
        <f t="shared" si="202"/>
        <v>320512</v>
      </c>
      <c r="R1551">
        <f t="shared" si="203"/>
        <v>2321</v>
      </c>
      <c r="S1551" t="str">
        <f t="shared" si="204"/>
        <v>2255</v>
      </c>
      <c r="T1551" s="1">
        <f>+Tabell1[[#This Row],[Avrundet beløp]]</f>
        <v>0</v>
      </c>
      <c r="U1551" s="5">
        <f t="shared" si="200"/>
        <v>0</v>
      </c>
    </row>
    <row r="1552" spans="1:21" x14ac:dyDescent="0.25">
      <c r="A1552">
        <v>320512</v>
      </c>
      <c r="B1552" t="s">
        <v>506</v>
      </c>
      <c r="C1552">
        <v>2542</v>
      </c>
      <c r="D1552" t="s">
        <v>430</v>
      </c>
      <c r="E1552">
        <v>1011</v>
      </c>
      <c r="F1552" t="s">
        <v>60</v>
      </c>
      <c r="G1552" t="s">
        <v>17</v>
      </c>
      <c r="H1552" t="s">
        <v>18</v>
      </c>
      <c r="I1552" s="1">
        <v>1403</v>
      </c>
      <c r="J1552" s="1">
        <f>+Tabell1[[#This Row],[Regnskap]]</f>
        <v>1403</v>
      </c>
      <c r="L1552" t="str">
        <f>_xlfn.XLOOKUP(Tabell1[[#This Row],[Ansvar]],Fleksi[Ansvar],Fleksi[Virksomhet])</f>
        <v>EFF</v>
      </c>
      <c r="M1552" t="str">
        <f>_xlfn.XLOOKUP(Tabell1[[#This Row],[Ansvar]],Fleksi[Ansvar],Fleksi[1B])</f>
        <v>Enhet for funksjonshemmede</v>
      </c>
      <c r="N1552" t="str">
        <f>_xlfn.XLOOKUP(Tabell1[[#This Row],[Ansvar]],Fleksi[Ansvar],Fleksi[Tjenesteområde])</f>
        <v>Helse og velferd</v>
      </c>
      <c r="O1552" s="1">
        <f>+ROUND(Tabell1[[#This Row],[Justert beløp]],-3)</f>
        <v>1000</v>
      </c>
      <c r="P1552">
        <f t="shared" si="201"/>
        <v>1011</v>
      </c>
      <c r="Q1552">
        <f t="shared" si="202"/>
        <v>320512</v>
      </c>
      <c r="R1552">
        <f t="shared" si="203"/>
        <v>2542</v>
      </c>
      <c r="S1552" t="str">
        <f t="shared" si="204"/>
        <v>2255</v>
      </c>
      <c r="T1552" s="1">
        <f>+Tabell1[[#This Row],[Avrundet beløp]]</f>
        <v>1000</v>
      </c>
      <c r="U1552" s="5">
        <f t="shared" si="200"/>
        <v>1000</v>
      </c>
    </row>
    <row r="1553" spans="1:21" x14ac:dyDescent="0.25">
      <c r="A1553">
        <v>320512</v>
      </c>
      <c r="B1553" t="s">
        <v>506</v>
      </c>
      <c r="C1553">
        <v>2542</v>
      </c>
      <c r="D1553" t="s">
        <v>430</v>
      </c>
      <c r="E1553">
        <v>1012</v>
      </c>
      <c r="F1553" t="s">
        <v>23</v>
      </c>
      <c r="G1553" t="s">
        <v>17</v>
      </c>
      <c r="H1553" t="s">
        <v>18</v>
      </c>
      <c r="I1553" s="1">
        <v>670</v>
      </c>
      <c r="J1553" s="1">
        <f>+Tabell1[[#This Row],[Regnskap]]</f>
        <v>670</v>
      </c>
      <c r="L1553" t="str">
        <f>_xlfn.XLOOKUP(Tabell1[[#This Row],[Ansvar]],Fleksi[Ansvar],Fleksi[Virksomhet])</f>
        <v>EFF</v>
      </c>
      <c r="M1553" t="str">
        <f>_xlfn.XLOOKUP(Tabell1[[#This Row],[Ansvar]],Fleksi[Ansvar],Fleksi[1B])</f>
        <v>Enhet for funksjonshemmede</v>
      </c>
      <c r="N1553" t="str">
        <f>_xlfn.XLOOKUP(Tabell1[[#This Row],[Ansvar]],Fleksi[Ansvar],Fleksi[Tjenesteområde])</f>
        <v>Helse og velferd</v>
      </c>
      <c r="O1553" s="1">
        <f>+ROUND(Tabell1[[#This Row],[Justert beløp]],-3)</f>
        <v>1000</v>
      </c>
      <c r="P1553">
        <f t="shared" si="201"/>
        <v>1012</v>
      </c>
      <c r="Q1553">
        <f t="shared" si="202"/>
        <v>320512</v>
      </c>
      <c r="R1553">
        <f t="shared" si="203"/>
        <v>2542</v>
      </c>
      <c r="S1553" t="str">
        <f t="shared" si="204"/>
        <v>2255</v>
      </c>
      <c r="T1553" s="1">
        <f>+Tabell1[[#This Row],[Avrundet beløp]]</f>
        <v>1000</v>
      </c>
      <c r="U1553" s="5">
        <f t="shared" si="200"/>
        <v>1000</v>
      </c>
    </row>
    <row r="1554" spans="1:21" x14ac:dyDescent="0.25">
      <c r="A1554">
        <v>320512</v>
      </c>
      <c r="B1554" t="s">
        <v>506</v>
      </c>
      <c r="C1554">
        <v>2542</v>
      </c>
      <c r="D1554" t="s">
        <v>430</v>
      </c>
      <c r="E1554">
        <v>1020</v>
      </c>
      <c r="F1554" t="s">
        <v>260</v>
      </c>
      <c r="G1554" t="s">
        <v>17</v>
      </c>
      <c r="H1554" t="s">
        <v>18</v>
      </c>
      <c r="I1554" s="1">
        <v>4453</v>
      </c>
      <c r="J1554" s="1">
        <f>+Tabell1[[#This Row],[Regnskap]]</f>
        <v>4453</v>
      </c>
      <c r="L1554" t="str">
        <f>_xlfn.XLOOKUP(Tabell1[[#This Row],[Ansvar]],Fleksi[Ansvar],Fleksi[Virksomhet])</f>
        <v>EFF</v>
      </c>
      <c r="M1554" t="str">
        <f>_xlfn.XLOOKUP(Tabell1[[#This Row],[Ansvar]],Fleksi[Ansvar],Fleksi[1B])</f>
        <v>Enhet for funksjonshemmede</v>
      </c>
      <c r="N1554" t="str">
        <f>_xlfn.XLOOKUP(Tabell1[[#This Row],[Ansvar]],Fleksi[Ansvar],Fleksi[Tjenesteområde])</f>
        <v>Helse og velferd</v>
      </c>
      <c r="O1554" s="1">
        <f>+ROUND(Tabell1[[#This Row],[Justert beløp]],-3)</f>
        <v>4000</v>
      </c>
      <c r="P1554">
        <f t="shared" si="201"/>
        <v>1020</v>
      </c>
      <c r="Q1554">
        <f t="shared" si="202"/>
        <v>320512</v>
      </c>
      <c r="R1554">
        <f t="shared" si="203"/>
        <v>2542</v>
      </c>
      <c r="S1554" t="str">
        <f t="shared" si="204"/>
        <v>2255</v>
      </c>
      <c r="T1554" s="1">
        <f>+Tabell1[[#This Row],[Avrundet beløp]]</f>
        <v>4000</v>
      </c>
      <c r="U1554" s="5">
        <f t="shared" si="200"/>
        <v>4000</v>
      </c>
    </row>
    <row r="1555" spans="1:21" x14ac:dyDescent="0.25">
      <c r="A1555">
        <v>320512</v>
      </c>
      <c r="B1555" t="s">
        <v>506</v>
      </c>
      <c r="C1555">
        <v>2542</v>
      </c>
      <c r="D1555" t="s">
        <v>430</v>
      </c>
      <c r="E1555">
        <v>1025</v>
      </c>
      <c r="F1555" t="s">
        <v>258</v>
      </c>
      <c r="G1555" t="s">
        <v>17</v>
      </c>
      <c r="H1555" t="s">
        <v>18</v>
      </c>
      <c r="I1555" s="1">
        <v>557</v>
      </c>
      <c r="J1555" s="1">
        <f>+Tabell1[[#This Row],[Regnskap]]</f>
        <v>557</v>
      </c>
      <c r="L1555" t="str">
        <f>_xlfn.XLOOKUP(Tabell1[[#This Row],[Ansvar]],Fleksi[Ansvar],Fleksi[Virksomhet])</f>
        <v>EFF</v>
      </c>
      <c r="M1555" t="str">
        <f>_xlfn.XLOOKUP(Tabell1[[#This Row],[Ansvar]],Fleksi[Ansvar],Fleksi[1B])</f>
        <v>Enhet for funksjonshemmede</v>
      </c>
      <c r="N1555" t="str">
        <f>_xlfn.XLOOKUP(Tabell1[[#This Row],[Ansvar]],Fleksi[Ansvar],Fleksi[Tjenesteområde])</f>
        <v>Helse og velferd</v>
      </c>
      <c r="O1555" s="1">
        <f>+ROUND(Tabell1[[#This Row],[Justert beløp]],-3)</f>
        <v>1000</v>
      </c>
      <c r="P1555">
        <f t="shared" si="201"/>
        <v>1025</v>
      </c>
      <c r="Q1555">
        <f t="shared" si="202"/>
        <v>320512</v>
      </c>
      <c r="R1555">
        <f t="shared" si="203"/>
        <v>2542</v>
      </c>
      <c r="S1555" t="str">
        <f t="shared" si="204"/>
        <v>2255</v>
      </c>
      <c r="T1555" s="1">
        <f>+Tabell1[[#This Row],[Avrundet beløp]]</f>
        <v>1000</v>
      </c>
      <c r="U1555" s="5">
        <f t="shared" si="200"/>
        <v>1000</v>
      </c>
    </row>
    <row r="1556" spans="1:21" x14ac:dyDescent="0.25">
      <c r="A1556">
        <v>320512</v>
      </c>
      <c r="B1556" t="s">
        <v>506</v>
      </c>
      <c r="C1556">
        <v>2542</v>
      </c>
      <c r="D1556" t="s">
        <v>430</v>
      </c>
      <c r="E1556">
        <v>1040</v>
      </c>
      <c r="F1556" t="s">
        <v>27</v>
      </c>
      <c r="G1556" t="s">
        <v>17</v>
      </c>
      <c r="H1556" t="s">
        <v>18</v>
      </c>
      <c r="I1556" s="1">
        <v>6808</v>
      </c>
      <c r="J1556" s="1">
        <f>+Tabell1[[#This Row],[Regnskap]]</f>
        <v>6808</v>
      </c>
      <c r="L1556" t="str">
        <f>_xlfn.XLOOKUP(Tabell1[[#This Row],[Ansvar]],Fleksi[Ansvar],Fleksi[Virksomhet])</f>
        <v>EFF</v>
      </c>
      <c r="M1556" t="str">
        <f>_xlfn.XLOOKUP(Tabell1[[#This Row],[Ansvar]],Fleksi[Ansvar],Fleksi[1B])</f>
        <v>Enhet for funksjonshemmede</v>
      </c>
      <c r="N1556" t="str">
        <f>_xlfn.XLOOKUP(Tabell1[[#This Row],[Ansvar]],Fleksi[Ansvar],Fleksi[Tjenesteområde])</f>
        <v>Helse og velferd</v>
      </c>
      <c r="O1556" s="1">
        <f>+ROUND(Tabell1[[#This Row],[Justert beløp]],-3)</f>
        <v>7000</v>
      </c>
      <c r="P1556">
        <f t="shared" si="201"/>
        <v>1040</v>
      </c>
      <c r="Q1556">
        <f t="shared" si="202"/>
        <v>320512</v>
      </c>
      <c r="R1556">
        <f t="shared" si="203"/>
        <v>2542</v>
      </c>
      <c r="S1556" t="str">
        <f t="shared" si="204"/>
        <v>2255</v>
      </c>
      <c r="T1556" s="1">
        <f>+Tabell1[[#This Row],[Avrundet beløp]]</f>
        <v>7000</v>
      </c>
      <c r="U1556" s="5">
        <f t="shared" si="200"/>
        <v>7000</v>
      </c>
    </row>
    <row r="1557" spans="1:21" x14ac:dyDescent="0.25">
      <c r="A1557">
        <v>320512</v>
      </c>
      <c r="B1557" t="s">
        <v>506</v>
      </c>
      <c r="C1557">
        <v>2542</v>
      </c>
      <c r="D1557" t="s">
        <v>430</v>
      </c>
      <c r="E1557">
        <v>1050</v>
      </c>
      <c r="F1557" t="s">
        <v>223</v>
      </c>
      <c r="G1557" t="s">
        <v>17</v>
      </c>
      <c r="H1557" t="s">
        <v>18</v>
      </c>
      <c r="I1557" s="1">
        <v>1962</v>
      </c>
      <c r="J1557" s="1">
        <f>+Tabell1[[#This Row],[Regnskap]]</f>
        <v>1962</v>
      </c>
      <c r="L1557" t="str">
        <f>_xlfn.XLOOKUP(Tabell1[[#This Row],[Ansvar]],Fleksi[Ansvar],Fleksi[Virksomhet])</f>
        <v>EFF</v>
      </c>
      <c r="M1557" t="str">
        <f>_xlfn.XLOOKUP(Tabell1[[#This Row],[Ansvar]],Fleksi[Ansvar],Fleksi[1B])</f>
        <v>Enhet for funksjonshemmede</v>
      </c>
      <c r="N1557" t="str">
        <f>_xlfn.XLOOKUP(Tabell1[[#This Row],[Ansvar]],Fleksi[Ansvar],Fleksi[Tjenesteområde])</f>
        <v>Helse og velferd</v>
      </c>
      <c r="O1557" s="1">
        <f>+ROUND(Tabell1[[#This Row],[Justert beløp]],-3)</f>
        <v>2000</v>
      </c>
      <c r="P1557">
        <f t="shared" si="201"/>
        <v>1050</v>
      </c>
      <c r="Q1557">
        <f t="shared" si="202"/>
        <v>320512</v>
      </c>
      <c r="R1557">
        <f t="shared" si="203"/>
        <v>2542</v>
      </c>
      <c r="S1557" t="str">
        <f t="shared" si="204"/>
        <v>2255</v>
      </c>
      <c r="T1557" s="1">
        <f>+Tabell1[[#This Row],[Avrundet beløp]]</f>
        <v>2000</v>
      </c>
      <c r="U1557" s="5">
        <f t="shared" si="200"/>
        <v>2000</v>
      </c>
    </row>
    <row r="1558" spans="1:21" x14ac:dyDescent="0.25">
      <c r="A1558">
        <v>320512</v>
      </c>
      <c r="B1558" t="s">
        <v>506</v>
      </c>
      <c r="C1558">
        <v>2542</v>
      </c>
      <c r="D1558" t="s">
        <v>430</v>
      </c>
      <c r="E1558">
        <v>1090</v>
      </c>
      <c r="F1558" t="s">
        <v>22</v>
      </c>
      <c r="G1558" t="s">
        <v>17</v>
      </c>
      <c r="H1558" t="s">
        <v>18</v>
      </c>
      <c r="I1558" s="1">
        <v>479</v>
      </c>
      <c r="J1558" s="1">
        <f>+Tabell1[[#This Row],[Regnskap]]</f>
        <v>479</v>
      </c>
      <c r="L1558" t="str">
        <f>_xlfn.XLOOKUP(Tabell1[[#This Row],[Ansvar]],Fleksi[Ansvar],Fleksi[Virksomhet])</f>
        <v>EFF</v>
      </c>
      <c r="M1558" t="str">
        <f>_xlfn.XLOOKUP(Tabell1[[#This Row],[Ansvar]],Fleksi[Ansvar],Fleksi[1B])</f>
        <v>Enhet for funksjonshemmede</v>
      </c>
      <c r="N1558" t="str">
        <f>_xlfn.XLOOKUP(Tabell1[[#This Row],[Ansvar]],Fleksi[Ansvar],Fleksi[Tjenesteområde])</f>
        <v>Helse og velferd</v>
      </c>
      <c r="O1558" s="1">
        <f>+ROUND(Tabell1[[#This Row],[Justert beløp]],-3)</f>
        <v>0</v>
      </c>
      <c r="P1558">
        <f t="shared" si="201"/>
        <v>1090</v>
      </c>
      <c r="Q1558">
        <f t="shared" si="202"/>
        <v>320512</v>
      </c>
      <c r="R1558">
        <f t="shared" si="203"/>
        <v>2542</v>
      </c>
      <c r="S1558" t="str">
        <f t="shared" si="204"/>
        <v>2255</v>
      </c>
      <c r="T1558" s="1">
        <f>+Tabell1[[#This Row],[Avrundet beløp]]</f>
        <v>0</v>
      </c>
      <c r="U1558" s="5">
        <f t="shared" si="200"/>
        <v>0</v>
      </c>
    </row>
    <row r="1559" spans="1:21" x14ac:dyDescent="0.25">
      <c r="A1559">
        <v>320512</v>
      </c>
      <c r="B1559" t="s">
        <v>506</v>
      </c>
      <c r="C1559">
        <v>2542</v>
      </c>
      <c r="D1559" t="s">
        <v>430</v>
      </c>
      <c r="E1559">
        <v>1099</v>
      </c>
      <c r="F1559" t="s">
        <v>16</v>
      </c>
      <c r="G1559" t="s">
        <v>17</v>
      </c>
      <c r="H1559" t="s">
        <v>18</v>
      </c>
      <c r="I1559" s="1">
        <v>2383</v>
      </c>
      <c r="J1559" s="1">
        <f>+Tabell1[[#This Row],[Regnskap]]</f>
        <v>2383</v>
      </c>
      <c r="L1559" t="str">
        <f>_xlfn.XLOOKUP(Tabell1[[#This Row],[Ansvar]],Fleksi[Ansvar],Fleksi[Virksomhet])</f>
        <v>EFF</v>
      </c>
      <c r="M1559" t="str">
        <f>_xlfn.XLOOKUP(Tabell1[[#This Row],[Ansvar]],Fleksi[Ansvar],Fleksi[1B])</f>
        <v>Enhet for funksjonshemmede</v>
      </c>
      <c r="N1559" t="str">
        <f>_xlfn.XLOOKUP(Tabell1[[#This Row],[Ansvar]],Fleksi[Ansvar],Fleksi[Tjenesteområde])</f>
        <v>Helse og velferd</v>
      </c>
      <c r="O1559" s="1">
        <f>+ROUND(Tabell1[[#This Row],[Justert beløp]],-3)</f>
        <v>2000</v>
      </c>
      <c r="P1559">
        <f t="shared" si="201"/>
        <v>1099</v>
      </c>
      <c r="Q1559">
        <f t="shared" si="202"/>
        <v>320512</v>
      </c>
      <c r="R1559">
        <f t="shared" si="203"/>
        <v>2542</v>
      </c>
      <c r="S1559" t="str">
        <f t="shared" si="204"/>
        <v>2255</v>
      </c>
      <c r="T1559" s="1">
        <f>+Tabell1[[#This Row],[Avrundet beløp]]</f>
        <v>2000</v>
      </c>
      <c r="U1559" s="5">
        <f t="shared" si="200"/>
        <v>2000</v>
      </c>
    </row>
    <row r="1560" spans="1:21" x14ac:dyDescent="0.25">
      <c r="A1560">
        <v>320513</v>
      </c>
      <c r="B1560" t="s">
        <v>507</v>
      </c>
      <c r="C1560">
        <v>2321</v>
      </c>
      <c r="D1560" t="s">
        <v>219</v>
      </c>
      <c r="E1560">
        <v>1012</v>
      </c>
      <c r="F1560" t="s">
        <v>23</v>
      </c>
      <c r="G1560" t="s">
        <v>17</v>
      </c>
      <c r="H1560" t="s">
        <v>18</v>
      </c>
      <c r="I1560" s="1">
        <v>-94</v>
      </c>
      <c r="J1560" s="1">
        <f>+Tabell1[[#This Row],[Regnskap]]</f>
        <v>-94</v>
      </c>
      <c r="L1560" t="str">
        <f>_xlfn.XLOOKUP(Tabell1[[#This Row],[Ansvar]],Fleksi[Ansvar],Fleksi[Virksomhet])</f>
        <v>EFF</v>
      </c>
      <c r="M1560" t="str">
        <f>_xlfn.XLOOKUP(Tabell1[[#This Row],[Ansvar]],Fleksi[Ansvar],Fleksi[1B])</f>
        <v>Enhet for funksjonshemmede</v>
      </c>
      <c r="N1560" t="str">
        <f>_xlfn.XLOOKUP(Tabell1[[#This Row],[Ansvar]],Fleksi[Ansvar],Fleksi[Tjenesteområde])</f>
        <v>Helse og velferd</v>
      </c>
      <c r="O1560" s="1">
        <f>+ROUND(Tabell1[[#This Row],[Justert beløp]],-3)</f>
        <v>0</v>
      </c>
      <c r="P1560">
        <f t="shared" si="201"/>
        <v>1012</v>
      </c>
      <c r="Q1560">
        <f t="shared" si="202"/>
        <v>320513</v>
      </c>
      <c r="R1560">
        <f t="shared" si="203"/>
        <v>2321</v>
      </c>
      <c r="S1560" t="str">
        <f t="shared" si="204"/>
        <v>2255</v>
      </c>
      <c r="T1560" s="1">
        <f>+Tabell1[[#This Row],[Avrundet beløp]]</f>
        <v>0</v>
      </c>
      <c r="U1560" s="5">
        <f t="shared" si="200"/>
        <v>0</v>
      </c>
    </row>
    <row r="1561" spans="1:21" x14ac:dyDescent="0.25">
      <c r="A1561">
        <v>320513</v>
      </c>
      <c r="B1561" t="s">
        <v>507</v>
      </c>
      <c r="C1561">
        <v>2321</v>
      </c>
      <c r="D1561" t="s">
        <v>219</v>
      </c>
      <c r="E1561">
        <v>1021</v>
      </c>
      <c r="F1561" t="s">
        <v>30</v>
      </c>
      <c r="G1561" t="s">
        <v>17</v>
      </c>
      <c r="H1561" t="s">
        <v>18</v>
      </c>
      <c r="I1561" s="1">
        <v>1017</v>
      </c>
      <c r="J1561" s="1">
        <f>+Tabell1[[#This Row],[Regnskap]]</f>
        <v>1017</v>
      </c>
      <c r="L1561" t="str">
        <f>_xlfn.XLOOKUP(Tabell1[[#This Row],[Ansvar]],Fleksi[Ansvar],Fleksi[Virksomhet])</f>
        <v>EFF</v>
      </c>
      <c r="M1561" t="str">
        <f>_xlfn.XLOOKUP(Tabell1[[#This Row],[Ansvar]],Fleksi[Ansvar],Fleksi[1B])</f>
        <v>Enhet for funksjonshemmede</v>
      </c>
      <c r="N1561" t="str">
        <f>_xlfn.XLOOKUP(Tabell1[[#This Row],[Ansvar]],Fleksi[Ansvar],Fleksi[Tjenesteområde])</f>
        <v>Helse og velferd</v>
      </c>
      <c r="O1561" s="1">
        <f>+ROUND(Tabell1[[#This Row],[Justert beløp]],-3)</f>
        <v>1000</v>
      </c>
      <c r="P1561">
        <f t="shared" si="201"/>
        <v>1021</v>
      </c>
      <c r="Q1561">
        <f t="shared" si="202"/>
        <v>320513</v>
      </c>
      <c r="R1561">
        <f t="shared" si="203"/>
        <v>2321</v>
      </c>
      <c r="S1561" t="str">
        <f t="shared" si="204"/>
        <v>2255</v>
      </c>
      <c r="T1561" s="1">
        <f>+Tabell1[[#This Row],[Avrundet beløp]]</f>
        <v>1000</v>
      </c>
      <c r="U1561" s="5">
        <f t="shared" si="200"/>
        <v>1000</v>
      </c>
    </row>
    <row r="1562" spans="1:21" x14ac:dyDescent="0.25">
      <c r="A1562">
        <v>320513</v>
      </c>
      <c r="B1562" t="s">
        <v>507</v>
      </c>
      <c r="C1562">
        <v>2321</v>
      </c>
      <c r="D1562" t="s">
        <v>219</v>
      </c>
      <c r="E1562">
        <v>1050</v>
      </c>
      <c r="F1562" t="s">
        <v>223</v>
      </c>
      <c r="G1562" t="s">
        <v>17</v>
      </c>
      <c r="H1562" t="s">
        <v>18</v>
      </c>
      <c r="I1562" s="1">
        <v>-1011</v>
      </c>
      <c r="J1562" s="1">
        <f>+Tabell1[[#This Row],[Regnskap]]</f>
        <v>-1011</v>
      </c>
      <c r="L1562" t="str">
        <f>_xlfn.XLOOKUP(Tabell1[[#This Row],[Ansvar]],Fleksi[Ansvar],Fleksi[Virksomhet])</f>
        <v>EFF</v>
      </c>
      <c r="M1562" t="str">
        <f>_xlfn.XLOOKUP(Tabell1[[#This Row],[Ansvar]],Fleksi[Ansvar],Fleksi[1B])</f>
        <v>Enhet for funksjonshemmede</v>
      </c>
      <c r="N1562" t="str">
        <f>_xlfn.XLOOKUP(Tabell1[[#This Row],[Ansvar]],Fleksi[Ansvar],Fleksi[Tjenesteområde])</f>
        <v>Helse og velferd</v>
      </c>
      <c r="O1562" s="1">
        <f>+ROUND(Tabell1[[#This Row],[Justert beløp]],-3)</f>
        <v>-1000</v>
      </c>
      <c r="P1562">
        <f t="shared" si="201"/>
        <v>1050</v>
      </c>
      <c r="Q1562">
        <f t="shared" si="202"/>
        <v>320513</v>
      </c>
      <c r="R1562">
        <f t="shared" si="203"/>
        <v>2321</v>
      </c>
      <c r="S1562" t="str">
        <f t="shared" si="204"/>
        <v>2255</v>
      </c>
      <c r="T1562" s="1">
        <f>+Tabell1[[#This Row],[Avrundet beløp]]</f>
        <v>-1000</v>
      </c>
      <c r="U1562" s="5">
        <f t="shared" si="200"/>
        <v>-1000</v>
      </c>
    </row>
    <row r="1563" spans="1:21" x14ac:dyDescent="0.25">
      <c r="A1563">
        <v>320513</v>
      </c>
      <c r="B1563" t="s">
        <v>507</v>
      </c>
      <c r="C1563">
        <v>2321</v>
      </c>
      <c r="D1563" t="s">
        <v>219</v>
      </c>
      <c r="E1563">
        <v>1090</v>
      </c>
      <c r="F1563" t="s">
        <v>22</v>
      </c>
      <c r="G1563" t="s">
        <v>17</v>
      </c>
      <c r="H1563" t="s">
        <v>18</v>
      </c>
      <c r="I1563" s="1">
        <v>-7</v>
      </c>
      <c r="J1563" s="1">
        <f>+Tabell1[[#This Row],[Regnskap]]</f>
        <v>-7</v>
      </c>
      <c r="L1563" t="str">
        <f>_xlfn.XLOOKUP(Tabell1[[#This Row],[Ansvar]],Fleksi[Ansvar],Fleksi[Virksomhet])</f>
        <v>EFF</v>
      </c>
      <c r="M1563" t="str">
        <f>_xlfn.XLOOKUP(Tabell1[[#This Row],[Ansvar]],Fleksi[Ansvar],Fleksi[1B])</f>
        <v>Enhet for funksjonshemmede</v>
      </c>
      <c r="N1563" t="str">
        <f>_xlfn.XLOOKUP(Tabell1[[#This Row],[Ansvar]],Fleksi[Ansvar],Fleksi[Tjenesteområde])</f>
        <v>Helse og velferd</v>
      </c>
      <c r="O1563" s="1">
        <f>+ROUND(Tabell1[[#This Row],[Justert beløp]],-3)</f>
        <v>0</v>
      </c>
      <c r="P1563">
        <f t="shared" si="201"/>
        <v>1090</v>
      </c>
      <c r="Q1563">
        <f t="shared" si="202"/>
        <v>320513</v>
      </c>
      <c r="R1563">
        <f t="shared" si="203"/>
        <v>2321</v>
      </c>
      <c r="S1563" t="str">
        <f t="shared" si="204"/>
        <v>2255</v>
      </c>
      <c r="T1563" s="1">
        <f>+Tabell1[[#This Row],[Avrundet beløp]]</f>
        <v>0</v>
      </c>
      <c r="U1563" s="5">
        <f t="shared" si="200"/>
        <v>0</v>
      </c>
    </row>
    <row r="1564" spans="1:21" x14ac:dyDescent="0.25">
      <c r="A1564">
        <v>320513</v>
      </c>
      <c r="B1564" t="s">
        <v>507</v>
      </c>
      <c r="C1564">
        <v>2321</v>
      </c>
      <c r="D1564" t="s">
        <v>219</v>
      </c>
      <c r="E1564">
        <v>1099</v>
      </c>
      <c r="F1564" t="s">
        <v>16</v>
      </c>
      <c r="G1564" t="s">
        <v>17</v>
      </c>
      <c r="H1564" t="s">
        <v>18</v>
      </c>
      <c r="I1564" s="1">
        <v>-13</v>
      </c>
      <c r="J1564" s="1">
        <f>+Tabell1[[#This Row],[Regnskap]]</f>
        <v>-13</v>
      </c>
      <c r="L1564" t="str">
        <f>_xlfn.XLOOKUP(Tabell1[[#This Row],[Ansvar]],Fleksi[Ansvar],Fleksi[Virksomhet])</f>
        <v>EFF</v>
      </c>
      <c r="M1564" t="str">
        <f>_xlfn.XLOOKUP(Tabell1[[#This Row],[Ansvar]],Fleksi[Ansvar],Fleksi[1B])</f>
        <v>Enhet for funksjonshemmede</v>
      </c>
      <c r="N1564" t="str">
        <f>_xlfn.XLOOKUP(Tabell1[[#This Row],[Ansvar]],Fleksi[Ansvar],Fleksi[Tjenesteområde])</f>
        <v>Helse og velferd</v>
      </c>
      <c r="O1564" s="1">
        <f>+ROUND(Tabell1[[#This Row],[Justert beløp]],-3)</f>
        <v>0</v>
      </c>
      <c r="P1564">
        <f t="shared" si="201"/>
        <v>1099</v>
      </c>
      <c r="Q1564">
        <f t="shared" si="202"/>
        <v>320513</v>
      </c>
      <c r="R1564">
        <f t="shared" si="203"/>
        <v>2321</v>
      </c>
      <c r="S1564" t="str">
        <f t="shared" si="204"/>
        <v>2255</v>
      </c>
      <c r="T1564" s="1">
        <f>+Tabell1[[#This Row],[Avrundet beløp]]</f>
        <v>0</v>
      </c>
      <c r="U1564" s="5">
        <f t="shared" si="200"/>
        <v>0</v>
      </c>
    </row>
    <row r="1565" spans="1:21" x14ac:dyDescent="0.25">
      <c r="A1565">
        <v>320513</v>
      </c>
      <c r="B1565" t="s">
        <v>507</v>
      </c>
      <c r="C1565">
        <v>2542</v>
      </c>
      <c r="D1565" t="s">
        <v>430</v>
      </c>
      <c r="E1565">
        <v>1012</v>
      </c>
      <c r="F1565" t="s">
        <v>23</v>
      </c>
      <c r="G1565" t="s">
        <v>17</v>
      </c>
      <c r="H1565" t="s">
        <v>18</v>
      </c>
      <c r="I1565" s="1">
        <v>300</v>
      </c>
      <c r="J1565" s="1">
        <f>+Tabell1[[#This Row],[Regnskap]]</f>
        <v>300</v>
      </c>
      <c r="L1565" t="str">
        <f>_xlfn.XLOOKUP(Tabell1[[#This Row],[Ansvar]],Fleksi[Ansvar],Fleksi[Virksomhet])</f>
        <v>EFF</v>
      </c>
      <c r="M1565" t="str">
        <f>_xlfn.XLOOKUP(Tabell1[[#This Row],[Ansvar]],Fleksi[Ansvar],Fleksi[1B])</f>
        <v>Enhet for funksjonshemmede</v>
      </c>
      <c r="N1565" t="str">
        <f>_xlfn.XLOOKUP(Tabell1[[#This Row],[Ansvar]],Fleksi[Ansvar],Fleksi[Tjenesteområde])</f>
        <v>Helse og velferd</v>
      </c>
      <c r="O1565" s="1">
        <f>+ROUND(Tabell1[[#This Row],[Justert beløp]],-3)</f>
        <v>0</v>
      </c>
      <c r="P1565">
        <f t="shared" si="201"/>
        <v>1012</v>
      </c>
      <c r="Q1565">
        <f t="shared" si="202"/>
        <v>320513</v>
      </c>
      <c r="R1565">
        <f t="shared" si="203"/>
        <v>2542</v>
      </c>
      <c r="S1565" t="str">
        <f t="shared" si="204"/>
        <v>2255</v>
      </c>
      <c r="T1565" s="1">
        <f>+Tabell1[[#This Row],[Avrundet beløp]]</f>
        <v>0</v>
      </c>
      <c r="U1565" s="5">
        <f t="shared" si="200"/>
        <v>0</v>
      </c>
    </row>
    <row r="1566" spans="1:21" x14ac:dyDescent="0.25">
      <c r="A1566">
        <v>320513</v>
      </c>
      <c r="B1566" t="s">
        <v>507</v>
      </c>
      <c r="C1566">
        <v>2542</v>
      </c>
      <c r="D1566" t="s">
        <v>430</v>
      </c>
      <c r="E1566">
        <v>1020</v>
      </c>
      <c r="F1566" t="s">
        <v>260</v>
      </c>
      <c r="G1566" t="s">
        <v>17</v>
      </c>
      <c r="H1566" t="s">
        <v>18</v>
      </c>
      <c r="I1566" s="1">
        <v>5286</v>
      </c>
      <c r="J1566" s="1">
        <f>+Tabell1[[#This Row],[Regnskap]]</f>
        <v>5286</v>
      </c>
      <c r="L1566" t="str">
        <f>_xlfn.XLOOKUP(Tabell1[[#This Row],[Ansvar]],Fleksi[Ansvar],Fleksi[Virksomhet])</f>
        <v>EFF</v>
      </c>
      <c r="M1566" t="str">
        <f>_xlfn.XLOOKUP(Tabell1[[#This Row],[Ansvar]],Fleksi[Ansvar],Fleksi[1B])</f>
        <v>Enhet for funksjonshemmede</v>
      </c>
      <c r="N1566" t="str">
        <f>_xlfn.XLOOKUP(Tabell1[[#This Row],[Ansvar]],Fleksi[Ansvar],Fleksi[Tjenesteområde])</f>
        <v>Helse og velferd</v>
      </c>
      <c r="O1566" s="1">
        <f>+ROUND(Tabell1[[#This Row],[Justert beløp]],-3)</f>
        <v>5000</v>
      </c>
      <c r="P1566">
        <f t="shared" si="201"/>
        <v>1020</v>
      </c>
      <c r="Q1566">
        <f t="shared" si="202"/>
        <v>320513</v>
      </c>
      <c r="R1566">
        <f t="shared" si="203"/>
        <v>2542</v>
      </c>
      <c r="S1566" t="str">
        <f t="shared" si="204"/>
        <v>2255</v>
      </c>
      <c r="T1566" s="1">
        <f>+Tabell1[[#This Row],[Avrundet beløp]]</f>
        <v>5000</v>
      </c>
      <c r="U1566" s="5">
        <f t="shared" si="200"/>
        <v>5000</v>
      </c>
    </row>
    <row r="1567" spans="1:21" x14ac:dyDescent="0.25">
      <c r="A1567">
        <v>320513</v>
      </c>
      <c r="B1567" t="s">
        <v>507</v>
      </c>
      <c r="C1567">
        <v>2542</v>
      </c>
      <c r="D1567" t="s">
        <v>430</v>
      </c>
      <c r="E1567">
        <v>1022</v>
      </c>
      <c r="F1567" t="s">
        <v>278</v>
      </c>
      <c r="G1567" t="s">
        <v>17</v>
      </c>
      <c r="H1567" t="s">
        <v>18</v>
      </c>
      <c r="I1567" s="1">
        <v>2142</v>
      </c>
      <c r="J1567" s="1">
        <f>+Tabell1[[#This Row],[Regnskap]]</f>
        <v>2142</v>
      </c>
      <c r="L1567" t="str">
        <f>_xlfn.XLOOKUP(Tabell1[[#This Row],[Ansvar]],Fleksi[Ansvar],Fleksi[Virksomhet])</f>
        <v>EFF</v>
      </c>
      <c r="M1567" t="str">
        <f>_xlfn.XLOOKUP(Tabell1[[#This Row],[Ansvar]],Fleksi[Ansvar],Fleksi[1B])</f>
        <v>Enhet for funksjonshemmede</v>
      </c>
      <c r="N1567" t="str">
        <f>_xlfn.XLOOKUP(Tabell1[[#This Row],[Ansvar]],Fleksi[Ansvar],Fleksi[Tjenesteområde])</f>
        <v>Helse og velferd</v>
      </c>
      <c r="O1567" s="1">
        <f>+ROUND(Tabell1[[#This Row],[Justert beløp]],-3)</f>
        <v>2000</v>
      </c>
      <c r="P1567">
        <f t="shared" si="201"/>
        <v>1022</v>
      </c>
      <c r="Q1567">
        <f t="shared" si="202"/>
        <v>320513</v>
      </c>
      <c r="R1567">
        <f t="shared" si="203"/>
        <v>2542</v>
      </c>
      <c r="S1567" t="str">
        <f t="shared" si="204"/>
        <v>2255</v>
      </c>
      <c r="T1567" s="1">
        <f>+Tabell1[[#This Row],[Avrundet beløp]]</f>
        <v>2000</v>
      </c>
      <c r="U1567" s="5">
        <f t="shared" si="200"/>
        <v>2000</v>
      </c>
    </row>
    <row r="1568" spans="1:21" x14ac:dyDescent="0.25">
      <c r="A1568">
        <v>320513</v>
      </c>
      <c r="B1568" t="s">
        <v>507</v>
      </c>
      <c r="C1568">
        <v>2542</v>
      </c>
      <c r="D1568" t="s">
        <v>430</v>
      </c>
      <c r="E1568">
        <v>1025</v>
      </c>
      <c r="F1568" t="s">
        <v>258</v>
      </c>
      <c r="G1568" t="s">
        <v>17</v>
      </c>
      <c r="H1568" t="s">
        <v>18</v>
      </c>
      <c r="I1568" s="1">
        <v>3172</v>
      </c>
      <c r="J1568" s="1">
        <f>+Tabell1[[#This Row],[Regnskap]]</f>
        <v>3172</v>
      </c>
      <c r="L1568" t="str">
        <f>_xlfn.XLOOKUP(Tabell1[[#This Row],[Ansvar]],Fleksi[Ansvar],Fleksi[Virksomhet])</f>
        <v>EFF</v>
      </c>
      <c r="M1568" t="str">
        <f>_xlfn.XLOOKUP(Tabell1[[#This Row],[Ansvar]],Fleksi[Ansvar],Fleksi[1B])</f>
        <v>Enhet for funksjonshemmede</v>
      </c>
      <c r="N1568" t="str">
        <f>_xlfn.XLOOKUP(Tabell1[[#This Row],[Ansvar]],Fleksi[Ansvar],Fleksi[Tjenesteområde])</f>
        <v>Helse og velferd</v>
      </c>
      <c r="O1568" s="1">
        <f>+ROUND(Tabell1[[#This Row],[Justert beløp]],-3)</f>
        <v>3000</v>
      </c>
      <c r="P1568">
        <f t="shared" si="201"/>
        <v>1025</v>
      </c>
      <c r="Q1568">
        <f t="shared" si="202"/>
        <v>320513</v>
      </c>
      <c r="R1568">
        <f t="shared" si="203"/>
        <v>2542</v>
      </c>
      <c r="S1568" t="str">
        <f t="shared" si="204"/>
        <v>2255</v>
      </c>
      <c r="T1568" s="1">
        <f>+Tabell1[[#This Row],[Avrundet beløp]]</f>
        <v>3000</v>
      </c>
      <c r="U1568" s="5">
        <f t="shared" si="200"/>
        <v>3000</v>
      </c>
    </row>
    <row r="1569" spans="1:21" x14ac:dyDescent="0.25">
      <c r="A1569">
        <v>320513</v>
      </c>
      <c r="B1569" t="s">
        <v>507</v>
      </c>
      <c r="C1569">
        <v>2542</v>
      </c>
      <c r="D1569" t="s">
        <v>430</v>
      </c>
      <c r="E1569">
        <v>1030</v>
      </c>
      <c r="F1569" t="s">
        <v>248</v>
      </c>
      <c r="G1569" t="s">
        <v>17</v>
      </c>
      <c r="H1569" t="s">
        <v>18</v>
      </c>
      <c r="I1569" s="1">
        <v>1334</v>
      </c>
      <c r="J1569" s="1">
        <f>+Tabell1[[#This Row],[Regnskap]]</f>
        <v>1334</v>
      </c>
      <c r="L1569" t="str">
        <f>_xlfn.XLOOKUP(Tabell1[[#This Row],[Ansvar]],Fleksi[Ansvar],Fleksi[Virksomhet])</f>
        <v>EFF</v>
      </c>
      <c r="M1569" t="str">
        <f>_xlfn.XLOOKUP(Tabell1[[#This Row],[Ansvar]],Fleksi[Ansvar],Fleksi[1B])</f>
        <v>Enhet for funksjonshemmede</v>
      </c>
      <c r="N1569" t="str">
        <f>_xlfn.XLOOKUP(Tabell1[[#This Row],[Ansvar]],Fleksi[Ansvar],Fleksi[Tjenesteområde])</f>
        <v>Helse og velferd</v>
      </c>
      <c r="O1569" s="1">
        <f>+ROUND(Tabell1[[#This Row],[Justert beløp]],-3)</f>
        <v>1000</v>
      </c>
      <c r="P1569">
        <f t="shared" si="201"/>
        <v>1030</v>
      </c>
      <c r="Q1569">
        <f t="shared" si="202"/>
        <v>320513</v>
      </c>
      <c r="R1569">
        <f t="shared" si="203"/>
        <v>2542</v>
      </c>
      <c r="S1569" t="str">
        <f t="shared" si="204"/>
        <v>2255</v>
      </c>
      <c r="T1569" s="1">
        <f>+Tabell1[[#This Row],[Avrundet beløp]]</f>
        <v>1000</v>
      </c>
      <c r="U1569" s="5">
        <f t="shared" si="200"/>
        <v>1000</v>
      </c>
    </row>
    <row r="1570" spans="1:21" x14ac:dyDescent="0.25">
      <c r="A1570">
        <v>320513</v>
      </c>
      <c r="B1570" t="s">
        <v>507</v>
      </c>
      <c r="C1570">
        <v>2542</v>
      </c>
      <c r="D1570" t="s">
        <v>430</v>
      </c>
      <c r="E1570">
        <v>1050</v>
      </c>
      <c r="F1570" t="s">
        <v>223</v>
      </c>
      <c r="G1570" t="s">
        <v>17</v>
      </c>
      <c r="H1570" t="s">
        <v>18</v>
      </c>
      <c r="I1570" s="1">
        <v>692</v>
      </c>
      <c r="J1570" s="1">
        <f>+Tabell1[[#This Row],[Regnskap]]</f>
        <v>692</v>
      </c>
      <c r="L1570" t="str">
        <f>_xlfn.XLOOKUP(Tabell1[[#This Row],[Ansvar]],Fleksi[Ansvar],Fleksi[Virksomhet])</f>
        <v>EFF</v>
      </c>
      <c r="M1570" t="str">
        <f>_xlfn.XLOOKUP(Tabell1[[#This Row],[Ansvar]],Fleksi[Ansvar],Fleksi[1B])</f>
        <v>Enhet for funksjonshemmede</v>
      </c>
      <c r="N1570" t="str">
        <f>_xlfn.XLOOKUP(Tabell1[[#This Row],[Ansvar]],Fleksi[Ansvar],Fleksi[Tjenesteområde])</f>
        <v>Helse og velferd</v>
      </c>
      <c r="O1570" s="1">
        <f>+ROUND(Tabell1[[#This Row],[Justert beløp]],-3)</f>
        <v>1000</v>
      </c>
      <c r="P1570">
        <f t="shared" si="201"/>
        <v>1050</v>
      </c>
      <c r="Q1570">
        <f t="shared" si="202"/>
        <v>320513</v>
      </c>
      <c r="R1570">
        <f t="shared" si="203"/>
        <v>2542</v>
      </c>
      <c r="S1570" t="str">
        <f t="shared" si="204"/>
        <v>2255</v>
      </c>
      <c r="T1570" s="1">
        <f>+Tabell1[[#This Row],[Avrundet beløp]]</f>
        <v>1000</v>
      </c>
      <c r="U1570" s="5">
        <f t="shared" si="200"/>
        <v>1000</v>
      </c>
    </row>
    <row r="1571" spans="1:21" x14ac:dyDescent="0.25">
      <c r="A1571">
        <v>320513</v>
      </c>
      <c r="B1571" t="s">
        <v>507</v>
      </c>
      <c r="C1571">
        <v>2542</v>
      </c>
      <c r="D1571" t="s">
        <v>430</v>
      </c>
      <c r="E1571">
        <v>1090</v>
      </c>
      <c r="F1571" t="s">
        <v>22</v>
      </c>
      <c r="G1571" t="s">
        <v>17</v>
      </c>
      <c r="H1571" t="s">
        <v>18</v>
      </c>
      <c r="I1571" s="1">
        <v>717</v>
      </c>
      <c r="J1571" s="1">
        <f>+Tabell1[[#This Row],[Regnskap]]</f>
        <v>717</v>
      </c>
      <c r="L1571" t="str">
        <f>_xlfn.XLOOKUP(Tabell1[[#This Row],[Ansvar]],Fleksi[Ansvar],Fleksi[Virksomhet])</f>
        <v>EFF</v>
      </c>
      <c r="M1571" t="str">
        <f>_xlfn.XLOOKUP(Tabell1[[#This Row],[Ansvar]],Fleksi[Ansvar],Fleksi[1B])</f>
        <v>Enhet for funksjonshemmede</v>
      </c>
      <c r="N1571" t="str">
        <f>_xlfn.XLOOKUP(Tabell1[[#This Row],[Ansvar]],Fleksi[Ansvar],Fleksi[Tjenesteområde])</f>
        <v>Helse og velferd</v>
      </c>
      <c r="O1571" s="1">
        <f>+ROUND(Tabell1[[#This Row],[Justert beløp]],-3)</f>
        <v>1000</v>
      </c>
      <c r="P1571">
        <f t="shared" si="201"/>
        <v>1090</v>
      </c>
      <c r="Q1571">
        <f t="shared" si="202"/>
        <v>320513</v>
      </c>
      <c r="R1571">
        <f t="shared" si="203"/>
        <v>2542</v>
      </c>
      <c r="S1571" t="str">
        <f t="shared" si="204"/>
        <v>2255</v>
      </c>
      <c r="T1571" s="1">
        <f>+Tabell1[[#This Row],[Avrundet beløp]]</f>
        <v>1000</v>
      </c>
      <c r="U1571" s="5">
        <f t="shared" si="200"/>
        <v>1000</v>
      </c>
    </row>
    <row r="1572" spans="1:21" x14ac:dyDescent="0.25">
      <c r="A1572">
        <v>320513</v>
      </c>
      <c r="B1572" t="s">
        <v>507</v>
      </c>
      <c r="C1572">
        <v>2542</v>
      </c>
      <c r="D1572" t="s">
        <v>430</v>
      </c>
      <c r="E1572">
        <v>1099</v>
      </c>
      <c r="F1572" t="s">
        <v>16</v>
      </c>
      <c r="G1572" t="s">
        <v>17</v>
      </c>
      <c r="H1572" t="s">
        <v>18</v>
      </c>
      <c r="I1572" s="1">
        <v>2220</v>
      </c>
      <c r="J1572" s="1">
        <f>+Tabell1[[#This Row],[Regnskap]]</f>
        <v>2220</v>
      </c>
      <c r="L1572" t="str">
        <f>_xlfn.XLOOKUP(Tabell1[[#This Row],[Ansvar]],Fleksi[Ansvar],Fleksi[Virksomhet])</f>
        <v>EFF</v>
      </c>
      <c r="M1572" t="str">
        <f>_xlfn.XLOOKUP(Tabell1[[#This Row],[Ansvar]],Fleksi[Ansvar],Fleksi[1B])</f>
        <v>Enhet for funksjonshemmede</v>
      </c>
      <c r="N1572" t="str">
        <f>_xlfn.XLOOKUP(Tabell1[[#This Row],[Ansvar]],Fleksi[Ansvar],Fleksi[Tjenesteområde])</f>
        <v>Helse og velferd</v>
      </c>
      <c r="O1572" s="1">
        <f>+ROUND(Tabell1[[#This Row],[Justert beløp]],-3)</f>
        <v>2000</v>
      </c>
      <c r="P1572">
        <f t="shared" si="201"/>
        <v>1099</v>
      </c>
      <c r="Q1572">
        <f t="shared" si="202"/>
        <v>320513</v>
      </c>
      <c r="R1572">
        <f t="shared" si="203"/>
        <v>2542</v>
      </c>
      <c r="S1572" t="str">
        <f t="shared" si="204"/>
        <v>2255</v>
      </c>
      <c r="T1572" s="1">
        <f>+Tabell1[[#This Row],[Avrundet beløp]]</f>
        <v>2000</v>
      </c>
      <c r="U1572" s="5">
        <f t="shared" si="200"/>
        <v>2000</v>
      </c>
    </row>
    <row r="1573" spans="1:21" x14ac:dyDescent="0.25">
      <c r="A1573">
        <v>320520</v>
      </c>
      <c r="B1573" t="s">
        <v>508</v>
      </c>
      <c r="C1573">
        <v>2321</v>
      </c>
      <c r="D1573" t="s">
        <v>219</v>
      </c>
      <c r="E1573">
        <v>1099</v>
      </c>
      <c r="F1573" t="s">
        <v>16</v>
      </c>
      <c r="G1573" t="s">
        <v>17</v>
      </c>
      <c r="H1573" t="s">
        <v>18</v>
      </c>
      <c r="I1573" s="1">
        <v>129</v>
      </c>
      <c r="J1573" s="1">
        <f>+Tabell1[[#This Row],[Regnskap]]</f>
        <v>129</v>
      </c>
      <c r="L1573" t="str">
        <f>_xlfn.XLOOKUP(Tabell1[[#This Row],[Ansvar]],Fleksi[Ansvar],Fleksi[Virksomhet])</f>
        <v>EFF</v>
      </c>
      <c r="M1573" t="str">
        <f>_xlfn.XLOOKUP(Tabell1[[#This Row],[Ansvar]],Fleksi[Ansvar],Fleksi[1B])</f>
        <v>Enhet for funksjonshemmede</v>
      </c>
      <c r="N1573" t="str">
        <f>_xlfn.XLOOKUP(Tabell1[[#This Row],[Ansvar]],Fleksi[Ansvar],Fleksi[Tjenesteområde])</f>
        <v>Helse og velferd</v>
      </c>
      <c r="O1573" s="1">
        <f>+ROUND(Tabell1[[#This Row],[Justert beløp]],-3)</f>
        <v>0</v>
      </c>
      <c r="P1573">
        <f t="shared" si="201"/>
        <v>1099</v>
      </c>
      <c r="Q1573">
        <f t="shared" si="202"/>
        <v>320520</v>
      </c>
      <c r="R1573">
        <f t="shared" si="203"/>
        <v>2321</v>
      </c>
      <c r="S1573" t="str">
        <f t="shared" si="204"/>
        <v>2255</v>
      </c>
      <c r="T1573" s="1">
        <f>+Tabell1[[#This Row],[Avrundet beløp]]</f>
        <v>0</v>
      </c>
      <c r="U1573" s="5">
        <f t="shared" si="200"/>
        <v>0</v>
      </c>
    </row>
    <row r="1574" spans="1:21" x14ac:dyDescent="0.25">
      <c r="A1574">
        <v>320520</v>
      </c>
      <c r="B1574" t="s">
        <v>508</v>
      </c>
      <c r="C1574">
        <v>2343</v>
      </c>
      <c r="D1574" t="s">
        <v>486</v>
      </c>
      <c r="E1574">
        <v>1110</v>
      </c>
      <c r="F1574" t="s">
        <v>221</v>
      </c>
      <c r="G1574" t="s">
        <v>17</v>
      </c>
      <c r="H1574" t="s">
        <v>18</v>
      </c>
      <c r="I1574" s="1">
        <v>1</v>
      </c>
      <c r="J1574" s="1">
        <f>+Tabell1[[#This Row],[Regnskap]]</f>
        <v>1</v>
      </c>
      <c r="L1574" t="str">
        <f>_xlfn.XLOOKUP(Tabell1[[#This Row],[Ansvar]],Fleksi[Ansvar],Fleksi[Virksomhet])</f>
        <v>EFF</v>
      </c>
      <c r="M1574" t="str">
        <f>_xlfn.XLOOKUP(Tabell1[[#This Row],[Ansvar]],Fleksi[Ansvar],Fleksi[1B])</f>
        <v>Enhet for funksjonshemmede</v>
      </c>
      <c r="N1574" t="str">
        <f>_xlfn.XLOOKUP(Tabell1[[#This Row],[Ansvar]],Fleksi[Ansvar],Fleksi[Tjenesteområde])</f>
        <v>Helse og velferd</v>
      </c>
      <c r="O1574" s="1">
        <f>+ROUND(Tabell1[[#This Row],[Justert beløp]],-3)</f>
        <v>0</v>
      </c>
      <c r="P1574">
        <f t="shared" si="201"/>
        <v>1110</v>
      </c>
      <c r="Q1574">
        <f t="shared" si="202"/>
        <v>320520</v>
      </c>
      <c r="R1574">
        <f t="shared" si="203"/>
        <v>2343</v>
      </c>
      <c r="S1574" t="str">
        <f t="shared" si="204"/>
        <v>2255</v>
      </c>
      <c r="T1574" s="1">
        <f>+Tabell1[[#This Row],[Avrundet beløp]]</f>
        <v>0</v>
      </c>
      <c r="U1574" s="5">
        <f t="shared" si="200"/>
        <v>0</v>
      </c>
    </row>
    <row r="1575" spans="1:21" x14ac:dyDescent="0.25">
      <c r="A1575">
        <v>320520</v>
      </c>
      <c r="B1575" t="s">
        <v>508</v>
      </c>
      <c r="C1575">
        <v>2343</v>
      </c>
      <c r="D1575" t="s">
        <v>486</v>
      </c>
      <c r="E1575">
        <v>1121</v>
      </c>
      <c r="F1575" t="s">
        <v>66</v>
      </c>
      <c r="G1575" t="s">
        <v>17</v>
      </c>
      <c r="H1575" t="s">
        <v>18</v>
      </c>
      <c r="I1575" s="1">
        <v>2879</v>
      </c>
      <c r="J1575" s="1">
        <f>+Tabell1[[#This Row],[Regnskap]]</f>
        <v>2879</v>
      </c>
      <c r="L1575" t="str">
        <f>_xlfn.XLOOKUP(Tabell1[[#This Row],[Ansvar]],Fleksi[Ansvar],Fleksi[Virksomhet])</f>
        <v>EFF</v>
      </c>
      <c r="M1575" t="str">
        <f>_xlfn.XLOOKUP(Tabell1[[#This Row],[Ansvar]],Fleksi[Ansvar],Fleksi[1B])</f>
        <v>Enhet for funksjonshemmede</v>
      </c>
      <c r="N1575" t="str">
        <f>_xlfn.XLOOKUP(Tabell1[[#This Row],[Ansvar]],Fleksi[Ansvar],Fleksi[Tjenesteområde])</f>
        <v>Helse og velferd</v>
      </c>
      <c r="O1575" s="1">
        <f>+ROUND(Tabell1[[#This Row],[Justert beløp]],-3)</f>
        <v>3000</v>
      </c>
      <c r="P1575">
        <f t="shared" si="201"/>
        <v>1121</v>
      </c>
      <c r="Q1575">
        <f t="shared" si="202"/>
        <v>320520</v>
      </c>
      <c r="R1575">
        <f t="shared" si="203"/>
        <v>2343</v>
      </c>
      <c r="S1575" t="str">
        <f t="shared" si="204"/>
        <v>2255</v>
      </c>
      <c r="T1575" s="1">
        <f>+Tabell1[[#This Row],[Avrundet beløp]]</f>
        <v>3000</v>
      </c>
      <c r="U1575" s="5">
        <f t="shared" si="200"/>
        <v>3000</v>
      </c>
    </row>
    <row r="1576" spans="1:21" x14ac:dyDescent="0.25">
      <c r="A1576">
        <v>320521</v>
      </c>
      <c r="B1576" t="s">
        <v>509</v>
      </c>
      <c r="C1576">
        <v>2542</v>
      </c>
      <c r="D1576" t="s">
        <v>430</v>
      </c>
      <c r="E1576">
        <v>1020</v>
      </c>
      <c r="F1576" t="s">
        <v>260</v>
      </c>
      <c r="G1576" t="s">
        <v>17</v>
      </c>
      <c r="H1576" t="s">
        <v>18</v>
      </c>
      <c r="I1576" s="1">
        <v>919</v>
      </c>
      <c r="J1576" s="1">
        <f>+Tabell1[[#This Row],[Regnskap]]</f>
        <v>919</v>
      </c>
      <c r="L1576" t="str">
        <f>_xlfn.XLOOKUP(Tabell1[[#This Row],[Ansvar]],Fleksi[Ansvar],Fleksi[Virksomhet])</f>
        <v>EFF</v>
      </c>
      <c r="M1576" t="str">
        <f>_xlfn.XLOOKUP(Tabell1[[#This Row],[Ansvar]],Fleksi[Ansvar],Fleksi[1B])</f>
        <v>Enhet for funksjonshemmede</v>
      </c>
      <c r="N1576" t="str">
        <f>_xlfn.XLOOKUP(Tabell1[[#This Row],[Ansvar]],Fleksi[Ansvar],Fleksi[Tjenesteområde])</f>
        <v>Helse og velferd</v>
      </c>
      <c r="O1576" s="1">
        <f>+ROUND(Tabell1[[#This Row],[Justert beløp]],-3)</f>
        <v>1000</v>
      </c>
      <c r="P1576">
        <f t="shared" si="201"/>
        <v>1020</v>
      </c>
      <c r="Q1576">
        <f t="shared" si="202"/>
        <v>320521</v>
      </c>
      <c r="R1576">
        <f t="shared" si="203"/>
        <v>2542</v>
      </c>
      <c r="S1576" t="str">
        <f t="shared" si="204"/>
        <v>2255</v>
      </c>
      <c r="T1576" s="1">
        <f>+Tabell1[[#This Row],[Avrundet beløp]]</f>
        <v>1000</v>
      </c>
      <c r="U1576" s="5">
        <f t="shared" si="200"/>
        <v>1000</v>
      </c>
    </row>
    <row r="1577" spans="1:21" x14ac:dyDescent="0.25">
      <c r="A1577">
        <v>320521</v>
      </c>
      <c r="B1577" t="s">
        <v>509</v>
      </c>
      <c r="C1577">
        <v>2542</v>
      </c>
      <c r="D1577" t="s">
        <v>430</v>
      </c>
      <c r="E1577">
        <v>1025</v>
      </c>
      <c r="F1577" t="s">
        <v>258</v>
      </c>
      <c r="G1577" t="s">
        <v>17</v>
      </c>
      <c r="H1577" t="s">
        <v>18</v>
      </c>
      <c r="I1577" s="1">
        <v>1226</v>
      </c>
      <c r="J1577" s="1">
        <f>+Tabell1[[#This Row],[Regnskap]]</f>
        <v>1226</v>
      </c>
      <c r="L1577" t="str">
        <f>_xlfn.XLOOKUP(Tabell1[[#This Row],[Ansvar]],Fleksi[Ansvar],Fleksi[Virksomhet])</f>
        <v>EFF</v>
      </c>
      <c r="M1577" t="str">
        <f>_xlfn.XLOOKUP(Tabell1[[#This Row],[Ansvar]],Fleksi[Ansvar],Fleksi[1B])</f>
        <v>Enhet for funksjonshemmede</v>
      </c>
      <c r="N1577" t="str">
        <f>_xlfn.XLOOKUP(Tabell1[[#This Row],[Ansvar]],Fleksi[Ansvar],Fleksi[Tjenesteområde])</f>
        <v>Helse og velferd</v>
      </c>
      <c r="O1577" s="1">
        <f>+ROUND(Tabell1[[#This Row],[Justert beløp]],-3)</f>
        <v>1000</v>
      </c>
      <c r="P1577">
        <f t="shared" ref="P1577:P1620" si="205">+E1577</f>
        <v>1025</v>
      </c>
      <c r="Q1577">
        <f t="shared" ref="Q1577:Q1620" si="206">+A1577</f>
        <v>320521</v>
      </c>
      <c r="R1577">
        <f t="shared" ref="R1577:R1620" si="207">+C1577</f>
        <v>2542</v>
      </c>
      <c r="S1577" t="str">
        <f t="shared" ref="S1577:S1620" si="208">+G1577</f>
        <v>2255</v>
      </c>
      <c r="T1577" s="1">
        <f>+Tabell1[[#This Row],[Avrundet beløp]]</f>
        <v>1000</v>
      </c>
      <c r="U1577" s="5">
        <f t="shared" si="200"/>
        <v>1000</v>
      </c>
    </row>
    <row r="1578" spans="1:21" x14ac:dyDescent="0.25">
      <c r="A1578">
        <v>320521</v>
      </c>
      <c r="B1578" t="s">
        <v>509</v>
      </c>
      <c r="C1578">
        <v>2542</v>
      </c>
      <c r="D1578" t="s">
        <v>430</v>
      </c>
      <c r="E1578">
        <v>1040</v>
      </c>
      <c r="F1578" t="s">
        <v>27</v>
      </c>
      <c r="G1578" t="s">
        <v>17</v>
      </c>
      <c r="H1578" t="s">
        <v>18</v>
      </c>
      <c r="I1578" s="1">
        <v>7708</v>
      </c>
      <c r="J1578" s="1">
        <f>+Tabell1[[#This Row],[Regnskap]]</f>
        <v>7708</v>
      </c>
      <c r="L1578" t="str">
        <f>_xlfn.XLOOKUP(Tabell1[[#This Row],[Ansvar]],Fleksi[Ansvar],Fleksi[Virksomhet])</f>
        <v>EFF</v>
      </c>
      <c r="M1578" t="str">
        <f>_xlfn.XLOOKUP(Tabell1[[#This Row],[Ansvar]],Fleksi[Ansvar],Fleksi[1B])</f>
        <v>Enhet for funksjonshemmede</v>
      </c>
      <c r="N1578" t="str">
        <f>_xlfn.XLOOKUP(Tabell1[[#This Row],[Ansvar]],Fleksi[Ansvar],Fleksi[Tjenesteområde])</f>
        <v>Helse og velferd</v>
      </c>
      <c r="O1578" s="1">
        <f>+ROUND(Tabell1[[#This Row],[Justert beløp]],-3)</f>
        <v>8000</v>
      </c>
      <c r="P1578">
        <f t="shared" si="205"/>
        <v>1040</v>
      </c>
      <c r="Q1578">
        <f t="shared" si="206"/>
        <v>320521</v>
      </c>
      <c r="R1578">
        <f t="shared" si="207"/>
        <v>2542</v>
      </c>
      <c r="S1578" t="str">
        <f t="shared" si="208"/>
        <v>2255</v>
      </c>
      <c r="T1578" s="1">
        <f>+Tabell1[[#This Row],[Avrundet beløp]]</f>
        <v>8000</v>
      </c>
      <c r="U1578" s="5">
        <f t="shared" si="200"/>
        <v>8000</v>
      </c>
    </row>
    <row r="1579" spans="1:21" x14ac:dyDescent="0.25">
      <c r="A1579">
        <v>320521</v>
      </c>
      <c r="B1579" t="s">
        <v>509</v>
      </c>
      <c r="C1579">
        <v>2542</v>
      </c>
      <c r="D1579" t="s">
        <v>430</v>
      </c>
      <c r="E1579">
        <v>1090</v>
      </c>
      <c r="F1579" t="s">
        <v>22</v>
      </c>
      <c r="G1579" t="s">
        <v>17</v>
      </c>
      <c r="H1579" t="s">
        <v>18</v>
      </c>
      <c r="I1579" s="1">
        <v>76</v>
      </c>
      <c r="J1579" s="1">
        <f>+Tabell1[[#This Row],[Regnskap]]</f>
        <v>76</v>
      </c>
      <c r="L1579" t="str">
        <f>_xlfn.XLOOKUP(Tabell1[[#This Row],[Ansvar]],Fleksi[Ansvar],Fleksi[Virksomhet])</f>
        <v>EFF</v>
      </c>
      <c r="M1579" t="str">
        <f>_xlfn.XLOOKUP(Tabell1[[#This Row],[Ansvar]],Fleksi[Ansvar],Fleksi[1B])</f>
        <v>Enhet for funksjonshemmede</v>
      </c>
      <c r="N1579" t="str">
        <f>_xlfn.XLOOKUP(Tabell1[[#This Row],[Ansvar]],Fleksi[Ansvar],Fleksi[Tjenesteområde])</f>
        <v>Helse og velferd</v>
      </c>
      <c r="O1579" s="1">
        <f>+ROUND(Tabell1[[#This Row],[Justert beløp]],-3)</f>
        <v>0</v>
      </c>
      <c r="P1579">
        <f t="shared" si="205"/>
        <v>1090</v>
      </c>
      <c r="Q1579">
        <f t="shared" si="206"/>
        <v>320521</v>
      </c>
      <c r="R1579">
        <f t="shared" si="207"/>
        <v>2542</v>
      </c>
      <c r="S1579" t="str">
        <f t="shared" si="208"/>
        <v>2255</v>
      </c>
      <c r="T1579" s="1">
        <f>+Tabell1[[#This Row],[Avrundet beløp]]</f>
        <v>0</v>
      </c>
      <c r="U1579" s="5">
        <f t="shared" si="200"/>
        <v>0</v>
      </c>
    </row>
    <row r="1580" spans="1:21" x14ac:dyDescent="0.25">
      <c r="A1580">
        <v>320521</v>
      </c>
      <c r="B1580" t="s">
        <v>509</v>
      </c>
      <c r="C1580">
        <v>2542</v>
      </c>
      <c r="D1580" t="s">
        <v>430</v>
      </c>
      <c r="E1580">
        <v>1099</v>
      </c>
      <c r="F1580" t="s">
        <v>16</v>
      </c>
      <c r="G1580" t="s">
        <v>17</v>
      </c>
      <c r="H1580" t="s">
        <v>18</v>
      </c>
      <c r="I1580" s="1">
        <v>1400</v>
      </c>
      <c r="J1580" s="1">
        <f>+Tabell1[[#This Row],[Regnskap]]</f>
        <v>1400</v>
      </c>
      <c r="L1580" t="str">
        <f>_xlfn.XLOOKUP(Tabell1[[#This Row],[Ansvar]],Fleksi[Ansvar],Fleksi[Virksomhet])</f>
        <v>EFF</v>
      </c>
      <c r="M1580" t="str">
        <f>_xlfn.XLOOKUP(Tabell1[[#This Row],[Ansvar]],Fleksi[Ansvar],Fleksi[1B])</f>
        <v>Enhet for funksjonshemmede</v>
      </c>
      <c r="N1580" t="str">
        <f>_xlfn.XLOOKUP(Tabell1[[#This Row],[Ansvar]],Fleksi[Ansvar],Fleksi[Tjenesteområde])</f>
        <v>Helse og velferd</v>
      </c>
      <c r="O1580" s="1">
        <f>+ROUND(Tabell1[[#This Row],[Justert beløp]],-3)</f>
        <v>1000</v>
      </c>
      <c r="P1580">
        <f t="shared" si="205"/>
        <v>1099</v>
      </c>
      <c r="Q1580">
        <f t="shared" si="206"/>
        <v>320521</v>
      </c>
      <c r="R1580">
        <f t="shared" si="207"/>
        <v>2542</v>
      </c>
      <c r="S1580" t="str">
        <f t="shared" si="208"/>
        <v>2255</v>
      </c>
      <c r="T1580" s="1">
        <f>+Tabell1[[#This Row],[Avrundet beløp]]</f>
        <v>1000</v>
      </c>
      <c r="U1580" s="5">
        <f t="shared" si="200"/>
        <v>1000</v>
      </c>
    </row>
    <row r="1581" spans="1:21" x14ac:dyDescent="0.25">
      <c r="A1581">
        <v>320530</v>
      </c>
      <c r="B1581" t="s">
        <v>510</v>
      </c>
      <c r="C1581">
        <v>2321</v>
      </c>
      <c r="D1581" t="s">
        <v>219</v>
      </c>
      <c r="E1581">
        <v>1021</v>
      </c>
      <c r="F1581" t="s">
        <v>30</v>
      </c>
      <c r="G1581" t="s">
        <v>17</v>
      </c>
      <c r="H1581" t="s">
        <v>18</v>
      </c>
      <c r="I1581" s="1">
        <v>-198</v>
      </c>
      <c r="J1581" s="1">
        <f>+Tabell1[[#This Row],[Regnskap]]</f>
        <v>-198</v>
      </c>
      <c r="L1581" t="str">
        <f>_xlfn.XLOOKUP(Tabell1[[#This Row],[Ansvar]],Fleksi[Ansvar],Fleksi[Virksomhet])</f>
        <v>EFF</v>
      </c>
      <c r="M1581" t="str">
        <f>_xlfn.XLOOKUP(Tabell1[[#This Row],[Ansvar]],Fleksi[Ansvar],Fleksi[1B])</f>
        <v>Enhet for funksjonshemmede</v>
      </c>
      <c r="N1581" t="str">
        <f>_xlfn.XLOOKUP(Tabell1[[#This Row],[Ansvar]],Fleksi[Ansvar],Fleksi[Tjenesteområde])</f>
        <v>Helse og velferd</v>
      </c>
      <c r="O1581" s="1">
        <f>+ROUND(Tabell1[[#This Row],[Justert beløp]],-3)</f>
        <v>0</v>
      </c>
      <c r="P1581">
        <f t="shared" si="205"/>
        <v>1021</v>
      </c>
      <c r="Q1581">
        <f t="shared" si="206"/>
        <v>320530</v>
      </c>
      <c r="R1581">
        <f t="shared" si="207"/>
        <v>2321</v>
      </c>
      <c r="S1581" t="str">
        <f t="shared" si="208"/>
        <v>2255</v>
      </c>
      <c r="T1581" s="1">
        <f>+Tabell1[[#This Row],[Avrundet beløp]]</f>
        <v>0</v>
      </c>
      <c r="U1581" s="5">
        <f t="shared" si="200"/>
        <v>0</v>
      </c>
    </row>
    <row r="1582" spans="1:21" x14ac:dyDescent="0.25">
      <c r="A1582">
        <v>320530</v>
      </c>
      <c r="B1582" t="s">
        <v>510</v>
      </c>
      <c r="C1582">
        <v>2321</v>
      </c>
      <c r="D1582" t="s">
        <v>219</v>
      </c>
      <c r="E1582">
        <v>1099</v>
      </c>
      <c r="F1582" t="s">
        <v>16</v>
      </c>
      <c r="G1582" t="s">
        <v>17</v>
      </c>
      <c r="H1582" t="s">
        <v>18</v>
      </c>
      <c r="I1582" s="1">
        <v>-28</v>
      </c>
      <c r="J1582" s="1">
        <f>+Tabell1[[#This Row],[Regnskap]]</f>
        <v>-28</v>
      </c>
      <c r="L1582" t="str">
        <f>_xlfn.XLOOKUP(Tabell1[[#This Row],[Ansvar]],Fleksi[Ansvar],Fleksi[Virksomhet])</f>
        <v>EFF</v>
      </c>
      <c r="M1582" t="str">
        <f>_xlfn.XLOOKUP(Tabell1[[#This Row],[Ansvar]],Fleksi[Ansvar],Fleksi[1B])</f>
        <v>Enhet for funksjonshemmede</v>
      </c>
      <c r="N1582" t="str">
        <f>_xlfn.XLOOKUP(Tabell1[[#This Row],[Ansvar]],Fleksi[Ansvar],Fleksi[Tjenesteområde])</f>
        <v>Helse og velferd</v>
      </c>
      <c r="O1582" s="1">
        <f>+ROUND(Tabell1[[#This Row],[Justert beløp]],-3)</f>
        <v>0</v>
      </c>
      <c r="P1582">
        <f t="shared" si="205"/>
        <v>1099</v>
      </c>
      <c r="Q1582">
        <f t="shared" si="206"/>
        <v>320530</v>
      </c>
      <c r="R1582">
        <f t="shared" si="207"/>
        <v>2321</v>
      </c>
      <c r="S1582" t="str">
        <f t="shared" si="208"/>
        <v>2255</v>
      </c>
      <c r="T1582" s="1">
        <f>+Tabell1[[#This Row],[Avrundet beløp]]</f>
        <v>0</v>
      </c>
      <c r="U1582" s="5">
        <f t="shared" si="200"/>
        <v>0</v>
      </c>
    </row>
    <row r="1583" spans="1:21" x14ac:dyDescent="0.25">
      <c r="A1583">
        <v>320530</v>
      </c>
      <c r="B1583" t="s">
        <v>510</v>
      </c>
      <c r="C1583">
        <v>2542</v>
      </c>
      <c r="D1583" t="s">
        <v>430</v>
      </c>
      <c r="E1583">
        <v>1011</v>
      </c>
      <c r="F1583" t="s">
        <v>60</v>
      </c>
      <c r="G1583" t="s">
        <v>17</v>
      </c>
      <c r="H1583" t="s">
        <v>18</v>
      </c>
      <c r="I1583" s="1">
        <v>1835</v>
      </c>
      <c r="J1583" s="1">
        <f>+Tabell1[[#This Row],[Regnskap]]</f>
        <v>1835</v>
      </c>
      <c r="L1583" t="str">
        <f>_xlfn.XLOOKUP(Tabell1[[#This Row],[Ansvar]],Fleksi[Ansvar],Fleksi[Virksomhet])</f>
        <v>EFF</v>
      </c>
      <c r="M1583" t="str">
        <f>_xlfn.XLOOKUP(Tabell1[[#This Row],[Ansvar]],Fleksi[Ansvar],Fleksi[1B])</f>
        <v>Enhet for funksjonshemmede</v>
      </c>
      <c r="N1583" t="str">
        <f>_xlfn.XLOOKUP(Tabell1[[#This Row],[Ansvar]],Fleksi[Ansvar],Fleksi[Tjenesteområde])</f>
        <v>Helse og velferd</v>
      </c>
      <c r="O1583" s="1">
        <f>+ROUND(Tabell1[[#This Row],[Justert beløp]],-3)</f>
        <v>2000</v>
      </c>
      <c r="P1583">
        <f t="shared" si="205"/>
        <v>1011</v>
      </c>
      <c r="Q1583">
        <f t="shared" si="206"/>
        <v>320530</v>
      </c>
      <c r="R1583">
        <f t="shared" si="207"/>
        <v>2542</v>
      </c>
      <c r="S1583" t="str">
        <f t="shared" si="208"/>
        <v>2255</v>
      </c>
      <c r="T1583" s="1">
        <f>+Tabell1[[#This Row],[Avrundet beløp]]</f>
        <v>2000</v>
      </c>
      <c r="U1583" s="5">
        <f t="shared" si="200"/>
        <v>2000</v>
      </c>
    </row>
    <row r="1584" spans="1:21" x14ac:dyDescent="0.25">
      <c r="A1584">
        <v>320530</v>
      </c>
      <c r="B1584" t="s">
        <v>510</v>
      </c>
      <c r="C1584">
        <v>2542</v>
      </c>
      <c r="D1584" t="s">
        <v>430</v>
      </c>
      <c r="E1584">
        <v>1012</v>
      </c>
      <c r="F1584" t="s">
        <v>23</v>
      </c>
      <c r="G1584" t="s">
        <v>17</v>
      </c>
      <c r="H1584" t="s">
        <v>18</v>
      </c>
      <c r="I1584" s="1">
        <v>6063</v>
      </c>
      <c r="J1584" s="1">
        <f>+Tabell1[[#This Row],[Regnskap]]</f>
        <v>6063</v>
      </c>
      <c r="L1584" t="str">
        <f>_xlfn.XLOOKUP(Tabell1[[#This Row],[Ansvar]],Fleksi[Ansvar],Fleksi[Virksomhet])</f>
        <v>EFF</v>
      </c>
      <c r="M1584" t="str">
        <f>_xlfn.XLOOKUP(Tabell1[[#This Row],[Ansvar]],Fleksi[Ansvar],Fleksi[1B])</f>
        <v>Enhet for funksjonshemmede</v>
      </c>
      <c r="N1584" t="str">
        <f>_xlfn.XLOOKUP(Tabell1[[#This Row],[Ansvar]],Fleksi[Ansvar],Fleksi[Tjenesteområde])</f>
        <v>Helse og velferd</v>
      </c>
      <c r="O1584" s="1">
        <f>+ROUND(Tabell1[[#This Row],[Justert beløp]],-3)</f>
        <v>6000</v>
      </c>
      <c r="P1584">
        <f t="shared" si="205"/>
        <v>1012</v>
      </c>
      <c r="Q1584">
        <f t="shared" si="206"/>
        <v>320530</v>
      </c>
      <c r="R1584">
        <f t="shared" si="207"/>
        <v>2542</v>
      </c>
      <c r="S1584" t="str">
        <f t="shared" si="208"/>
        <v>2255</v>
      </c>
      <c r="T1584" s="1">
        <f>+Tabell1[[#This Row],[Avrundet beløp]]</f>
        <v>6000</v>
      </c>
      <c r="U1584" s="5">
        <f t="shared" si="200"/>
        <v>6000</v>
      </c>
    </row>
    <row r="1585" spans="1:21" x14ac:dyDescent="0.25">
      <c r="A1585">
        <v>320530</v>
      </c>
      <c r="B1585" t="s">
        <v>510</v>
      </c>
      <c r="C1585">
        <v>2542</v>
      </c>
      <c r="D1585" t="s">
        <v>430</v>
      </c>
      <c r="E1585">
        <v>1020</v>
      </c>
      <c r="F1585" t="s">
        <v>260</v>
      </c>
      <c r="G1585" t="s">
        <v>17</v>
      </c>
      <c r="H1585" t="s">
        <v>18</v>
      </c>
      <c r="I1585" s="1">
        <v>1957</v>
      </c>
      <c r="J1585" s="1">
        <f>+Tabell1[[#This Row],[Regnskap]]</f>
        <v>1957</v>
      </c>
      <c r="L1585" t="str">
        <f>_xlfn.XLOOKUP(Tabell1[[#This Row],[Ansvar]],Fleksi[Ansvar],Fleksi[Virksomhet])</f>
        <v>EFF</v>
      </c>
      <c r="M1585" t="str">
        <f>_xlfn.XLOOKUP(Tabell1[[#This Row],[Ansvar]],Fleksi[Ansvar],Fleksi[1B])</f>
        <v>Enhet for funksjonshemmede</v>
      </c>
      <c r="N1585" t="str">
        <f>_xlfn.XLOOKUP(Tabell1[[#This Row],[Ansvar]],Fleksi[Ansvar],Fleksi[Tjenesteområde])</f>
        <v>Helse og velferd</v>
      </c>
      <c r="O1585" s="1">
        <f>+ROUND(Tabell1[[#This Row],[Justert beløp]],-3)</f>
        <v>2000</v>
      </c>
      <c r="P1585">
        <f t="shared" si="205"/>
        <v>1020</v>
      </c>
      <c r="Q1585">
        <f t="shared" si="206"/>
        <v>320530</v>
      </c>
      <c r="R1585">
        <f t="shared" si="207"/>
        <v>2542</v>
      </c>
      <c r="S1585" t="str">
        <f t="shared" si="208"/>
        <v>2255</v>
      </c>
      <c r="T1585" s="1">
        <f>+Tabell1[[#This Row],[Avrundet beløp]]</f>
        <v>2000</v>
      </c>
      <c r="U1585" s="5">
        <f t="shared" si="200"/>
        <v>2000</v>
      </c>
    </row>
    <row r="1586" spans="1:21" x14ac:dyDescent="0.25">
      <c r="A1586">
        <v>320530</v>
      </c>
      <c r="B1586" t="s">
        <v>510</v>
      </c>
      <c r="C1586">
        <v>2542</v>
      </c>
      <c r="D1586" t="s">
        <v>430</v>
      </c>
      <c r="E1586">
        <v>1021</v>
      </c>
      <c r="F1586" t="s">
        <v>30</v>
      </c>
      <c r="G1586" t="s">
        <v>17</v>
      </c>
      <c r="H1586" t="s">
        <v>18</v>
      </c>
      <c r="I1586" s="1">
        <v>30398</v>
      </c>
      <c r="J1586" s="1">
        <f>+Tabell1[[#This Row],[Regnskap]]</f>
        <v>30398</v>
      </c>
      <c r="L1586" t="str">
        <f>_xlfn.XLOOKUP(Tabell1[[#This Row],[Ansvar]],Fleksi[Ansvar],Fleksi[Virksomhet])</f>
        <v>EFF</v>
      </c>
      <c r="M1586" t="str">
        <f>_xlfn.XLOOKUP(Tabell1[[#This Row],[Ansvar]],Fleksi[Ansvar],Fleksi[1B])</f>
        <v>Enhet for funksjonshemmede</v>
      </c>
      <c r="N1586" t="str">
        <f>_xlfn.XLOOKUP(Tabell1[[#This Row],[Ansvar]],Fleksi[Ansvar],Fleksi[Tjenesteområde])</f>
        <v>Helse og velferd</v>
      </c>
      <c r="O1586" s="1">
        <f>+ROUND(Tabell1[[#This Row],[Justert beløp]],-3)</f>
        <v>30000</v>
      </c>
      <c r="P1586">
        <f t="shared" si="205"/>
        <v>1021</v>
      </c>
      <c r="Q1586">
        <f t="shared" si="206"/>
        <v>320530</v>
      </c>
      <c r="R1586">
        <f t="shared" si="207"/>
        <v>2542</v>
      </c>
      <c r="S1586" t="str">
        <f t="shared" si="208"/>
        <v>2255</v>
      </c>
      <c r="T1586" s="1">
        <f>+Tabell1[[#This Row],[Avrundet beløp]]</f>
        <v>30000</v>
      </c>
      <c r="U1586" s="5">
        <f t="shared" si="200"/>
        <v>30000</v>
      </c>
    </row>
    <row r="1587" spans="1:21" x14ac:dyDescent="0.25">
      <c r="A1587">
        <v>320530</v>
      </c>
      <c r="B1587" t="s">
        <v>510</v>
      </c>
      <c r="C1587">
        <v>2542</v>
      </c>
      <c r="D1587" t="s">
        <v>430</v>
      </c>
      <c r="E1587">
        <v>1040</v>
      </c>
      <c r="F1587" t="s">
        <v>27</v>
      </c>
      <c r="G1587" t="s">
        <v>17</v>
      </c>
      <c r="H1587" t="s">
        <v>18</v>
      </c>
      <c r="I1587" s="1">
        <v>5914</v>
      </c>
      <c r="J1587" s="1">
        <f>+Tabell1[[#This Row],[Regnskap]]</f>
        <v>5914</v>
      </c>
      <c r="L1587" t="str">
        <f>_xlfn.XLOOKUP(Tabell1[[#This Row],[Ansvar]],Fleksi[Ansvar],Fleksi[Virksomhet])</f>
        <v>EFF</v>
      </c>
      <c r="M1587" t="str">
        <f>_xlfn.XLOOKUP(Tabell1[[#This Row],[Ansvar]],Fleksi[Ansvar],Fleksi[1B])</f>
        <v>Enhet for funksjonshemmede</v>
      </c>
      <c r="N1587" t="str">
        <f>_xlfn.XLOOKUP(Tabell1[[#This Row],[Ansvar]],Fleksi[Ansvar],Fleksi[Tjenesteområde])</f>
        <v>Helse og velferd</v>
      </c>
      <c r="O1587" s="1">
        <f>+ROUND(Tabell1[[#This Row],[Justert beløp]],-3)</f>
        <v>6000</v>
      </c>
      <c r="P1587">
        <f t="shared" si="205"/>
        <v>1040</v>
      </c>
      <c r="Q1587">
        <f t="shared" si="206"/>
        <v>320530</v>
      </c>
      <c r="R1587">
        <f t="shared" si="207"/>
        <v>2542</v>
      </c>
      <c r="S1587" t="str">
        <f t="shared" si="208"/>
        <v>2255</v>
      </c>
      <c r="T1587" s="1">
        <f>+Tabell1[[#This Row],[Avrundet beløp]]</f>
        <v>6000</v>
      </c>
      <c r="U1587" s="5">
        <f t="shared" si="200"/>
        <v>6000</v>
      </c>
    </row>
    <row r="1588" spans="1:21" x14ac:dyDescent="0.25">
      <c r="A1588">
        <v>320530</v>
      </c>
      <c r="B1588" t="s">
        <v>510</v>
      </c>
      <c r="C1588">
        <v>2542</v>
      </c>
      <c r="D1588" t="s">
        <v>430</v>
      </c>
      <c r="E1588">
        <v>1050</v>
      </c>
      <c r="F1588" t="s">
        <v>223</v>
      </c>
      <c r="G1588" t="s">
        <v>17</v>
      </c>
      <c r="H1588" t="s">
        <v>18</v>
      </c>
      <c r="I1588" s="1">
        <v>820</v>
      </c>
      <c r="J1588" s="1">
        <f>+Tabell1[[#This Row],[Regnskap]]</f>
        <v>820</v>
      </c>
      <c r="L1588" t="str">
        <f>_xlfn.XLOOKUP(Tabell1[[#This Row],[Ansvar]],Fleksi[Ansvar],Fleksi[Virksomhet])</f>
        <v>EFF</v>
      </c>
      <c r="M1588" t="str">
        <f>_xlfn.XLOOKUP(Tabell1[[#This Row],[Ansvar]],Fleksi[Ansvar],Fleksi[1B])</f>
        <v>Enhet for funksjonshemmede</v>
      </c>
      <c r="N1588" t="str">
        <f>_xlfn.XLOOKUP(Tabell1[[#This Row],[Ansvar]],Fleksi[Ansvar],Fleksi[Tjenesteområde])</f>
        <v>Helse og velferd</v>
      </c>
      <c r="O1588" s="1">
        <f>+ROUND(Tabell1[[#This Row],[Justert beløp]],-3)</f>
        <v>1000</v>
      </c>
      <c r="P1588">
        <f t="shared" si="205"/>
        <v>1050</v>
      </c>
      <c r="Q1588">
        <f t="shared" si="206"/>
        <v>320530</v>
      </c>
      <c r="R1588">
        <f t="shared" si="207"/>
        <v>2542</v>
      </c>
      <c r="S1588" t="str">
        <f t="shared" si="208"/>
        <v>2255</v>
      </c>
      <c r="T1588" s="1">
        <f>+Tabell1[[#This Row],[Avrundet beløp]]</f>
        <v>1000</v>
      </c>
      <c r="U1588" s="5">
        <f t="shared" si="200"/>
        <v>1000</v>
      </c>
    </row>
    <row r="1589" spans="1:21" x14ac:dyDescent="0.25">
      <c r="A1589">
        <v>320530</v>
      </c>
      <c r="B1589" t="s">
        <v>510</v>
      </c>
      <c r="C1589">
        <v>2542</v>
      </c>
      <c r="D1589" t="s">
        <v>430</v>
      </c>
      <c r="E1589">
        <v>1090</v>
      </c>
      <c r="F1589" t="s">
        <v>22</v>
      </c>
      <c r="G1589" t="s">
        <v>17</v>
      </c>
      <c r="H1589" t="s">
        <v>18</v>
      </c>
      <c r="I1589" s="1">
        <v>2528</v>
      </c>
      <c r="J1589" s="1">
        <f>+Tabell1[[#This Row],[Regnskap]]</f>
        <v>2528</v>
      </c>
      <c r="L1589" t="str">
        <f>_xlfn.XLOOKUP(Tabell1[[#This Row],[Ansvar]],Fleksi[Ansvar],Fleksi[Virksomhet])</f>
        <v>EFF</v>
      </c>
      <c r="M1589" t="str">
        <f>_xlfn.XLOOKUP(Tabell1[[#This Row],[Ansvar]],Fleksi[Ansvar],Fleksi[1B])</f>
        <v>Enhet for funksjonshemmede</v>
      </c>
      <c r="N1589" t="str">
        <f>_xlfn.XLOOKUP(Tabell1[[#This Row],[Ansvar]],Fleksi[Ansvar],Fleksi[Tjenesteområde])</f>
        <v>Helse og velferd</v>
      </c>
      <c r="O1589" s="1">
        <f>+ROUND(Tabell1[[#This Row],[Justert beløp]],-3)</f>
        <v>3000</v>
      </c>
      <c r="P1589">
        <f t="shared" si="205"/>
        <v>1090</v>
      </c>
      <c r="Q1589">
        <f t="shared" si="206"/>
        <v>320530</v>
      </c>
      <c r="R1589">
        <f t="shared" si="207"/>
        <v>2542</v>
      </c>
      <c r="S1589" t="str">
        <f t="shared" si="208"/>
        <v>2255</v>
      </c>
      <c r="T1589" s="1">
        <f>+Tabell1[[#This Row],[Avrundet beløp]]</f>
        <v>3000</v>
      </c>
      <c r="U1589" s="5">
        <f t="shared" si="200"/>
        <v>3000</v>
      </c>
    </row>
    <row r="1590" spans="1:21" x14ac:dyDescent="0.25">
      <c r="A1590">
        <v>320530</v>
      </c>
      <c r="B1590" t="s">
        <v>510</v>
      </c>
      <c r="C1590">
        <v>2542</v>
      </c>
      <c r="D1590" t="s">
        <v>430</v>
      </c>
      <c r="E1590">
        <v>1099</v>
      </c>
      <c r="F1590" t="s">
        <v>16</v>
      </c>
      <c r="G1590" t="s">
        <v>17</v>
      </c>
      <c r="H1590" t="s">
        <v>18</v>
      </c>
      <c r="I1590" s="1">
        <v>7073</v>
      </c>
      <c r="J1590" s="1">
        <f>+Tabell1[[#This Row],[Regnskap]]</f>
        <v>7073</v>
      </c>
      <c r="L1590" t="str">
        <f>_xlfn.XLOOKUP(Tabell1[[#This Row],[Ansvar]],Fleksi[Ansvar],Fleksi[Virksomhet])</f>
        <v>EFF</v>
      </c>
      <c r="M1590" t="str">
        <f>_xlfn.XLOOKUP(Tabell1[[#This Row],[Ansvar]],Fleksi[Ansvar],Fleksi[1B])</f>
        <v>Enhet for funksjonshemmede</v>
      </c>
      <c r="N1590" t="str">
        <f>_xlfn.XLOOKUP(Tabell1[[#This Row],[Ansvar]],Fleksi[Ansvar],Fleksi[Tjenesteområde])</f>
        <v>Helse og velferd</v>
      </c>
      <c r="O1590" s="1">
        <f>+ROUND(Tabell1[[#This Row],[Justert beløp]],-3)</f>
        <v>7000</v>
      </c>
      <c r="P1590">
        <f t="shared" si="205"/>
        <v>1099</v>
      </c>
      <c r="Q1590">
        <f t="shared" si="206"/>
        <v>320530</v>
      </c>
      <c r="R1590">
        <f t="shared" si="207"/>
        <v>2542</v>
      </c>
      <c r="S1590" t="str">
        <f t="shared" si="208"/>
        <v>2255</v>
      </c>
      <c r="T1590" s="1">
        <f>+Tabell1[[#This Row],[Avrundet beløp]]</f>
        <v>7000</v>
      </c>
      <c r="U1590" s="5">
        <f t="shared" si="200"/>
        <v>7000</v>
      </c>
    </row>
    <row r="1591" spans="1:21" x14ac:dyDescent="0.25">
      <c r="A1591">
        <v>320530</v>
      </c>
      <c r="B1591" t="s">
        <v>510</v>
      </c>
      <c r="C1591">
        <v>2542</v>
      </c>
      <c r="D1591" t="s">
        <v>430</v>
      </c>
      <c r="E1591">
        <v>1110</v>
      </c>
      <c r="F1591" t="s">
        <v>221</v>
      </c>
      <c r="G1591" t="s">
        <v>17</v>
      </c>
      <c r="H1591" t="s">
        <v>18</v>
      </c>
      <c r="I1591" s="1">
        <v>120</v>
      </c>
      <c r="J1591" s="1">
        <f>+Tabell1[[#This Row],[Regnskap]]</f>
        <v>120</v>
      </c>
      <c r="L1591" t="str">
        <f>_xlfn.XLOOKUP(Tabell1[[#This Row],[Ansvar]],Fleksi[Ansvar],Fleksi[Virksomhet])</f>
        <v>EFF</v>
      </c>
      <c r="M1591" t="str">
        <f>_xlfn.XLOOKUP(Tabell1[[#This Row],[Ansvar]],Fleksi[Ansvar],Fleksi[1B])</f>
        <v>Enhet for funksjonshemmede</v>
      </c>
      <c r="N1591" t="str">
        <f>_xlfn.XLOOKUP(Tabell1[[#This Row],[Ansvar]],Fleksi[Ansvar],Fleksi[Tjenesteområde])</f>
        <v>Helse og velferd</v>
      </c>
      <c r="O1591" s="1">
        <f>+ROUND(Tabell1[[#This Row],[Justert beløp]],-3)</f>
        <v>0</v>
      </c>
      <c r="P1591">
        <f t="shared" si="205"/>
        <v>1110</v>
      </c>
      <c r="Q1591">
        <f t="shared" si="206"/>
        <v>320530</v>
      </c>
      <c r="R1591">
        <f t="shared" si="207"/>
        <v>2542</v>
      </c>
      <c r="S1591" t="str">
        <f t="shared" si="208"/>
        <v>2255</v>
      </c>
      <c r="T1591" s="1">
        <f>+Tabell1[[#This Row],[Avrundet beløp]]</f>
        <v>0</v>
      </c>
      <c r="U1591" s="5">
        <f t="shared" si="200"/>
        <v>0</v>
      </c>
    </row>
    <row r="1592" spans="1:21" x14ac:dyDescent="0.25">
      <c r="A1592">
        <v>320531</v>
      </c>
      <c r="B1592" t="s">
        <v>511</v>
      </c>
      <c r="C1592">
        <v>2542</v>
      </c>
      <c r="D1592" t="s">
        <v>430</v>
      </c>
      <c r="E1592">
        <v>1012</v>
      </c>
      <c r="F1592" t="s">
        <v>23</v>
      </c>
      <c r="G1592" t="s">
        <v>17</v>
      </c>
      <c r="H1592" t="s">
        <v>18</v>
      </c>
      <c r="I1592" s="1">
        <v>755</v>
      </c>
      <c r="J1592" s="1">
        <f>+Tabell1[[#This Row],[Regnskap]]</f>
        <v>755</v>
      </c>
      <c r="L1592" t="str">
        <f>_xlfn.XLOOKUP(Tabell1[[#This Row],[Ansvar]],Fleksi[Ansvar],Fleksi[Virksomhet])</f>
        <v>EFF</v>
      </c>
      <c r="M1592" t="str">
        <f>_xlfn.XLOOKUP(Tabell1[[#This Row],[Ansvar]],Fleksi[Ansvar],Fleksi[1B])</f>
        <v>Enhet for funksjonshemmede</v>
      </c>
      <c r="N1592" t="str">
        <f>_xlfn.XLOOKUP(Tabell1[[#This Row],[Ansvar]],Fleksi[Ansvar],Fleksi[Tjenesteområde])</f>
        <v>Helse og velferd</v>
      </c>
      <c r="O1592" s="1">
        <f>+ROUND(Tabell1[[#This Row],[Justert beløp]],-3)</f>
        <v>1000</v>
      </c>
      <c r="P1592">
        <f t="shared" si="205"/>
        <v>1012</v>
      </c>
      <c r="Q1592">
        <f t="shared" si="206"/>
        <v>320531</v>
      </c>
      <c r="R1592">
        <f t="shared" si="207"/>
        <v>2542</v>
      </c>
      <c r="S1592" t="str">
        <f t="shared" si="208"/>
        <v>2255</v>
      </c>
      <c r="T1592" s="1">
        <f>+Tabell1[[#This Row],[Avrundet beløp]]</f>
        <v>1000</v>
      </c>
      <c r="U1592" s="5">
        <f t="shared" si="200"/>
        <v>1000</v>
      </c>
    </row>
    <row r="1593" spans="1:21" x14ac:dyDescent="0.25">
      <c r="A1593">
        <v>320531</v>
      </c>
      <c r="B1593" t="s">
        <v>511</v>
      </c>
      <c r="C1593">
        <v>2542</v>
      </c>
      <c r="D1593" t="s">
        <v>430</v>
      </c>
      <c r="E1593">
        <v>1020</v>
      </c>
      <c r="F1593" t="s">
        <v>260</v>
      </c>
      <c r="G1593" t="s">
        <v>17</v>
      </c>
      <c r="H1593" t="s">
        <v>18</v>
      </c>
      <c r="I1593" s="1">
        <v>16613</v>
      </c>
      <c r="J1593" s="1">
        <f>+Tabell1[[#This Row],[Regnskap]]</f>
        <v>16613</v>
      </c>
      <c r="L1593" t="str">
        <f>_xlfn.XLOOKUP(Tabell1[[#This Row],[Ansvar]],Fleksi[Ansvar],Fleksi[Virksomhet])</f>
        <v>EFF</v>
      </c>
      <c r="M1593" t="str">
        <f>_xlfn.XLOOKUP(Tabell1[[#This Row],[Ansvar]],Fleksi[Ansvar],Fleksi[1B])</f>
        <v>Enhet for funksjonshemmede</v>
      </c>
      <c r="N1593" t="str">
        <f>_xlfn.XLOOKUP(Tabell1[[#This Row],[Ansvar]],Fleksi[Ansvar],Fleksi[Tjenesteområde])</f>
        <v>Helse og velferd</v>
      </c>
      <c r="O1593" s="1">
        <f>+ROUND(Tabell1[[#This Row],[Justert beløp]],-3)</f>
        <v>17000</v>
      </c>
      <c r="P1593">
        <f t="shared" si="205"/>
        <v>1020</v>
      </c>
      <c r="Q1593">
        <f t="shared" si="206"/>
        <v>320531</v>
      </c>
      <c r="R1593">
        <f t="shared" si="207"/>
        <v>2542</v>
      </c>
      <c r="S1593" t="str">
        <f t="shared" si="208"/>
        <v>2255</v>
      </c>
      <c r="T1593" s="1">
        <f>+Tabell1[[#This Row],[Avrundet beløp]]</f>
        <v>17000</v>
      </c>
      <c r="U1593" s="5">
        <f t="shared" si="200"/>
        <v>17000</v>
      </c>
    </row>
    <row r="1594" spans="1:21" x14ac:dyDescent="0.25">
      <c r="A1594">
        <v>320531</v>
      </c>
      <c r="B1594" t="s">
        <v>511</v>
      </c>
      <c r="C1594">
        <v>2542</v>
      </c>
      <c r="D1594" t="s">
        <v>430</v>
      </c>
      <c r="E1594">
        <v>1025</v>
      </c>
      <c r="F1594" t="s">
        <v>258</v>
      </c>
      <c r="G1594" t="s">
        <v>17</v>
      </c>
      <c r="H1594" t="s">
        <v>18</v>
      </c>
      <c r="I1594" s="1">
        <v>2316</v>
      </c>
      <c r="J1594" s="1">
        <f>+Tabell1[[#This Row],[Regnskap]]</f>
        <v>2316</v>
      </c>
      <c r="L1594" t="str">
        <f>_xlfn.XLOOKUP(Tabell1[[#This Row],[Ansvar]],Fleksi[Ansvar],Fleksi[Virksomhet])</f>
        <v>EFF</v>
      </c>
      <c r="M1594" t="str">
        <f>_xlfn.XLOOKUP(Tabell1[[#This Row],[Ansvar]],Fleksi[Ansvar],Fleksi[1B])</f>
        <v>Enhet for funksjonshemmede</v>
      </c>
      <c r="N1594" t="str">
        <f>_xlfn.XLOOKUP(Tabell1[[#This Row],[Ansvar]],Fleksi[Ansvar],Fleksi[Tjenesteområde])</f>
        <v>Helse og velferd</v>
      </c>
      <c r="O1594" s="1">
        <f>+ROUND(Tabell1[[#This Row],[Justert beløp]],-3)</f>
        <v>2000</v>
      </c>
      <c r="P1594">
        <f t="shared" si="205"/>
        <v>1025</v>
      </c>
      <c r="Q1594">
        <f t="shared" si="206"/>
        <v>320531</v>
      </c>
      <c r="R1594">
        <f t="shared" si="207"/>
        <v>2542</v>
      </c>
      <c r="S1594" t="str">
        <f t="shared" si="208"/>
        <v>2255</v>
      </c>
      <c r="T1594" s="1">
        <f>+Tabell1[[#This Row],[Avrundet beløp]]</f>
        <v>2000</v>
      </c>
      <c r="U1594" s="5">
        <f t="shared" si="200"/>
        <v>2000</v>
      </c>
    </row>
    <row r="1595" spans="1:21" x14ac:dyDescent="0.25">
      <c r="A1595">
        <v>320531</v>
      </c>
      <c r="B1595" t="s">
        <v>511</v>
      </c>
      <c r="C1595">
        <v>2542</v>
      </c>
      <c r="D1595" t="s">
        <v>430</v>
      </c>
      <c r="E1595">
        <v>1030</v>
      </c>
      <c r="F1595" t="s">
        <v>248</v>
      </c>
      <c r="G1595" t="s">
        <v>17</v>
      </c>
      <c r="H1595" t="s">
        <v>18</v>
      </c>
      <c r="I1595" s="1">
        <v>1963</v>
      </c>
      <c r="J1595" s="1">
        <f>+Tabell1[[#This Row],[Regnskap]]</f>
        <v>1963</v>
      </c>
      <c r="L1595" t="str">
        <f>_xlfn.XLOOKUP(Tabell1[[#This Row],[Ansvar]],Fleksi[Ansvar],Fleksi[Virksomhet])</f>
        <v>EFF</v>
      </c>
      <c r="M1595" t="str">
        <f>_xlfn.XLOOKUP(Tabell1[[#This Row],[Ansvar]],Fleksi[Ansvar],Fleksi[1B])</f>
        <v>Enhet for funksjonshemmede</v>
      </c>
      <c r="N1595" t="str">
        <f>_xlfn.XLOOKUP(Tabell1[[#This Row],[Ansvar]],Fleksi[Ansvar],Fleksi[Tjenesteområde])</f>
        <v>Helse og velferd</v>
      </c>
      <c r="O1595" s="1">
        <f>+ROUND(Tabell1[[#This Row],[Justert beløp]],-3)</f>
        <v>2000</v>
      </c>
      <c r="P1595">
        <f t="shared" si="205"/>
        <v>1030</v>
      </c>
      <c r="Q1595">
        <f t="shared" si="206"/>
        <v>320531</v>
      </c>
      <c r="R1595">
        <f t="shared" si="207"/>
        <v>2542</v>
      </c>
      <c r="S1595" t="str">
        <f t="shared" si="208"/>
        <v>2255</v>
      </c>
      <c r="T1595" s="1">
        <f>+Tabell1[[#This Row],[Avrundet beløp]]</f>
        <v>2000</v>
      </c>
      <c r="U1595" s="5">
        <f t="shared" si="200"/>
        <v>2000</v>
      </c>
    </row>
    <row r="1596" spans="1:21" x14ac:dyDescent="0.25">
      <c r="A1596">
        <v>320531</v>
      </c>
      <c r="B1596" t="s">
        <v>511</v>
      </c>
      <c r="C1596">
        <v>2542</v>
      </c>
      <c r="D1596" t="s">
        <v>430</v>
      </c>
      <c r="E1596">
        <v>1050</v>
      </c>
      <c r="F1596" t="s">
        <v>223</v>
      </c>
      <c r="G1596" t="s">
        <v>17</v>
      </c>
      <c r="H1596" t="s">
        <v>18</v>
      </c>
      <c r="I1596" s="1">
        <v>959</v>
      </c>
      <c r="J1596" s="1">
        <f>+Tabell1[[#This Row],[Regnskap]]</f>
        <v>959</v>
      </c>
      <c r="L1596" t="str">
        <f>_xlfn.XLOOKUP(Tabell1[[#This Row],[Ansvar]],Fleksi[Ansvar],Fleksi[Virksomhet])</f>
        <v>EFF</v>
      </c>
      <c r="M1596" t="str">
        <f>_xlfn.XLOOKUP(Tabell1[[#This Row],[Ansvar]],Fleksi[Ansvar],Fleksi[1B])</f>
        <v>Enhet for funksjonshemmede</v>
      </c>
      <c r="N1596" t="str">
        <f>_xlfn.XLOOKUP(Tabell1[[#This Row],[Ansvar]],Fleksi[Ansvar],Fleksi[Tjenesteområde])</f>
        <v>Helse og velferd</v>
      </c>
      <c r="O1596" s="1">
        <f>+ROUND(Tabell1[[#This Row],[Justert beløp]],-3)</f>
        <v>1000</v>
      </c>
      <c r="P1596">
        <f t="shared" si="205"/>
        <v>1050</v>
      </c>
      <c r="Q1596">
        <f t="shared" si="206"/>
        <v>320531</v>
      </c>
      <c r="R1596">
        <f t="shared" si="207"/>
        <v>2542</v>
      </c>
      <c r="S1596" t="str">
        <f t="shared" si="208"/>
        <v>2255</v>
      </c>
      <c r="T1596" s="1">
        <f>+Tabell1[[#This Row],[Avrundet beløp]]</f>
        <v>1000</v>
      </c>
      <c r="U1596" s="5">
        <f t="shared" si="200"/>
        <v>1000</v>
      </c>
    </row>
    <row r="1597" spans="1:21" x14ac:dyDescent="0.25">
      <c r="A1597">
        <v>320531</v>
      </c>
      <c r="B1597" t="s">
        <v>511</v>
      </c>
      <c r="C1597">
        <v>2542</v>
      </c>
      <c r="D1597" t="s">
        <v>430</v>
      </c>
      <c r="E1597">
        <v>1090</v>
      </c>
      <c r="F1597" t="s">
        <v>22</v>
      </c>
      <c r="G1597" t="s">
        <v>17</v>
      </c>
      <c r="H1597" t="s">
        <v>18</v>
      </c>
      <c r="I1597" s="1">
        <v>1116</v>
      </c>
      <c r="J1597" s="1">
        <f>+Tabell1[[#This Row],[Regnskap]]</f>
        <v>1116</v>
      </c>
      <c r="L1597" t="str">
        <f>_xlfn.XLOOKUP(Tabell1[[#This Row],[Ansvar]],Fleksi[Ansvar],Fleksi[Virksomhet])</f>
        <v>EFF</v>
      </c>
      <c r="M1597" t="str">
        <f>_xlfn.XLOOKUP(Tabell1[[#This Row],[Ansvar]],Fleksi[Ansvar],Fleksi[1B])</f>
        <v>Enhet for funksjonshemmede</v>
      </c>
      <c r="N1597" t="str">
        <f>_xlfn.XLOOKUP(Tabell1[[#This Row],[Ansvar]],Fleksi[Ansvar],Fleksi[Tjenesteområde])</f>
        <v>Helse og velferd</v>
      </c>
      <c r="O1597" s="1">
        <f>+ROUND(Tabell1[[#This Row],[Justert beløp]],-3)</f>
        <v>1000</v>
      </c>
      <c r="P1597">
        <f t="shared" si="205"/>
        <v>1090</v>
      </c>
      <c r="Q1597">
        <f t="shared" si="206"/>
        <v>320531</v>
      </c>
      <c r="R1597">
        <f t="shared" si="207"/>
        <v>2542</v>
      </c>
      <c r="S1597" t="str">
        <f t="shared" si="208"/>
        <v>2255</v>
      </c>
      <c r="T1597" s="1">
        <f>+Tabell1[[#This Row],[Avrundet beløp]]</f>
        <v>1000</v>
      </c>
      <c r="U1597" s="5">
        <f t="shared" si="200"/>
        <v>1000</v>
      </c>
    </row>
    <row r="1598" spans="1:21" x14ac:dyDescent="0.25">
      <c r="A1598">
        <v>320531</v>
      </c>
      <c r="B1598" t="s">
        <v>511</v>
      </c>
      <c r="C1598">
        <v>2542</v>
      </c>
      <c r="D1598" t="s">
        <v>430</v>
      </c>
      <c r="E1598">
        <v>1099</v>
      </c>
      <c r="F1598" t="s">
        <v>16</v>
      </c>
      <c r="G1598" t="s">
        <v>17</v>
      </c>
      <c r="H1598" t="s">
        <v>18</v>
      </c>
      <c r="I1598" s="1">
        <v>3432</v>
      </c>
      <c r="J1598" s="1">
        <f>+Tabell1[[#This Row],[Regnskap]]</f>
        <v>3432</v>
      </c>
      <c r="L1598" t="str">
        <f>_xlfn.XLOOKUP(Tabell1[[#This Row],[Ansvar]],Fleksi[Ansvar],Fleksi[Virksomhet])</f>
        <v>EFF</v>
      </c>
      <c r="M1598" t="str">
        <f>_xlfn.XLOOKUP(Tabell1[[#This Row],[Ansvar]],Fleksi[Ansvar],Fleksi[1B])</f>
        <v>Enhet for funksjonshemmede</v>
      </c>
      <c r="N1598" t="str">
        <f>_xlfn.XLOOKUP(Tabell1[[#This Row],[Ansvar]],Fleksi[Ansvar],Fleksi[Tjenesteområde])</f>
        <v>Helse og velferd</v>
      </c>
      <c r="O1598" s="1">
        <f>+ROUND(Tabell1[[#This Row],[Justert beløp]],-3)</f>
        <v>3000</v>
      </c>
      <c r="P1598">
        <f t="shared" si="205"/>
        <v>1099</v>
      </c>
      <c r="Q1598">
        <f t="shared" si="206"/>
        <v>320531</v>
      </c>
      <c r="R1598">
        <f t="shared" si="207"/>
        <v>2542</v>
      </c>
      <c r="S1598" t="str">
        <f t="shared" si="208"/>
        <v>2255</v>
      </c>
      <c r="T1598" s="1">
        <f>+Tabell1[[#This Row],[Avrundet beløp]]</f>
        <v>3000</v>
      </c>
      <c r="U1598" s="5">
        <f t="shared" si="200"/>
        <v>3000</v>
      </c>
    </row>
    <row r="1599" spans="1:21" x14ac:dyDescent="0.25">
      <c r="A1599">
        <v>320531</v>
      </c>
      <c r="B1599" t="s">
        <v>511</v>
      </c>
      <c r="C1599">
        <v>2542</v>
      </c>
      <c r="D1599" t="s">
        <v>430</v>
      </c>
      <c r="E1599">
        <v>1120</v>
      </c>
      <c r="F1599" t="s">
        <v>26</v>
      </c>
      <c r="G1599" t="s">
        <v>17</v>
      </c>
      <c r="H1599" t="s">
        <v>18</v>
      </c>
      <c r="I1599" s="1">
        <v>540</v>
      </c>
      <c r="J1599" s="1">
        <f>+Tabell1[[#This Row],[Regnskap]]</f>
        <v>540</v>
      </c>
      <c r="L1599" t="str">
        <f>_xlfn.XLOOKUP(Tabell1[[#This Row],[Ansvar]],Fleksi[Ansvar],Fleksi[Virksomhet])</f>
        <v>EFF</v>
      </c>
      <c r="M1599" t="str">
        <f>_xlfn.XLOOKUP(Tabell1[[#This Row],[Ansvar]],Fleksi[Ansvar],Fleksi[1B])</f>
        <v>Enhet for funksjonshemmede</v>
      </c>
      <c r="N1599" t="str">
        <f>_xlfn.XLOOKUP(Tabell1[[#This Row],[Ansvar]],Fleksi[Ansvar],Fleksi[Tjenesteområde])</f>
        <v>Helse og velferd</v>
      </c>
      <c r="O1599" s="1">
        <f>+ROUND(Tabell1[[#This Row],[Justert beløp]],-3)</f>
        <v>1000</v>
      </c>
      <c r="P1599">
        <f t="shared" si="205"/>
        <v>1120</v>
      </c>
      <c r="Q1599">
        <f t="shared" si="206"/>
        <v>320531</v>
      </c>
      <c r="R1599">
        <f t="shared" si="207"/>
        <v>2542</v>
      </c>
      <c r="S1599" t="str">
        <f t="shared" si="208"/>
        <v>2255</v>
      </c>
      <c r="T1599" s="1">
        <f>+Tabell1[[#This Row],[Avrundet beløp]]</f>
        <v>1000</v>
      </c>
      <c r="U1599" s="5">
        <f t="shared" si="200"/>
        <v>1000</v>
      </c>
    </row>
    <row r="1600" spans="1:21" x14ac:dyDescent="0.25">
      <c r="A1600">
        <v>320531</v>
      </c>
      <c r="B1600" t="s">
        <v>511</v>
      </c>
      <c r="C1600">
        <v>2542</v>
      </c>
      <c r="D1600" t="s">
        <v>430</v>
      </c>
      <c r="E1600">
        <v>1121</v>
      </c>
      <c r="F1600" t="s">
        <v>66</v>
      </c>
      <c r="G1600" t="s">
        <v>17</v>
      </c>
      <c r="H1600" t="s">
        <v>18</v>
      </c>
      <c r="I1600" s="1">
        <v>1031</v>
      </c>
      <c r="J1600" s="1">
        <f>+Tabell1[[#This Row],[Regnskap]]</f>
        <v>1031</v>
      </c>
      <c r="L1600" t="str">
        <f>_xlfn.XLOOKUP(Tabell1[[#This Row],[Ansvar]],Fleksi[Ansvar],Fleksi[Virksomhet])</f>
        <v>EFF</v>
      </c>
      <c r="M1600" t="str">
        <f>_xlfn.XLOOKUP(Tabell1[[#This Row],[Ansvar]],Fleksi[Ansvar],Fleksi[1B])</f>
        <v>Enhet for funksjonshemmede</v>
      </c>
      <c r="N1600" t="str">
        <f>_xlfn.XLOOKUP(Tabell1[[#This Row],[Ansvar]],Fleksi[Ansvar],Fleksi[Tjenesteområde])</f>
        <v>Helse og velferd</v>
      </c>
      <c r="O1600" s="1">
        <f>+ROUND(Tabell1[[#This Row],[Justert beløp]],-3)</f>
        <v>1000</v>
      </c>
      <c r="P1600">
        <f t="shared" si="205"/>
        <v>1121</v>
      </c>
      <c r="Q1600">
        <f t="shared" si="206"/>
        <v>320531</v>
      </c>
      <c r="R1600">
        <f t="shared" si="207"/>
        <v>2542</v>
      </c>
      <c r="S1600" t="str">
        <f t="shared" si="208"/>
        <v>2255</v>
      </c>
      <c r="T1600" s="1">
        <f>+Tabell1[[#This Row],[Avrundet beløp]]</f>
        <v>1000</v>
      </c>
      <c r="U1600" s="5">
        <f t="shared" si="200"/>
        <v>1000</v>
      </c>
    </row>
    <row r="1601" spans="1:21" x14ac:dyDescent="0.25">
      <c r="A1601">
        <v>320532</v>
      </c>
      <c r="B1601" t="s">
        <v>512</v>
      </c>
      <c r="C1601">
        <v>2321</v>
      </c>
      <c r="D1601" t="s">
        <v>219</v>
      </c>
      <c r="E1601">
        <v>1012</v>
      </c>
      <c r="F1601" t="s">
        <v>23</v>
      </c>
      <c r="G1601" t="s">
        <v>17</v>
      </c>
      <c r="H1601" t="s">
        <v>18</v>
      </c>
      <c r="I1601" s="1">
        <v>-2077</v>
      </c>
      <c r="J1601" s="1">
        <f>+Tabell1[[#This Row],[Regnskap]]</f>
        <v>-2077</v>
      </c>
      <c r="L1601" t="str">
        <f>_xlfn.XLOOKUP(Tabell1[[#This Row],[Ansvar]],Fleksi[Ansvar],Fleksi[Virksomhet])</f>
        <v>EFF</v>
      </c>
      <c r="M1601" t="str">
        <f>_xlfn.XLOOKUP(Tabell1[[#This Row],[Ansvar]],Fleksi[Ansvar],Fleksi[1B])</f>
        <v>Enhet for funksjonshemmede</v>
      </c>
      <c r="N1601" t="str">
        <f>_xlfn.XLOOKUP(Tabell1[[#This Row],[Ansvar]],Fleksi[Ansvar],Fleksi[Tjenesteområde])</f>
        <v>Helse og velferd</v>
      </c>
      <c r="O1601" s="1">
        <f>+ROUND(Tabell1[[#This Row],[Justert beløp]],-3)</f>
        <v>-2000</v>
      </c>
      <c r="P1601">
        <f t="shared" si="205"/>
        <v>1012</v>
      </c>
      <c r="Q1601">
        <f t="shared" si="206"/>
        <v>320532</v>
      </c>
      <c r="R1601">
        <f t="shared" si="207"/>
        <v>2321</v>
      </c>
      <c r="S1601" t="str">
        <f t="shared" si="208"/>
        <v>2255</v>
      </c>
      <c r="T1601" s="1">
        <f>+Tabell1[[#This Row],[Avrundet beløp]]</f>
        <v>-2000</v>
      </c>
      <c r="U1601" s="5">
        <f t="shared" si="200"/>
        <v>-2000</v>
      </c>
    </row>
    <row r="1602" spans="1:21" x14ac:dyDescent="0.25">
      <c r="A1602">
        <v>320532</v>
      </c>
      <c r="B1602" t="s">
        <v>512</v>
      </c>
      <c r="C1602">
        <v>2321</v>
      </c>
      <c r="D1602" t="s">
        <v>219</v>
      </c>
      <c r="E1602">
        <v>1021</v>
      </c>
      <c r="F1602" t="s">
        <v>30</v>
      </c>
      <c r="G1602" t="s">
        <v>17</v>
      </c>
      <c r="H1602" t="s">
        <v>18</v>
      </c>
      <c r="I1602" s="1">
        <v>2077</v>
      </c>
      <c r="J1602" s="1">
        <f>+Tabell1[[#This Row],[Regnskap]]</f>
        <v>2077</v>
      </c>
      <c r="L1602" t="str">
        <f>_xlfn.XLOOKUP(Tabell1[[#This Row],[Ansvar]],Fleksi[Ansvar],Fleksi[Virksomhet])</f>
        <v>EFF</v>
      </c>
      <c r="M1602" t="str">
        <f>_xlfn.XLOOKUP(Tabell1[[#This Row],[Ansvar]],Fleksi[Ansvar],Fleksi[1B])</f>
        <v>Enhet for funksjonshemmede</v>
      </c>
      <c r="N1602" t="str">
        <f>_xlfn.XLOOKUP(Tabell1[[#This Row],[Ansvar]],Fleksi[Ansvar],Fleksi[Tjenesteområde])</f>
        <v>Helse og velferd</v>
      </c>
      <c r="O1602" s="1">
        <f>+ROUND(Tabell1[[#This Row],[Justert beløp]],-3)</f>
        <v>2000</v>
      </c>
      <c r="P1602">
        <f t="shared" si="205"/>
        <v>1021</v>
      </c>
      <c r="Q1602">
        <f t="shared" si="206"/>
        <v>320532</v>
      </c>
      <c r="R1602">
        <f t="shared" si="207"/>
        <v>2321</v>
      </c>
      <c r="S1602" t="str">
        <f t="shared" si="208"/>
        <v>2255</v>
      </c>
      <c r="T1602" s="1">
        <f>+Tabell1[[#This Row],[Avrundet beløp]]</f>
        <v>2000</v>
      </c>
      <c r="U1602" s="5">
        <f t="shared" si="200"/>
        <v>2000</v>
      </c>
    </row>
    <row r="1603" spans="1:21" x14ac:dyDescent="0.25">
      <c r="A1603">
        <v>320532</v>
      </c>
      <c r="B1603" t="s">
        <v>512</v>
      </c>
      <c r="C1603">
        <v>2542</v>
      </c>
      <c r="D1603" t="s">
        <v>430</v>
      </c>
      <c r="E1603">
        <v>1011</v>
      </c>
      <c r="F1603" t="s">
        <v>60</v>
      </c>
      <c r="G1603" t="s">
        <v>17</v>
      </c>
      <c r="H1603" t="s">
        <v>18</v>
      </c>
      <c r="I1603" s="1">
        <v>1454</v>
      </c>
      <c r="J1603" s="1">
        <f>+Tabell1[[#This Row],[Regnskap]]</f>
        <v>1454</v>
      </c>
      <c r="L1603" t="str">
        <f>_xlfn.XLOOKUP(Tabell1[[#This Row],[Ansvar]],Fleksi[Ansvar],Fleksi[Virksomhet])</f>
        <v>EFF</v>
      </c>
      <c r="M1603" t="str">
        <f>_xlfn.XLOOKUP(Tabell1[[#This Row],[Ansvar]],Fleksi[Ansvar],Fleksi[1B])</f>
        <v>Enhet for funksjonshemmede</v>
      </c>
      <c r="N1603" t="str">
        <f>_xlfn.XLOOKUP(Tabell1[[#This Row],[Ansvar]],Fleksi[Ansvar],Fleksi[Tjenesteområde])</f>
        <v>Helse og velferd</v>
      </c>
      <c r="O1603" s="1">
        <f>+ROUND(Tabell1[[#This Row],[Justert beløp]],-3)</f>
        <v>1000</v>
      </c>
      <c r="P1603">
        <f t="shared" si="205"/>
        <v>1011</v>
      </c>
      <c r="Q1603">
        <f t="shared" si="206"/>
        <v>320532</v>
      </c>
      <c r="R1603">
        <f t="shared" si="207"/>
        <v>2542</v>
      </c>
      <c r="S1603" t="str">
        <f t="shared" si="208"/>
        <v>2255</v>
      </c>
      <c r="T1603" s="1">
        <f>+Tabell1[[#This Row],[Avrundet beløp]]</f>
        <v>1000</v>
      </c>
      <c r="U1603" s="5">
        <f t="shared" si="200"/>
        <v>1000</v>
      </c>
    </row>
    <row r="1604" spans="1:21" x14ac:dyDescent="0.25">
      <c r="A1604">
        <v>320532</v>
      </c>
      <c r="B1604" t="s">
        <v>512</v>
      </c>
      <c r="C1604">
        <v>2542</v>
      </c>
      <c r="D1604" t="s">
        <v>430</v>
      </c>
      <c r="E1604">
        <v>1012</v>
      </c>
      <c r="F1604" t="s">
        <v>23</v>
      </c>
      <c r="G1604" t="s">
        <v>17</v>
      </c>
      <c r="H1604" t="s">
        <v>18</v>
      </c>
      <c r="I1604" s="1">
        <v>767</v>
      </c>
      <c r="J1604" s="1">
        <f>+Tabell1[[#This Row],[Regnskap]]</f>
        <v>767</v>
      </c>
      <c r="L1604" t="str">
        <f>_xlfn.XLOOKUP(Tabell1[[#This Row],[Ansvar]],Fleksi[Ansvar],Fleksi[Virksomhet])</f>
        <v>EFF</v>
      </c>
      <c r="M1604" t="str">
        <f>_xlfn.XLOOKUP(Tabell1[[#This Row],[Ansvar]],Fleksi[Ansvar],Fleksi[1B])</f>
        <v>Enhet for funksjonshemmede</v>
      </c>
      <c r="N1604" t="str">
        <f>_xlfn.XLOOKUP(Tabell1[[#This Row],[Ansvar]],Fleksi[Ansvar],Fleksi[Tjenesteområde])</f>
        <v>Helse og velferd</v>
      </c>
      <c r="O1604" s="1">
        <f>+ROUND(Tabell1[[#This Row],[Justert beløp]],-3)</f>
        <v>1000</v>
      </c>
      <c r="P1604">
        <f t="shared" si="205"/>
        <v>1012</v>
      </c>
      <c r="Q1604">
        <f t="shared" si="206"/>
        <v>320532</v>
      </c>
      <c r="R1604">
        <f t="shared" si="207"/>
        <v>2542</v>
      </c>
      <c r="S1604" t="str">
        <f t="shared" si="208"/>
        <v>2255</v>
      </c>
      <c r="T1604" s="1">
        <f>+Tabell1[[#This Row],[Avrundet beløp]]</f>
        <v>1000</v>
      </c>
      <c r="U1604" s="5">
        <f t="shared" si="200"/>
        <v>1000</v>
      </c>
    </row>
    <row r="1605" spans="1:21" x14ac:dyDescent="0.25">
      <c r="A1605">
        <v>320532</v>
      </c>
      <c r="B1605" t="s">
        <v>512</v>
      </c>
      <c r="C1605">
        <v>2542</v>
      </c>
      <c r="D1605" t="s">
        <v>430</v>
      </c>
      <c r="E1605">
        <v>1020</v>
      </c>
      <c r="F1605" t="s">
        <v>260</v>
      </c>
      <c r="G1605" t="s">
        <v>17</v>
      </c>
      <c r="H1605" t="s">
        <v>18</v>
      </c>
      <c r="I1605" s="1">
        <v>30839</v>
      </c>
      <c r="J1605" s="1">
        <f>+Tabell1[[#This Row],[Regnskap]]</f>
        <v>30839</v>
      </c>
      <c r="L1605" t="str">
        <f>_xlfn.XLOOKUP(Tabell1[[#This Row],[Ansvar]],Fleksi[Ansvar],Fleksi[Virksomhet])</f>
        <v>EFF</v>
      </c>
      <c r="M1605" t="str">
        <f>_xlfn.XLOOKUP(Tabell1[[#This Row],[Ansvar]],Fleksi[Ansvar],Fleksi[1B])</f>
        <v>Enhet for funksjonshemmede</v>
      </c>
      <c r="N1605" t="str">
        <f>_xlfn.XLOOKUP(Tabell1[[#This Row],[Ansvar]],Fleksi[Ansvar],Fleksi[Tjenesteområde])</f>
        <v>Helse og velferd</v>
      </c>
      <c r="O1605" s="1">
        <f>+ROUND(Tabell1[[#This Row],[Justert beløp]],-3)</f>
        <v>31000</v>
      </c>
      <c r="P1605">
        <f t="shared" si="205"/>
        <v>1020</v>
      </c>
      <c r="Q1605">
        <f t="shared" si="206"/>
        <v>320532</v>
      </c>
      <c r="R1605">
        <f t="shared" si="207"/>
        <v>2542</v>
      </c>
      <c r="S1605" t="str">
        <f t="shared" si="208"/>
        <v>2255</v>
      </c>
      <c r="T1605" s="1">
        <f>+Tabell1[[#This Row],[Avrundet beløp]]</f>
        <v>31000</v>
      </c>
      <c r="U1605" s="5">
        <f t="shared" ref="U1605:U1668" si="209">ROUND(T1605,-3)</f>
        <v>31000</v>
      </c>
    </row>
    <row r="1606" spans="1:21" x14ac:dyDescent="0.25">
      <c r="A1606">
        <v>320532</v>
      </c>
      <c r="B1606" t="s">
        <v>512</v>
      </c>
      <c r="C1606">
        <v>2542</v>
      </c>
      <c r="D1606" t="s">
        <v>430</v>
      </c>
      <c r="E1606">
        <v>1025</v>
      </c>
      <c r="F1606" t="s">
        <v>258</v>
      </c>
      <c r="G1606" t="s">
        <v>17</v>
      </c>
      <c r="H1606" t="s">
        <v>18</v>
      </c>
      <c r="I1606" s="1">
        <v>5655</v>
      </c>
      <c r="J1606" s="1">
        <f>+Tabell1[[#This Row],[Regnskap]]</f>
        <v>5655</v>
      </c>
      <c r="L1606" t="str">
        <f>_xlfn.XLOOKUP(Tabell1[[#This Row],[Ansvar]],Fleksi[Ansvar],Fleksi[Virksomhet])</f>
        <v>EFF</v>
      </c>
      <c r="M1606" t="str">
        <f>_xlfn.XLOOKUP(Tabell1[[#This Row],[Ansvar]],Fleksi[Ansvar],Fleksi[1B])</f>
        <v>Enhet for funksjonshemmede</v>
      </c>
      <c r="N1606" t="str">
        <f>_xlfn.XLOOKUP(Tabell1[[#This Row],[Ansvar]],Fleksi[Ansvar],Fleksi[Tjenesteområde])</f>
        <v>Helse og velferd</v>
      </c>
      <c r="O1606" s="1">
        <f>+ROUND(Tabell1[[#This Row],[Justert beløp]],-3)</f>
        <v>6000</v>
      </c>
      <c r="P1606">
        <f t="shared" si="205"/>
        <v>1025</v>
      </c>
      <c r="Q1606">
        <f t="shared" si="206"/>
        <v>320532</v>
      </c>
      <c r="R1606">
        <f t="shared" si="207"/>
        <v>2542</v>
      </c>
      <c r="S1606" t="str">
        <f t="shared" si="208"/>
        <v>2255</v>
      </c>
      <c r="T1606" s="1">
        <f>+Tabell1[[#This Row],[Avrundet beløp]]</f>
        <v>6000</v>
      </c>
      <c r="U1606" s="5">
        <f t="shared" si="209"/>
        <v>6000</v>
      </c>
    </row>
    <row r="1607" spans="1:21" x14ac:dyDescent="0.25">
      <c r="A1607">
        <v>320532</v>
      </c>
      <c r="B1607" t="s">
        <v>512</v>
      </c>
      <c r="C1607">
        <v>2542</v>
      </c>
      <c r="D1607" t="s">
        <v>430</v>
      </c>
      <c r="E1607">
        <v>1040</v>
      </c>
      <c r="F1607" t="s">
        <v>27</v>
      </c>
      <c r="G1607" t="s">
        <v>17</v>
      </c>
      <c r="H1607" t="s">
        <v>18</v>
      </c>
      <c r="I1607" s="1">
        <v>16347</v>
      </c>
      <c r="J1607" s="1">
        <f>+Tabell1[[#This Row],[Regnskap]]</f>
        <v>16347</v>
      </c>
      <c r="L1607" t="str">
        <f>_xlfn.XLOOKUP(Tabell1[[#This Row],[Ansvar]],Fleksi[Ansvar],Fleksi[Virksomhet])</f>
        <v>EFF</v>
      </c>
      <c r="M1607" t="str">
        <f>_xlfn.XLOOKUP(Tabell1[[#This Row],[Ansvar]],Fleksi[Ansvar],Fleksi[1B])</f>
        <v>Enhet for funksjonshemmede</v>
      </c>
      <c r="N1607" t="str">
        <f>_xlfn.XLOOKUP(Tabell1[[#This Row],[Ansvar]],Fleksi[Ansvar],Fleksi[Tjenesteområde])</f>
        <v>Helse og velferd</v>
      </c>
      <c r="O1607" s="1">
        <f>+ROUND(Tabell1[[#This Row],[Justert beløp]],-3)</f>
        <v>16000</v>
      </c>
      <c r="P1607">
        <f t="shared" si="205"/>
        <v>1040</v>
      </c>
      <c r="Q1607">
        <f t="shared" si="206"/>
        <v>320532</v>
      </c>
      <c r="R1607">
        <f t="shared" si="207"/>
        <v>2542</v>
      </c>
      <c r="S1607" t="str">
        <f t="shared" si="208"/>
        <v>2255</v>
      </c>
      <c r="T1607" s="1">
        <f>+Tabell1[[#This Row],[Avrundet beløp]]</f>
        <v>16000</v>
      </c>
      <c r="U1607" s="5">
        <f t="shared" si="209"/>
        <v>16000</v>
      </c>
    </row>
    <row r="1608" spans="1:21" x14ac:dyDescent="0.25">
      <c r="A1608">
        <v>320532</v>
      </c>
      <c r="B1608" t="s">
        <v>512</v>
      </c>
      <c r="C1608">
        <v>2542</v>
      </c>
      <c r="D1608" t="s">
        <v>430</v>
      </c>
      <c r="E1608">
        <v>1050</v>
      </c>
      <c r="F1608" t="s">
        <v>223</v>
      </c>
      <c r="G1608" t="s">
        <v>17</v>
      </c>
      <c r="H1608" t="s">
        <v>18</v>
      </c>
      <c r="I1608" s="1">
        <v>2380</v>
      </c>
      <c r="J1608" s="1">
        <f>+Tabell1[[#This Row],[Regnskap]]</f>
        <v>2380</v>
      </c>
      <c r="L1608" t="str">
        <f>_xlfn.XLOOKUP(Tabell1[[#This Row],[Ansvar]],Fleksi[Ansvar],Fleksi[Virksomhet])</f>
        <v>EFF</v>
      </c>
      <c r="M1608" t="str">
        <f>_xlfn.XLOOKUP(Tabell1[[#This Row],[Ansvar]],Fleksi[Ansvar],Fleksi[1B])</f>
        <v>Enhet for funksjonshemmede</v>
      </c>
      <c r="N1608" t="str">
        <f>_xlfn.XLOOKUP(Tabell1[[#This Row],[Ansvar]],Fleksi[Ansvar],Fleksi[Tjenesteområde])</f>
        <v>Helse og velferd</v>
      </c>
      <c r="O1608" s="1">
        <f>+ROUND(Tabell1[[#This Row],[Justert beløp]],-3)</f>
        <v>2000</v>
      </c>
      <c r="P1608">
        <f t="shared" si="205"/>
        <v>1050</v>
      </c>
      <c r="Q1608">
        <f t="shared" si="206"/>
        <v>320532</v>
      </c>
      <c r="R1608">
        <f t="shared" si="207"/>
        <v>2542</v>
      </c>
      <c r="S1608" t="str">
        <f t="shared" si="208"/>
        <v>2255</v>
      </c>
      <c r="T1608" s="1">
        <f>+Tabell1[[#This Row],[Avrundet beløp]]</f>
        <v>2000</v>
      </c>
      <c r="U1608" s="5">
        <f t="shared" si="209"/>
        <v>2000</v>
      </c>
    </row>
    <row r="1609" spans="1:21" x14ac:dyDescent="0.25">
      <c r="A1609">
        <v>320532</v>
      </c>
      <c r="B1609" t="s">
        <v>512</v>
      </c>
      <c r="C1609">
        <v>2542</v>
      </c>
      <c r="D1609" t="s">
        <v>430</v>
      </c>
      <c r="E1609">
        <v>1090</v>
      </c>
      <c r="F1609" t="s">
        <v>22</v>
      </c>
      <c r="G1609" t="s">
        <v>17</v>
      </c>
      <c r="H1609" t="s">
        <v>18</v>
      </c>
      <c r="I1609" s="1">
        <v>2081</v>
      </c>
      <c r="J1609" s="1">
        <f>+Tabell1[[#This Row],[Regnskap]]</f>
        <v>2081</v>
      </c>
      <c r="L1609" t="str">
        <f>_xlfn.XLOOKUP(Tabell1[[#This Row],[Ansvar]],Fleksi[Ansvar],Fleksi[Virksomhet])</f>
        <v>EFF</v>
      </c>
      <c r="M1609" t="str">
        <f>_xlfn.XLOOKUP(Tabell1[[#This Row],[Ansvar]],Fleksi[Ansvar],Fleksi[1B])</f>
        <v>Enhet for funksjonshemmede</v>
      </c>
      <c r="N1609" t="str">
        <f>_xlfn.XLOOKUP(Tabell1[[#This Row],[Ansvar]],Fleksi[Ansvar],Fleksi[Tjenesteområde])</f>
        <v>Helse og velferd</v>
      </c>
      <c r="O1609" s="1">
        <f>+ROUND(Tabell1[[#This Row],[Justert beløp]],-3)</f>
        <v>2000</v>
      </c>
      <c r="P1609">
        <f t="shared" si="205"/>
        <v>1090</v>
      </c>
      <c r="Q1609">
        <f t="shared" si="206"/>
        <v>320532</v>
      </c>
      <c r="R1609">
        <f t="shared" si="207"/>
        <v>2542</v>
      </c>
      <c r="S1609" t="str">
        <f t="shared" si="208"/>
        <v>2255</v>
      </c>
      <c r="T1609" s="1">
        <f>+Tabell1[[#This Row],[Avrundet beløp]]</f>
        <v>2000</v>
      </c>
      <c r="U1609" s="5">
        <f t="shared" si="209"/>
        <v>2000</v>
      </c>
    </row>
    <row r="1610" spans="1:21" x14ac:dyDescent="0.25">
      <c r="A1610">
        <v>320532</v>
      </c>
      <c r="B1610" t="s">
        <v>512</v>
      </c>
      <c r="C1610">
        <v>2542</v>
      </c>
      <c r="D1610" t="s">
        <v>430</v>
      </c>
      <c r="E1610">
        <v>1099</v>
      </c>
      <c r="F1610" t="s">
        <v>16</v>
      </c>
      <c r="G1610" t="s">
        <v>17</v>
      </c>
      <c r="H1610" t="s">
        <v>18</v>
      </c>
      <c r="I1610" s="1">
        <v>8913</v>
      </c>
      <c r="J1610" s="1">
        <f>+Tabell1[[#This Row],[Regnskap]]</f>
        <v>8913</v>
      </c>
      <c r="L1610" t="str">
        <f>_xlfn.XLOOKUP(Tabell1[[#This Row],[Ansvar]],Fleksi[Ansvar],Fleksi[Virksomhet])</f>
        <v>EFF</v>
      </c>
      <c r="M1610" t="str">
        <f>_xlfn.XLOOKUP(Tabell1[[#This Row],[Ansvar]],Fleksi[Ansvar],Fleksi[1B])</f>
        <v>Enhet for funksjonshemmede</v>
      </c>
      <c r="N1610" t="str">
        <f>_xlfn.XLOOKUP(Tabell1[[#This Row],[Ansvar]],Fleksi[Ansvar],Fleksi[Tjenesteområde])</f>
        <v>Helse og velferd</v>
      </c>
      <c r="O1610" s="1">
        <f>+ROUND(Tabell1[[#This Row],[Justert beløp]],-3)</f>
        <v>9000</v>
      </c>
      <c r="P1610">
        <f t="shared" si="205"/>
        <v>1099</v>
      </c>
      <c r="Q1610">
        <f t="shared" si="206"/>
        <v>320532</v>
      </c>
      <c r="R1610">
        <f t="shared" si="207"/>
        <v>2542</v>
      </c>
      <c r="S1610" t="str">
        <f t="shared" si="208"/>
        <v>2255</v>
      </c>
      <c r="T1610" s="1">
        <f>+Tabell1[[#This Row],[Avrundet beløp]]</f>
        <v>9000</v>
      </c>
      <c r="U1610" s="5">
        <f t="shared" si="209"/>
        <v>9000</v>
      </c>
    </row>
    <row r="1611" spans="1:21" x14ac:dyDescent="0.25">
      <c r="A1611">
        <v>320532</v>
      </c>
      <c r="B1611" t="s">
        <v>512</v>
      </c>
      <c r="C1611">
        <v>2542</v>
      </c>
      <c r="D1611" t="s">
        <v>430</v>
      </c>
      <c r="E1611">
        <v>1110</v>
      </c>
      <c r="F1611" t="s">
        <v>221</v>
      </c>
      <c r="G1611" t="s">
        <v>17</v>
      </c>
      <c r="H1611" t="s">
        <v>18</v>
      </c>
      <c r="I1611" s="1">
        <v>7112</v>
      </c>
      <c r="J1611" s="1">
        <f>+Tabell1[[#This Row],[Regnskap]]</f>
        <v>7112</v>
      </c>
      <c r="L1611" t="str">
        <f>_xlfn.XLOOKUP(Tabell1[[#This Row],[Ansvar]],Fleksi[Ansvar],Fleksi[Virksomhet])</f>
        <v>EFF</v>
      </c>
      <c r="M1611" t="str">
        <f>_xlfn.XLOOKUP(Tabell1[[#This Row],[Ansvar]],Fleksi[Ansvar],Fleksi[1B])</f>
        <v>Enhet for funksjonshemmede</v>
      </c>
      <c r="N1611" t="str">
        <f>_xlfn.XLOOKUP(Tabell1[[#This Row],[Ansvar]],Fleksi[Ansvar],Fleksi[Tjenesteområde])</f>
        <v>Helse og velferd</v>
      </c>
      <c r="O1611" s="1">
        <f>+ROUND(Tabell1[[#This Row],[Justert beløp]],-3)</f>
        <v>7000</v>
      </c>
      <c r="P1611">
        <f t="shared" si="205"/>
        <v>1110</v>
      </c>
      <c r="Q1611">
        <f t="shared" si="206"/>
        <v>320532</v>
      </c>
      <c r="R1611">
        <f t="shared" si="207"/>
        <v>2542</v>
      </c>
      <c r="S1611" t="str">
        <f t="shared" si="208"/>
        <v>2255</v>
      </c>
      <c r="T1611" s="1">
        <f>+Tabell1[[#This Row],[Avrundet beløp]]</f>
        <v>7000</v>
      </c>
      <c r="U1611" s="5">
        <f t="shared" si="209"/>
        <v>7000</v>
      </c>
    </row>
    <row r="1612" spans="1:21" x14ac:dyDescent="0.25">
      <c r="A1612">
        <v>320532</v>
      </c>
      <c r="B1612" t="s">
        <v>512</v>
      </c>
      <c r="C1612">
        <v>2542</v>
      </c>
      <c r="D1612" t="s">
        <v>430</v>
      </c>
      <c r="E1612">
        <v>1120</v>
      </c>
      <c r="F1612" t="s">
        <v>26</v>
      </c>
      <c r="G1612" t="s">
        <v>17</v>
      </c>
      <c r="H1612" t="s">
        <v>18</v>
      </c>
      <c r="I1612" s="1">
        <v>474</v>
      </c>
      <c r="J1612" s="1">
        <f>+Tabell1[[#This Row],[Regnskap]]</f>
        <v>474</v>
      </c>
      <c r="L1612" t="str">
        <f>_xlfn.XLOOKUP(Tabell1[[#This Row],[Ansvar]],Fleksi[Ansvar],Fleksi[Virksomhet])</f>
        <v>EFF</v>
      </c>
      <c r="M1612" t="str">
        <f>_xlfn.XLOOKUP(Tabell1[[#This Row],[Ansvar]],Fleksi[Ansvar],Fleksi[1B])</f>
        <v>Enhet for funksjonshemmede</v>
      </c>
      <c r="N1612" t="str">
        <f>_xlfn.XLOOKUP(Tabell1[[#This Row],[Ansvar]],Fleksi[Ansvar],Fleksi[Tjenesteområde])</f>
        <v>Helse og velferd</v>
      </c>
      <c r="O1612" s="1">
        <f>+ROUND(Tabell1[[#This Row],[Justert beløp]],-3)</f>
        <v>0</v>
      </c>
      <c r="P1612">
        <f t="shared" si="205"/>
        <v>1120</v>
      </c>
      <c r="Q1612">
        <f t="shared" si="206"/>
        <v>320532</v>
      </c>
      <c r="R1612">
        <f t="shared" si="207"/>
        <v>2542</v>
      </c>
      <c r="S1612" t="str">
        <f t="shared" si="208"/>
        <v>2255</v>
      </c>
      <c r="T1612" s="1">
        <f>+Tabell1[[#This Row],[Avrundet beløp]]</f>
        <v>0</v>
      </c>
      <c r="U1612" s="5">
        <f t="shared" si="209"/>
        <v>0</v>
      </c>
    </row>
    <row r="1613" spans="1:21" x14ac:dyDescent="0.25">
      <c r="A1613">
        <v>320533</v>
      </c>
      <c r="B1613" t="s">
        <v>513</v>
      </c>
      <c r="C1613">
        <v>2541</v>
      </c>
      <c r="D1613" t="s">
        <v>427</v>
      </c>
      <c r="E1613">
        <v>1012</v>
      </c>
      <c r="F1613" t="s">
        <v>23</v>
      </c>
      <c r="G1613" t="s">
        <v>17</v>
      </c>
      <c r="H1613" t="s">
        <v>18</v>
      </c>
      <c r="I1613" s="1">
        <v>1687</v>
      </c>
      <c r="J1613" s="1">
        <f>+Tabell1[[#This Row],[Regnskap]]</f>
        <v>1687</v>
      </c>
      <c r="L1613" t="str">
        <f>_xlfn.XLOOKUP(Tabell1[[#This Row],[Ansvar]],Fleksi[Ansvar],Fleksi[Virksomhet])</f>
        <v>EFF</v>
      </c>
      <c r="M1613" t="str">
        <f>_xlfn.XLOOKUP(Tabell1[[#This Row],[Ansvar]],Fleksi[Ansvar],Fleksi[1B])</f>
        <v>Enhet for funksjonshemmede</v>
      </c>
      <c r="N1613" t="str">
        <f>_xlfn.XLOOKUP(Tabell1[[#This Row],[Ansvar]],Fleksi[Ansvar],Fleksi[Tjenesteområde])</f>
        <v>Helse og velferd</v>
      </c>
      <c r="O1613" s="1">
        <f>+ROUND(Tabell1[[#This Row],[Justert beløp]],-3)</f>
        <v>2000</v>
      </c>
      <c r="P1613">
        <f t="shared" si="205"/>
        <v>1012</v>
      </c>
      <c r="Q1613">
        <f t="shared" si="206"/>
        <v>320533</v>
      </c>
      <c r="R1613">
        <f t="shared" si="207"/>
        <v>2541</v>
      </c>
      <c r="S1613" t="str">
        <f t="shared" si="208"/>
        <v>2255</v>
      </c>
      <c r="T1613" s="1">
        <f>+Tabell1[[#This Row],[Avrundet beløp]]</f>
        <v>2000</v>
      </c>
      <c r="U1613" s="5">
        <f t="shared" si="209"/>
        <v>2000</v>
      </c>
    </row>
    <row r="1614" spans="1:21" x14ac:dyDescent="0.25">
      <c r="A1614">
        <v>320533</v>
      </c>
      <c r="B1614" t="s">
        <v>513</v>
      </c>
      <c r="C1614">
        <v>2541</v>
      </c>
      <c r="D1614" t="s">
        <v>427</v>
      </c>
      <c r="E1614">
        <v>1020</v>
      </c>
      <c r="F1614" t="s">
        <v>260</v>
      </c>
      <c r="G1614" t="s">
        <v>17</v>
      </c>
      <c r="H1614" t="s">
        <v>18</v>
      </c>
      <c r="I1614" s="1">
        <v>35139</v>
      </c>
      <c r="J1614" s="1">
        <f>+Tabell1[[#This Row],[Regnskap]]</f>
        <v>35139</v>
      </c>
      <c r="L1614" t="str">
        <f>_xlfn.XLOOKUP(Tabell1[[#This Row],[Ansvar]],Fleksi[Ansvar],Fleksi[Virksomhet])</f>
        <v>EFF</v>
      </c>
      <c r="M1614" t="str">
        <f>_xlfn.XLOOKUP(Tabell1[[#This Row],[Ansvar]],Fleksi[Ansvar],Fleksi[1B])</f>
        <v>Enhet for funksjonshemmede</v>
      </c>
      <c r="N1614" t="str">
        <f>_xlfn.XLOOKUP(Tabell1[[#This Row],[Ansvar]],Fleksi[Ansvar],Fleksi[Tjenesteområde])</f>
        <v>Helse og velferd</v>
      </c>
      <c r="O1614" s="1">
        <f>+ROUND(Tabell1[[#This Row],[Justert beløp]],-3)</f>
        <v>35000</v>
      </c>
      <c r="P1614">
        <f t="shared" si="205"/>
        <v>1020</v>
      </c>
      <c r="Q1614">
        <f t="shared" si="206"/>
        <v>320533</v>
      </c>
      <c r="R1614">
        <f t="shared" si="207"/>
        <v>2541</v>
      </c>
      <c r="S1614" t="str">
        <f t="shared" si="208"/>
        <v>2255</v>
      </c>
      <c r="T1614" s="1">
        <f>+Tabell1[[#This Row],[Avrundet beløp]]</f>
        <v>35000</v>
      </c>
      <c r="U1614" s="5">
        <f t="shared" si="209"/>
        <v>35000</v>
      </c>
    </row>
    <row r="1615" spans="1:21" x14ac:dyDescent="0.25">
      <c r="A1615">
        <v>320533</v>
      </c>
      <c r="B1615" t="s">
        <v>513</v>
      </c>
      <c r="C1615">
        <v>2541</v>
      </c>
      <c r="D1615" t="s">
        <v>427</v>
      </c>
      <c r="E1615">
        <v>1022</v>
      </c>
      <c r="F1615" t="s">
        <v>278</v>
      </c>
      <c r="G1615" t="s">
        <v>17</v>
      </c>
      <c r="H1615" t="s">
        <v>18</v>
      </c>
      <c r="I1615" s="1">
        <v>1453</v>
      </c>
      <c r="J1615" s="1">
        <f>+Tabell1[[#This Row],[Regnskap]]</f>
        <v>1453</v>
      </c>
      <c r="L1615" t="str">
        <f>_xlfn.XLOOKUP(Tabell1[[#This Row],[Ansvar]],Fleksi[Ansvar],Fleksi[Virksomhet])</f>
        <v>EFF</v>
      </c>
      <c r="M1615" t="str">
        <f>_xlfn.XLOOKUP(Tabell1[[#This Row],[Ansvar]],Fleksi[Ansvar],Fleksi[1B])</f>
        <v>Enhet for funksjonshemmede</v>
      </c>
      <c r="N1615" t="str">
        <f>_xlfn.XLOOKUP(Tabell1[[#This Row],[Ansvar]],Fleksi[Ansvar],Fleksi[Tjenesteområde])</f>
        <v>Helse og velferd</v>
      </c>
      <c r="O1615" s="1">
        <f>+ROUND(Tabell1[[#This Row],[Justert beløp]],-3)</f>
        <v>1000</v>
      </c>
      <c r="P1615">
        <f t="shared" si="205"/>
        <v>1022</v>
      </c>
      <c r="Q1615">
        <f t="shared" si="206"/>
        <v>320533</v>
      </c>
      <c r="R1615">
        <f t="shared" si="207"/>
        <v>2541</v>
      </c>
      <c r="S1615" t="str">
        <f t="shared" si="208"/>
        <v>2255</v>
      </c>
      <c r="T1615" s="1">
        <f>+Tabell1[[#This Row],[Avrundet beløp]]</f>
        <v>1000</v>
      </c>
      <c r="U1615" s="5">
        <f t="shared" si="209"/>
        <v>1000</v>
      </c>
    </row>
    <row r="1616" spans="1:21" x14ac:dyDescent="0.25">
      <c r="A1616">
        <v>320533</v>
      </c>
      <c r="B1616" t="s">
        <v>513</v>
      </c>
      <c r="C1616">
        <v>2541</v>
      </c>
      <c r="D1616" t="s">
        <v>427</v>
      </c>
      <c r="E1616">
        <v>1025</v>
      </c>
      <c r="F1616" t="s">
        <v>258</v>
      </c>
      <c r="G1616" t="s">
        <v>17</v>
      </c>
      <c r="H1616" t="s">
        <v>18</v>
      </c>
      <c r="I1616" s="1">
        <v>5049</v>
      </c>
      <c r="J1616" s="1">
        <f>+Tabell1[[#This Row],[Regnskap]]</f>
        <v>5049</v>
      </c>
      <c r="L1616" t="str">
        <f>_xlfn.XLOOKUP(Tabell1[[#This Row],[Ansvar]],Fleksi[Ansvar],Fleksi[Virksomhet])</f>
        <v>EFF</v>
      </c>
      <c r="M1616" t="str">
        <f>_xlfn.XLOOKUP(Tabell1[[#This Row],[Ansvar]],Fleksi[Ansvar],Fleksi[1B])</f>
        <v>Enhet for funksjonshemmede</v>
      </c>
      <c r="N1616" t="str">
        <f>_xlfn.XLOOKUP(Tabell1[[#This Row],[Ansvar]],Fleksi[Ansvar],Fleksi[Tjenesteområde])</f>
        <v>Helse og velferd</v>
      </c>
      <c r="O1616" s="1">
        <f>+ROUND(Tabell1[[#This Row],[Justert beløp]],-3)</f>
        <v>5000</v>
      </c>
      <c r="P1616">
        <f t="shared" si="205"/>
        <v>1025</v>
      </c>
      <c r="Q1616">
        <f t="shared" si="206"/>
        <v>320533</v>
      </c>
      <c r="R1616">
        <f t="shared" si="207"/>
        <v>2541</v>
      </c>
      <c r="S1616" t="str">
        <f t="shared" si="208"/>
        <v>2255</v>
      </c>
      <c r="T1616" s="1">
        <f>+Tabell1[[#This Row],[Avrundet beløp]]</f>
        <v>5000</v>
      </c>
      <c r="U1616" s="5">
        <f t="shared" si="209"/>
        <v>5000</v>
      </c>
    </row>
    <row r="1617" spans="1:21" x14ac:dyDescent="0.25">
      <c r="A1617">
        <v>320533</v>
      </c>
      <c r="B1617" t="s">
        <v>513</v>
      </c>
      <c r="C1617">
        <v>2541</v>
      </c>
      <c r="D1617" t="s">
        <v>427</v>
      </c>
      <c r="E1617">
        <v>1030</v>
      </c>
      <c r="F1617" t="s">
        <v>248</v>
      </c>
      <c r="G1617" t="s">
        <v>17</v>
      </c>
      <c r="H1617" t="s">
        <v>18</v>
      </c>
      <c r="I1617" s="1">
        <v>1549</v>
      </c>
      <c r="J1617" s="1">
        <f>+Tabell1[[#This Row],[Regnskap]]</f>
        <v>1549</v>
      </c>
      <c r="L1617" t="str">
        <f>_xlfn.XLOOKUP(Tabell1[[#This Row],[Ansvar]],Fleksi[Ansvar],Fleksi[Virksomhet])</f>
        <v>EFF</v>
      </c>
      <c r="M1617" t="str">
        <f>_xlfn.XLOOKUP(Tabell1[[#This Row],[Ansvar]],Fleksi[Ansvar],Fleksi[1B])</f>
        <v>Enhet for funksjonshemmede</v>
      </c>
      <c r="N1617" t="str">
        <f>_xlfn.XLOOKUP(Tabell1[[#This Row],[Ansvar]],Fleksi[Ansvar],Fleksi[Tjenesteområde])</f>
        <v>Helse og velferd</v>
      </c>
      <c r="O1617" s="1">
        <f>+ROUND(Tabell1[[#This Row],[Justert beløp]],-3)</f>
        <v>2000</v>
      </c>
      <c r="P1617">
        <f t="shared" si="205"/>
        <v>1030</v>
      </c>
      <c r="Q1617">
        <f t="shared" si="206"/>
        <v>320533</v>
      </c>
      <c r="R1617">
        <f t="shared" si="207"/>
        <v>2541</v>
      </c>
      <c r="S1617" t="str">
        <f t="shared" si="208"/>
        <v>2255</v>
      </c>
      <c r="T1617" s="1">
        <f>+Tabell1[[#This Row],[Avrundet beløp]]</f>
        <v>2000</v>
      </c>
      <c r="U1617" s="5">
        <f t="shared" si="209"/>
        <v>2000</v>
      </c>
    </row>
    <row r="1618" spans="1:21" x14ac:dyDescent="0.25">
      <c r="A1618">
        <v>320533</v>
      </c>
      <c r="B1618" t="s">
        <v>513</v>
      </c>
      <c r="C1618">
        <v>2541</v>
      </c>
      <c r="D1618" t="s">
        <v>427</v>
      </c>
      <c r="E1618">
        <v>1040</v>
      </c>
      <c r="F1618" t="s">
        <v>27</v>
      </c>
      <c r="G1618" t="s">
        <v>17</v>
      </c>
      <c r="H1618" t="s">
        <v>18</v>
      </c>
      <c r="I1618" s="1">
        <v>1754</v>
      </c>
      <c r="J1618" s="1">
        <f>+Tabell1[[#This Row],[Regnskap]]</f>
        <v>1754</v>
      </c>
      <c r="L1618" t="str">
        <f>_xlfn.XLOOKUP(Tabell1[[#This Row],[Ansvar]],Fleksi[Ansvar],Fleksi[Virksomhet])</f>
        <v>EFF</v>
      </c>
      <c r="M1618" t="str">
        <f>_xlfn.XLOOKUP(Tabell1[[#This Row],[Ansvar]],Fleksi[Ansvar],Fleksi[1B])</f>
        <v>Enhet for funksjonshemmede</v>
      </c>
      <c r="N1618" t="str">
        <f>_xlfn.XLOOKUP(Tabell1[[#This Row],[Ansvar]],Fleksi[Ansvar],Fleksi[Tjenesteområde])</f>
        <v>Helse og velferd</v>
      </c>
      <c r="O1618" s="1">
        <f>+ROUND(Tabell1[[#This Row],[Justert beløp]],-3)</f>
        <v>2000</v>
      </c>
      <c r="P1618">
        <f t="shared" si="205"/>
        <v>1040</v>
      </c>
      <c r="Q1618">
        <f t="shared" si="206"/>
        <v>320533</v>
      </c>
      <c r="R1618">
        <f t="shared" si="207"/>
        <v>2541</v>
      </c>
      <c r="S1618" t="str">
        <f t="shared" si="208"/>
        <v>2255</v>
      </c>
      <c r="T1618" s="1">
        <f>+Tabell1[[#This Row],[Avrundet beløp]]</f>
        <v>2000</v>
      </c>
      <c r="U1618" s="5">
        <f t="shared" si="209"/>
        <v>2000</v>
      </c>
    </row>
    <row r="1619" spans="1:21" x14ac:dyDescent="0.25">
      <c r="A1619">
        <v>320533</v>
      </c>
      <c r="B1619" t="s">
        <v>513</v>
      </c>
      <c r="C1619">
        <v>2541</v>
      </c>
      <c r="D1619" t="s">
        <v>427</v>
      </c>
      <c r="E1619">
        <v>1090</v>
      </c>
      <c r="F1619" t="s">
        <v>22</v>
      </c>
      <c r="G1619" t="s">
        <v>17</v>
      </c>
      <c r="H1619" t="s">
        <v>18</v>
      </c>
      <c r="I1619" s="1">
        <v>2003</v>
      </c>
      <c r="J1619" s="1">
        <f>+Tabell1[[#This Row],[Regnskap]]</f>
        <v>2003</v>
      </c>
      <c r="L1619" t="str">
        <f>_xlfn.XLOOKUP(Tabell1[[#This Row],[Ansvar]],Fleksi[Ansvar],Fleksi[Virksomhet])</f>
        <v>EFF</v>
      </c>
      <c r="M1619" t="str">
        <f>_xlfn.XLOOKUP(Tabell1[[#This Row],[Ansvar]],Fleksi[Ansvar],Fleksi[1B])</f>
        <v>Enhet for funksjonshemmede</v>
      </c>
      <c r="N1619" t="str">
        <f>_xlfn.XLOOKUP(Tabell1[[#This Row],[Ansvar]],Fleksi[Ansvar],Fleksi[Tjenesteområde])</f>
        <v>Helse og velferd</v>
      </c>
      <c r="O1619" s="1">
        <f>+ROUND(Tabell1[[#This Row],[Justert beløp]],-3)</f>
        <v>2000</v>
      </c>
      <c r="P1619">
        <f t="shared" si="205"/>
        <v>1090</v>
      </c>
      <c r="Q1619">
        <f t="shared" si="206"/>
        <v>320533</v>
      </c>
      <c r="R1619">
        <f t="shared" si="207"/>
        <v>2541</v>
      </c>
      <c r="S1619" t="str">
        <f t="shared" si="208"/>
        <v>2255</v>
      </c>
      <c r="T1619" s="1">
        <f>+Tabell1[[#This Row],[Avrundet beløp]]</f>
        <v>2000</v>
      </c>
      <c r="U1619" s="5">
        <f t="shared" si="209"/>
        <v>2000</v>
      </c>
    </row>
    <row r="1620" spans="1:21" x14ac:dyDescent="0.25">
      <c r="A1620">
        <v>320533</v>
      </c>
      <c r="B1620" t="s">
        <v>513</v>
      </c>
      <c r="C1620">
        <v>2541</v>
      </c>
      <c r="D1620" t="s">
        <v>427</v>
      </c>
      <c r="E1620">
        <v>1099</v>
      </c>
      <c r="F1620" t="s">
        <v>16</v>
      </c>
      <c r="G1620" t="s">
        <v>17</v>
      </c>
      <c r="H1620" t="s">
        <v>18</v>
      </c>
      <c r="I1620" s="1">
        <v>7008</v>
      </c>
      <c r="J1620" s="1">
        <f>+Tabell1[[#This Row],[Regnskap]]</f>
        <v>7008</v>
      </c>
      <c r="L1620" t="str">
        <f>_xlfn.XLOOKUP(Tabell1[[#This Row],[Ansvar]],Fleksi[Ansvar],Fleksi[Virksomhet])</f>
        <v>EFF</v>
      </c>
      <c r="M1620" t="str">
        <f>_xlfn.XLOOKUP(Tabell1[[#This Row],[Ansvar]],Fleksi[Ansvar],Fleksi[1B])</f>
        <v>Enhet for funksjonshemmede</v>
      </c>
      <c r="N1620" t="str">
        <f>_xlfn.XLOOKUP(Tabell1[[#This Row],[Ansvar]],Fleksi[Ansvar],Fleksi[Tjenesteområde])</f>
        <v>Helse og velferd</v>
      </c>
      <c r="O1620" s="1">
        <f>+ROUND(Tabell1[[#This Row],[Justert beløp]],-3)</f>
        <v>7000</v>
      </c>
      <c r="P1620">
        <f t="shared" si="205"/>
        <v>1099</v>
      </c>
      <c r="Q1620">
        <f t="shared" si="206"/>
        <v>320533</v>
      </c>
      <c r="R1620">
        <f t="shared" si="207"/>
        <v>2541</v>
      </c>
      <c r="S1620" t="str">
        <f t="shared" si="208"/>
        <v>2255</v>
      </c>
      <c r="T1620" s="1">
        <f>+Tabell1[[#This Row],[Avrundet beløp]]</f>
        <v>7000</v>
      </c>
      <c r="U1620" s="5">
        <f t="shared" si="209"/>
        <v>7000</v>
      </c>
    </row>
    <row r="1621" spans="1:21" x14ac:dyDescent="0.25">
      <c r="A1621">
        <v>320533</v>
      </c>
      <c r="B1621" t="s">
        <v>513</v>
      </c>
      <c r="C1621">
        <v>2541</v>
      </c>
      <c r="D1621" t="s">
        <v>427</v>
      </c>
      <c r="E1621">
        <v>1100</v>
      </c>
      <c r="F1621" t="s">
        <v>48</v>
      </c>
      <c r="G1621" t="s">
        <v>17</v>
      </c>
      <c r="H1621" t="s">
        <v>18</v>
      </c>
      <c r="I1621" s="1">
        <v>127</v>
      </c>
      <c r="J1621" s="1">
        <f>+Tabell1[[#This Row],[Regnskap]]</f>
        <v>127</v>
      </c>
      <c r="L1621" t="str">
        <f>_xlfn.XLOOKUP(Tabell1[[#This Row],[Ansvar]],Fleksi[Ansvar],Fleksi[Virksomhet])</f>
        <v>EFF</v>
      </c>
      <c r="M1621" t="str">
        <f>_xlfn.XLOOKUP(Tabell1[[#This Row],[Ansvar]],Fleksi[Ansvar],Fleksi[1B])</f>
        <v>Enhet for funksjonshemmede</v>
      </c>
      <c r="N1621" t="str">
        <f>_xlfn.XLOOKUP(Tabell1[[#This Row],[Ansvar]],Fleksi[Ansvar],Fleksi[Tjenesteområde])</f>
        <v>Helse og velferd</v>
      </c>
      <c r="O1621" s="1">
        <f>+ROUND(Tabell1[[#This Row],[Justert beløp]],-3)</f>
        <v>0</v>
      </c>
      <c r="P1621">
        <f t="shared" ref="P1621:P1655" si="210">+E1621</f>
        <v>1100</v>
      </c>
      <c r="Q1621">
        <f t="shared" ref="Q1621:Q1655" si="211">+A1621</f>
        <v>320533</v>
      </c>
      <c r="R1621">
        <f t="shared" ref="R1621:R1655" si="212">+C1621</f>
        <v>2541</v>
      </c>
      <c r="S1621" t="str">
        <f t="shared" ref="S1621:S1655" si="213">+G1621</f>
        <v>2255</v>
      </c>
      <c r="T1621" s="1">
        <f>+Tabell1[[#This Row],[Avrundet beløp]]</f>
        <v>0</v>
      </c>
      <c r="U1621" s="5">
        <f t="shared" si="209"/>
        <v>0</v>
      </c>
    </row>
    <row r="1622" spans="1:21" x14ac:dyDescent="0.25">
      <c r="A1622">
        <v>320533</v>
      </c>
      <c r="B1622" t="s">
        <v>513</v>
      </c>
      <c r="C1622">
        <v>2541</v>
      </c>
      <c r="D1622" t="s">
        <v>427</v>
      </c>
      <c r="E1622">
        <v>1120</v>
      </c>
      <c r="F1622" t="s">
        <v>26</v>
      </c>
      <c r="G1622" t="s">
        <v>17</v>
      </c>
      <c r="H1622" t="s">
        <v>18</v>
      </c>
      <c r="I1622" s="1">
        <v>904</v>
      </c>
      <c r="J1622" s="1">
        <f>+Tabell1[[#This Row],[Regnskap]]</f>
        <v>904</v>
      </c>
      <c r="L1622" t="str">
        <f>_xlfn.XLOOKUP(Tabell1[[#This Row],[Ansvar]],Fleksi[Ansvar],Fleksi[Virksomhet])</f>
        <v>EFF</v>
      </c>
      <c r="M1622" t="str">
        <f>_xlfn.XLOOKUP(Tabell1[[#This Row],[Ansvar]],Fleksi[Ansvar],Fleksi[1B])</f>
        <v>Enhet for funksjonshemmede</v>
      </c>
      <c r="N1622" t="str">
        <f>_xlfn.XLOOKUP(Tabell1[[#This Row],[Ansvar]],Fleksi[Ansvar],Fleksi[Tjenesteområde])</f>
        <v>Helse og velferd</v>
      </c>
      <c r="O1622" s="1">
        <f>+ROUND(Tabell1[[#This Row],[Justert beløp]],-3)</f>
        <v>1000</v>
      </c>
      <c r="P1622">
        <f t="shared" si="210"/>
        <v>1120</v>
      </c>
      <c r="Q1622">
        <f t="shared" si="211"/>
        <v>320533</v>
      </c>
      <c r="R1622">
        <f t="shared" si="212"/>
        <v>2541</v>
      </c>
      <c r="S1622" t="str">
        <f t="shared" si="213"/>
        <v>2255</v>
      </c>
      <c r="T1622" s="1">
        <f>+Tabell1[[#This Row],[Avrundet beløp]]</f>
        <v>1000</v>
      </c>
      <c r="U1622" s="5">
        <f t="shared" si="209"/>
        <v>1000</v>
      </c>
    </row>
    <row r="1623" spans="1:21" x14ac:dyDescent="0.25">
      <c r="A1623">
        <v>320540</v>
      </c>
      <c r="B1623" t="s">
        <v>514</v>
      </c>
      <c r="C1623">
        <v>2542</v>
      </c>
      <c r="D1623" t="s">
        <v>430</v>
      </c>
      <c r="E1623">
        <v>1011</v>
      </c>
      <c r="F1623" t="s">
        <v>60</v>
      </c>
      <c r="G1623" t="s">
        <v>17</v>
      </c>
      <c r="H1623" t="s">
        <v>18</v>
      </c>
      <c r="I1623" s="1">
        <v>3964</v>
      </c>
      <c r="J1623" s="1">
        <f>+Tabell1[[#This Row],[Regnskap]]</f>
        <v>3964</v>
      </c>
      <c r="L1623" t="str">
        <f>_xlfn.XLOOKUP(Tabell1[[#This Row],[Ansvar]],Fleksi[Ansvar],Fleksi[Virksomhet])</f>
        <v>EFF</v>
      </c>
      <c r="M1623" t="str">
        <f>_xlfn.XLOOKUP(Tabell1[[#This Row],[Ansvar]],Fleksi[Ansvar],Fleksi[1B])</f>
        <v>Enhet for funksjonshemmede</v>
      </c>
      <c r="N1623" t="str">
        <f>_xlfn.XLOOKUP(Tabell1[[#This Row],[Ansvar]],Fleksi[Ansvar],Fleksi[Tjenesteområde])</f>
        <v>Helse og velferd</v>
      </c>
      <c r="O1623" s="1">
        <f>+ROUND(Tabell1[[#This Row],[Justert beløp]],-3)</f>
        <v>4000</v>
      </c>
      <c r="P1623">
        <f t="shared" si="210"/>
        <v>1011</v>
      </c>
      <c r="Q1623">
        <f t="shared" si="211"/>
        <v>320540</v>
      </c>
      <c r="R1623">
        <f t="shared" si="212"/>
        <v>2542</v>
      </c>
      <c r="S1623" t="str">
        <f t="shared" si="213"/>
        <v>2255</v>
      </c>
      <c r="T1623" s="1">
        <f>+Tabell1[[#This Row],[Avrundet beløp]]</f>
        <v>4000</v>
      </c>
      <c r="U1623" s="5">
        <f t="shared" si="209"/>
        <v>4000</v>
      </c>
    </row>
    <row r="1624" spans="1:21" x14ac:dyDescent="0.25">
      <c r="A1624">
        <v>320540</v>
      </c>
      <c r="B1624" t="s">
        <v>514</v>
      </c>
      <c r="C1624">
        <v>2542</v>
      </c>
      <c r="D1624" t="s">
        <v>430</v>
      </c>
      <c r="E1624">
        <v>1012</v>
      </c>
      <c r="F1624" t="s">
        <v>23</v>
      </c>
      <c r="G1624" t="s">
        <v>17</v>
      </c>
      <c r="H1624" t="s">
        <v>18</v>
      </c>
      <c r="I1624" s="1">
        <v>3064</v>
      </c>
      <c r="J1624" s="1">
        <f>+Tabell1[[#This Row],[Regnskap]]</f>
        <v>3064</v>
      </c>
      <c r="L1624" t="str">
        <f>_xlfn.XLOOKUP(Tabell1[[#This Row],[Ansvar]],Fleksi[Ansvar],Fleksi[Virksomhet])</f>
        <v>EFF</v>
      </c>
      <c r="M1624" t="str">
        <f>_xlfn.XLOOKUP(Tabell1[[#This Row],[Ansvar]],Fleksi[Ansvar],Fleksi[1B])</f>
        <v>Enhet for funksjonshemmede</v>
      </c>
      <c r="N1624" t="str">
        <f>_xlfn.XLOOKUP(Tabell1[[#This Row],[Ansvar]],Fleksi[Ansvar],Fleksi[Tjenesteområde])</f>
        <v>Helse og velferd</v>
      </c>
      <c r="O1624" s="1">
        <f>+ROUND(Tabell1[[#This Row],[Justert beløp]],-3)</f>
        <v>3000</v>
      </c>
      <c r="P1624">
        <f t="shared" si="210"/>
        <v>1012</v>
      </c>
      <c r="Q1624">
        <f t="shared" si="211"/>
        <v>320540</v>
      </c>
      <c r="R1624">
        <f t="shared" si="212"/>
        <v>2542</v>
      </c>
      <c r="S1624" t="str">
        <f t="shared" si="213"/>
        <v>2255</v>
      </c>
      <c r="T1624" s="1">
        <f>+Tabell1[[#This Row],[Avrundet beløp]]</f>
        <v>3000</v>
      </c>
      <c r="U1624" s="5">
        <f t="shared" si="209"/>
        <v>3000</v>
      </c>
    </row>
    <row r="1625" spans="1:21" x14ac:dyDescent="0.25">
      <c r="A1625">
        <v>320540</v>
      </c>
      <c r="B1625" t="s">
        <v>514</v>
      </c>
      <c r="C1625">
        <v>2542</v>
      </c>
      <c r="D1625" t="s">
        <v>430</v>
      </c>
      <c r="E1625">
        <v>1020</v>
      </c>
      <c r="F1625" t="s">
        <v>260</v>
      </c>
      <c r="G1625" t="s">
        <v>17</v>
      </c>
      <c r="H1625" t="s">
        <v>18</v>
      </c>
      <c r="I1625" s="1">
        <v>23757</v>
      </c>
      <c r="J1625" s="1">
        <f>+Tabell1[[#This Row],[Regnskap]]</f>
        <v>23757</v>
      </c>
      <c r="L1625" t="str">
        <f>_xlfn.XLOOKUP(Tabell1[[#This Row],[Ansvar]],Fleksi[Ansvar],Fleksi[Virksomhet])</f>
        <v>EFF</v>
      </c>
      <c r="M1625" t="str">
        <f>_xlfn.XLOOKUP(Tabell1[[#This Row],[Ansvar]],Fleksi[Ansvar],Fleksi[1B])</f>
        <v>Enhet for funksjonshemmede</v>
      </c>
      <c r="N1625" t="str">
        <f>_xlfn.XLOOKUP(Tabell1[[#This Row],[Ansvar]],Fleksi[Ansvar],Fleksi[Tjenesteområde])</f>
        <v>Helse og velferd</v>
      </c>
      <c r="O1625" s="1">
        <f>+ROUND(Tabell1[[#This Row],[Justert beløp]],-3)</f>
        <v>24000</v>
      </c>
      <c r="P1625">
        <f t="shared" si="210"/>
        <v>1020</v>
      </c>
      <c r="Q1625">
        <f t="shared" si="211"/>
        <v>320540</v>
      </c>
      <c r="R1625">
        <f t="shared" si="212"/>
        <v>2542</v>
      </c>
      <c r="S1625" t="str">
        <f t="shared" si="213"/>
        <v>2255</v>
      </c>
      <c r="T1625" s="1">
        <f>+Tabell1[[#This Row],[Avrundet beløp]]</f>
        <v>24000</v>
      </c>
      <c r="U1625" s="5">
        <f t="shared" si="209"/>
        <v>24000</v>
      </c>
    </row>
    <row r="1626" spans="1:21" x14ac:dyDescent="0.25">
      <c r="A1626">
        <v>320540</v>
      </c>
      <c r="B1626" t="s">
        <v>514</v>
      </c>
      <c r="C1626">
        <v>2542</v>
      </c>
      <c r="D1626" t="s">
        <v>430</v>
      </c>
      <c r="E1626">
        <v>1025</v>
      </c>
      <c r="F1626" t="s">
        <v>258</v>
      </c>
      <c r="G1626" t="s">
        <v>17</v>
      </c>
      <c r="H1626" t="s">
        <v>18</v>
      </c>
      <c r="I1626" s="1">
        <v>1695</v>
      </c>
      <c r="J1626" s="1">
        <f>+Tabell1[[#This Row],[Regnskap]]</f>
        <v>1695</v>
      </c>
      <c r="L1626" t="str">
        <f>_xlfn.XLOOKUP(Tabell1[[#This Row],[Ansvar]],Fleksi[Ansvar],Fleksi[Virksomhet])</f>
        <v>EFF</v>
      </c>
      <c r="M1626" t="str">
        <f>_xlfn.XLOOKUP(Tabell1[[#This Row],[Ansvar]],Fleksi[Ansvar],Fleksi[1B])</f>
        <v>Enhet for funksjonshemmede</v>
      </c>
      <c r="N1626" t="str">
        <f>_xlfn.XLOOKUP(Tabell1[[#This Row],[Ansvar]],Fleksi[Ansvar],Fleksi[Tjenesteområde])</f>
        <v>Helse og velferd</v>
      </c>
      <c r="O1626" s="1">
        <f>+ROUND(Tabell1[[#This Row],[Justert beløp]],-3)</f>
        <v>2000</v>
      </c>
      <c r="P1626">
        <f t="shared" si="210"/>
        <v>1025</v>
      </c>
      <c r="Q1626">
        <f t="shared" si="211"/>
        <v>320540</v>
      </c>
      <c r="R1626">
        <f t="shared" si="212"/>
        <v>2542</v>
      </c>
      <c r="S1626" t="str">
        <f t="shared" si="213"/>
        <v>2255</v>
      </c>
      <c r="T1626" s="1">
        <f>+Tabell1[[#This Row],[Avrundet beløp]]</f>
        <v>2000</v>
      </c>
      <c r="U1626" s="5">
        <f t="shared" si="209"/>
        <v>2000</v>
      </c>
    </row>
    <row r="1627" spans="1:21" x14ac:dyDescent="0.25">
      <c r="A1627">
        <v>320540</v>
      </c>
      <c r="B1627" t="s">
        <v>514</v>
      </c>
      <c r="C1627">
        <v>2542</v>
      </c>
      <c r="D1627" t="s">
        <v>430</v>
      </c>
      <c r="E1627">
        <v>1030</v>
      </c>
      <c r="F1627" t="s">
        <v>248</v>
      </c>
      <c r="G1627" t="s">
        <v>17</v>
      </c>
      <c r="H1627" t="s">
        <v>18</v>
      </c>
      <c r="I1627" s="1">
        <v>2677</v>
      </c>
      <c r="J1627" s="1">
        <f>+Tabell1[[#This Row],[Regnskap]]</f>
        <v>2677</v>
      </c>
      <c r="L1627" t="str">
        <f>_xlfn.XLOOKUP(Tabell1[[#This Row],[Ansvar]],Fleksi[Ansvar],Fleksi[Virksomhet])</f>
        <v>EFF</v>
      </c>
      <c r="M1627" t="str">
        <f>_xlfn.XLOOKUP(Tabell1[[#This Row],[Ansvar]],Fleksi[Ansvar],Fleksi[1B])</f>
        <v>Enhet for funksjonshemmede</v>
      </c>
      <c r="N1627" t="str">
        <f>_xlfn.XLOOKUP(Tabell1[[#This Row],[Ansvar]],Fleksi[Ansvar],Fleksi[Tjenesteområde])</f>
        <v>Helse og velferd</v>
      </c>
      <c r="O1627" s="1">
        <f>+ROUND(Tabell1[[#This Row],[Justert beløp]],-3)</f>
        <v>3000</v>
      </c>
      <c r="P1627">
        <f t="shared" si="210"/>
        <v>1030</v>
      </c>
      <c r="Q1627">
        <f t="shared" si="211"/>
        <v>320540</v>
      </c>
      <c r="R1627">
        <f t="shared" si="212"/>
        <v>2542</v>
      </c>
      <c r="S1627" t="str">
        <f t="shared" si="213"/>
        <v>2255</v>
      </c>
      <c r="T1627" s="1">
        <f>+Tabell1[[#This Row],[Avrundet beløp]]</f>
        <v>3000</v>
      </c>
      <c r="U1627" s="5">
        <f t="shared" si="209"/>
        <v>3000</v>
      </c>
    </row>
    <row r="1628" spans="1:21" x14ac:dyDescent="0.25">
      <c r="A1628">
        <v>320540</v>
      </c>
      <c r="B1628" t="s">
        <v>514</v>
      </c>
      <c r="C1628">
        <v>2542</v>
      </c>
      <c r="D1628" t="s">
        <v>430</v>
      </c>
      <c r="E1628">
        <v>1040</v>
      </c>
      <c r="F1628" t="s">
        <v>27</v>
      </c>
      <c r="G1628" t="s">
        <v>17</v>
      </c>
      <c r="H1628" t="s">
        <v>18</v>
      </c>
      <c r="I1628" s="1">
        <v>394</v>
      </c>
      <c r="J1628" s="1">
        <f>+Tabell1[[#This Row],[Regnskap]]</f>
        <v>394</v>
      </c>
      <c r="L1628" t="str">
        <f>_xlfn.XLOOKUP(Tabell1[[#This Row],[Ansvar]],Fleksi[Ansvar],Fleksi[Virksomhet])</f>
        <v>EFF</v>
      </c>
      <c r="M1628" t="str">
        <f>_xlfn.XLOOKUP(Tabell1[[#This Row],[Ansvar]],Fleksi[Ansvar],Fleksi[1B])</f>
        <v>Enhet for funksjonshemmede</v>
      </c>
      <c r="N1628" t="str">
        <f>_xlfn.XLOOKUP(Tabell1[[#This Row],[Ansvar]],Fleksi[Ansvar],Fleksi[Tjenesteområde])</f>
        <v>Helse og velferd</v>
      </c>
      <c r="O1628" s="1">
        <f>+ROUND(Tabell1[[#This Row],[Justert beløp]],-3)</f>
        <v>0</v>
      </c>
      <c r="P1628">
        <f t="shared" si="210"/>
        <v>1040</v>
      </c>
      <c r="Q1628">
        <f t="shared" si="211"/>
        <v>320540</v>
      </c>
      <c r="R1628">
        <f t="shared" si="212"/>
        <v>2542</v>
      </c>
      <c r="S1628" t="str">
        <f t="shared" si="213"/>
        <v>2255</v>
      </c>
      <c r="T1628" s="1">
        <f>+Tabell1[[#This Row],[Avrundet beløp]]</f>
        <v>0</v>
      </c>
      <c r="U1628" s="5">
        <f t="shared" si="209"/>
        <v>0</v>
      </c>
    </row>
    <row r="1629" spans="1:21" x14ac:dyDescent="0.25">
      <c r="A1629">
        <v>320540</v>
      </c>
      <c r="B1629" t="s">
        <v>514</v>
      </c>
      <c r="C1629">
        <v>2542</v>
      </c>
      <c r="D1629" t="s">
        <v>430</v>
      </c>
      <c r="E1629">
        <v>1090</v>
      </c>
      <c r="F1629" t="s">
        <v>22</v>
      </c>
      <c r="G1629" t="s">
        <v>17</v>
      </c>
      <c r="H1629" t="s">
        <v>18</v>
      </c>
      <c r="I1629" s="1">
        <v>1629</v>
      </c>
      <c r="J1629" s="1">
        <f>+Tabell1[[#This Row],[Regnskap]]</f>
        <v>1629</v>
      </c>
      <c r="L1629" t="str">
        <f>_xlfn.XLOOKUP(Tabell1[[#This Row],[Ansvar]],Fleksi[Ansvar],Fleksi[Virksomhet])</f>
        <v>EFF</v>
      </c>
      <c r="M1629" t="str">
        <f>_xlfn.XLOOKUP(Tabell1[[#This Row],[Ansvar]],Fleksi[Ansvar],Fleksi[1B])</f>
        <v>Enhet for funksjonshemmede</v>
      </c>
      <c r="N1629" t="str">
        <f>_xlfn.XLOOKUP(Tabell1[[#This Row],[Ansvar]],Fleksi[Ansvar],Fleksi[Tjenesteområde])</f>
        <v>Helse og velferd</v>
      </c>
      <c r="O1629" s="1">
        <f>+ROUND(Tabell1[[#This Row],[Justert beløp]],-3)</f>
        <v>2000</v>
      </c>
      <c r="P1629">
        <f t="shared" si="210"/>
        <v>1090</v>
      </c>
      <c r="Q1629">
        <f t="shared" si="211"/>
        <v>320540</v>
      </c>
      <c r="R1629">
        <f t="shared" si="212"/>
        <v>2542</v>
      </c>
      <c r="S1629" t="str">
        <f t="shared" si="213"/>
        <v>2255</v>
      </c>
      <c r="T1629" s="1">
        <f>+Tabell1[[#This Row],[Avrundet beløp]]</f>
        <v>2000</v>
      </c>
      <c r="U1629" s="5">
        <f t="shared" si="209"/>
        <v>2000</v>
      </c>
    </row>
    <row r="1630" spans="1:21" x14ac:dyDescent="0.25">
      <c r="A1630">
        <v>320540</v>
      </c>
      <c r="B1630" t="s">
        <v>514</v>
      </c>
      <c r="C1630">
        <v>2542</v>
      </c>
      <c r="D1630" t="s">
        <v>430</v>
      </c>
      <c r="E1630">
        <v>1099</v>
      </c>
      <c r="F1630" t="s">
        <v>16</v>
      </c>
      <c r="G1630" t="s">
        <v>17</v>
      </c>
      <c r="H1630" t="s">
        <v>18</v>
      </c>
      <c r="I1630" s="1">
        <v>5827</v>
      </c>
      <c r="J1630" s="1">
        <f>+Tabell1[[#This Row],[Regnskap]]</f>
        <v>5827</v>
      </c>
      <c r="L1630" t="str">
        <f>_xlfn.XLOOKUP(Tabell1[[#This Row],[Ansvar]],Fleksi[Ansvar],Fleksi[Virksomhet])</f>
        <v>EFF</v>
      </c>
      <c r="M1630" t="str">
        <f>_xlfn.XLOOKUP(Tabell1[[#This Row],[Ansvar]],Fleksi[Ansvar],Fleksi[1B])</f>
        <v>Enhet for funksjonshemmede</v>
      </c>
      <c r="N1630" t="str">
        <f>_xlfn.XLOOKUP(Tabell1[[#This Row],[Ansvar]],Fleksi[Ansvar],Fleksi[Tjenesteområde])</f>
        <v>Helse og velferd</v>
      </c>
      <c r="O1630" s="1">
        <f>+ROUND(Tabell1[[#This Row],[Justert beløp]],-3)</f>
        <v>6000</v>
      </c>
      <c r="P1630">
        <f t="shared" si="210"/>
        <v>1099</v>
      </c>
      <c r="Q1630">
        <f t="shared" si="211"/>
        <v>320540</v>
      </c>
      <c r="R1630">
        <f t="shared" si="212"/>
        <v>2542</v>
      </c>
      <c r="S1630" t="str">
        <f t="shared" si="213"/>
        <v>2255</v>
      </c>
      <c r="T1630" s="1">
        <f>+Tabell1[[#This Row],[Avrundet beløp]]</f>
        <v>6000</v>
      </c>
      <c r="U1630" s="5">
        <f t="shared" si="209"/>
        <v>6000</v>
      </c>
    </row>
    <row r="1631" spans="1:21" x14ac:dyDescent="0.25">
      <c r="A1631">
        <v>320541</v>
      </c>
      <c r="B1631" t="s">
        <v>515</v>
      </c>
      <c r="C1631">
        <v>2542</v>
      </c>
      <c r="D1631" t="s">
        <v>430</v>
      </c>
      <c r="E1631">
        <v>1012</v>
      </c>
      <c r="F1631" t="s">
        <v>23</v>
      </c>
      <c r="G1631" t="s">
        <v>17</v>
      </c>
      <c r="H1631" t="s">
        <v>18</v>
      </c>
      <c r="I1631" s="1">
        <v>1562</v>
      </c>
      <c r="J1631" s="1">
        <f>+Tabell1[[#This Row],[Regnskap]]</f>
        <v>1562</v>
      </c>
      <c r="L1631" t="str">
        <f>_xlfn.XLOOKUP(Tabell1[[#This Row],[Ansvar]],Fleksi[Ansvar],Fleksi[Virksomhet])</f>
        <v>EFF</v>
      </c>
      <c r="M1631" t="str">
        <f>_xlfn.XLOOKUP(Tabell1[[#This Row],[Ansvar]],Fleksi[Ansvar],Fleksi[1B])</f>
        <v>Enhet for funksjonshemmede</v>
      </c>
      <c r="N1631" t="str">
        <f>_xlfn.XLOOKUP(Tabell1[[#This Row],[Ansvar]],Fleksi[Ansvar],Fleksi[Tjenesteområde])</f>
        <v>Helse og velferd</v>
      </c>
      <c r="O1631" s="1">
        <f>+ROUND(Tabell1[[#This Row],[Justert beløp]],-3)</f>
        <v>2000</v>
      </c>
      <c r="P1631">
        <f t="shared" si="210"/>
        <v>1012</v>
      </c>
      <c r="Q1631">
        <f t="shared" si="211"/>
        <v>320541</v>
      </c>
      <c r="R1631">
        <f t="shared" si="212"/>
        <v>2542</v>
      </c>
      <c r="S1631" t="str">
        <f t="shared" si="213"/>
        <v>2255</v>
      </c>
      <c r="T1631" s="1">
        <f>+Tabell1[[#This Row],[Avrundet beløp]]</f>
        <v>2000</v>
      </c>
      <c r="U1631" s="5">
        <f t="shared" si="209"/>
        <v>2000</v>
      </c>
    </row>
    <row r="1632" spans="1:21" x14ac:dyDescent="0.25">
      <c r="A1632">
        <v>320541</v>
      </c>
      <c r="B1632" t="s">
        <v>515</v>
      </c>
      <c r="C1632">
        <v>2542</v>
      </c>
      <c r="D1632" t="s">
        <v>430</v>
      </c>
      <c r="E1632">
        <v>1020</v>
      </c>
      <c r="F1632" t="s">
        <v>260</v>
      </c>
      <c r="G1632" t="s">
        <v>17</v>
      </c>
      <c r="H1632" t="s">
        <v>18</v>
      </c>
      <c r="I1632" s="1">
        <v>25584</v>
      </c>
      <c r="J1632" s="1">
        <f>+Tabell1[[#This Row],[Regnskap]]</f>
        <v>25584</v>
      </c>
      <c r="L1632" t="str">
        <f>_xlfn.XLOOKUP(Tabell1[[#This Row],[Ansvar]],Fleksi[Ansvar],Fleksi[Virksomhet])</f>
        <v>EFF</v>
      </c>
      <c r="M1632" t="str">
        <f>_xlfn.XLOOKUP(Tabell1[[#This Row],[Ansvar]],Fleksi[Ansvar],Fleksi[1B])</f>
        <v>Enhet for funksjonshemmede</v>
      </c>
      <c r="N1632" t="str">
        <f>_xlfn.XLOOKUP(Tabell1[[#This Row],[Ansvar]],Fleksi[Ansvar],Fleksi[Tjenesteområde])</f>
        <v>Helse og velferd</v>
      </c>
      <c r="O1632" s="1">
        <f>+ROUND(Tabell1[[#This Row],[Justert beløp]],-3)</f>
        <v>26000</v>
      </c>
      <c r="P1632">
        <f t="shared" si="210"/>
        <v>1020</v>
      </c>
      <c r="Q1632">
        <f t="shared" si="211"/>
        <v>320541</v>
      </c>
      <c r="R1632">
        <f t="shared" si="212"/>
        <v>2542</v>
      </c>
      <c r="S1632" t="str">
        <f t="shared" si="213"/>
        <v>2255</v>
      </c>
      <c r="T1632" s="1">
        <f>+Tabell1[[#This Row],[Avrundet beløp]]</f>
        <v>26000</v>
      </c>
      <c r="U1632" s="5">
        <f t="shared" si="209"/>
        <v>26000</v>
      </c>
    </row>
    <row r="1633" spans="1:21" x14ac:dyDescent="0.25">
      <c r="A1633">
        <v>320541</v>
      </c>
      <c r="B1633" t="s">
        <v>515</v>
      </c>
      <c r="C1633">
        <v>2542</v>
      </c>
      <c r="D1633" t="s">
        <v>430</v>
      </c>
      <c r="E1633">
        <v>1025</v>
      </c>
      <c r="F1633" t="s">
        <v>258</v>
      </c>
      <c r="G1633" t="s">
        <v>17</v>
      </c>
      <c r="H1633" t="s">
        <v>18</v>
      </c>
      <c r="I1633" s="1">
        <v>2752</v>
      </c>
      <c r="J1633" s="1">
        <f>+Tabell1[[#This Row],[Regnskap]]</f>
        <v>2752</v>
      </c>
      <c r="L1633" t="str">
        <f>_xlfn.XLOOKUP(Tabell1[[#This Row],[Ansvar]],Fleksi[Ansvar],Fleksi[Virksomhet])</f>
        <v>EFF</v>
      </c>
      <c r="M1633" t="str">
        <f>_xlfn.XLOOKUP(Tabell1[[#This Row],[Ansvar]],Fleksi[Ansvar],Fleksi[1B])</f>
        <v>Enhet for funksjonshemmede</v>
      </c>
      <c r="N1633" t="str">
        <f>_xlfn.XLOOKUP(Tabell1[[#This Row],[Ansvar]],Fleksi[Ansvar],Fleksi[Tjenesteområde])</f>
        <v>Helse og velferd</v>
      </c>
      <c r="O1633" s="1">
        <f>+ROUND(Tabell1[[#This Row],[Justert beløp]],-3)</f>
        <v>3000</v>
      </c>
      <c r="P1633">
        <f t="shared" si="210"/>
        <v>1025</v>
      </c>
      <c r="Q1633">
        <f t="shared" si="211"/>
        <v>320541</v>
      </c>
      <c r="R1633">
        <f t="shared" si="212"/>
        <v>2542</v>
      </c>
      <c r="S1633" t="str">
        <f t="shared" si="213"/>
        <v>2255</v>
      </c>
      <c r="T1633" s="1">
        <f>+Tabell1[[#This Row],[Avrundet beløp]]</f>
        <v>3000</v>
      </c>
      <c r="U1633" s="5">
        <f t="shared" si="209"/>
        <v>3000</v>
      </c>
    </row>
    <row r="1634" spans="1:21" x14ac:dyDescent="0.25">
      <c r="A1634">
        <v>320541</v>
      </c>
      <c r="B1634" t="s">
        <v>515</v>
      </c>
      <c r="C1634">
        <v>2542</v>
      </c>
      <c r="D1634" t="s">
        <v>430</v>
      </c>
      <c r="E1634">
        <v>1030</v>
      </c>
      <c r="F1634" t="s">
        <v>248</v>
      </c>
      <c r="G1634" t="s">
        <v>17</v>
      </c>
      <c r="H1634" t="s">
        <v>18</v>
      </c>
      <c r="I1634" s="1">
        <v>5812</v>
      </c>
      <c r="J1634" s="1">
        <f>+Tabell1[[#This Row],[Regnskap]]</f>
        <v>5812</v>
      </c>
      <c r="L1634" t="str">
        <f>_xlfn.XLOOKUP(Tabell1[[#This Row],[Ansvar]],Fleksi[Ansvar],Fleksi[Virksomhet])</f>
        <v>EFF</v>
      </c>
      <c r="M1634" t="str">
        <f>_xlfn.XLOOKUP(Tabell1[[#This Row],[Ansvar]],Fleksi[Ansvar],Fleksi[1B])</f>
        <v>Enhet for funksjonshemmede</v>
      </c>
      <c r="N1634" t="str">
        <f>_xlfn.XLOOKUP(Tabell1[[#This Row],[Ansvar]],Fleksi[Ansvar],Fleksi[Tjenesteområde])</f>
        <v>Helse og velferd</v>
      </c>
      <c r="O1634" s="1">
        <f>+ROUND(Tabell1[[#This Row],[Justert beløp]],-3)</f>
        <v>6000</v>
      </c>
      <c r="P1634">
        <f t="shared" si="210"/>
        <v>1030</v>
      </c>
      <c r="Q1634">
        <f t="shared" si="211"/>
        <v>320541</v>
      </c>
      <c r="R1634">
        <f t="shared" si="212"/>
        <v>2542</v>
      </c>
      <c r="S1634" t="str">
        <f t="shared" si="213"/>
        <v>2255</v>
      </c>
      <c r="T1634" s="1">
        <f>+Tabell1[[#This Row],[Avrundet beløp]]</f>
        <v>6000</v>
      </c>
      <c r="U1634" s="5">
        <f t="shared" si="209"/>
        <v>6000</v>
      </c>
    </row>
    <row r="1635" spans="1:21" x14ac:dyDescent="0.25">
      <c r="A1635">
        <v>320541</v>
      </c>
      <c r="B1635" t="s">
        <v>515</v>
      </c>
      <c r="C1635">
        <v>2542</v>
      </c>
      <c r="D1635" t="s">
        <v>430</v>
      </c>
      <c r="E1635">
        <v>1040</v>
      </c>
      <c r="F1635" t="s">
        <v>27</v>
      </c>
      <c r="G1635" t="s">
        <v>17</v>
      </c>
      <c r="H1635" t="s">
        <v>18</v>
      </c>
      <c r="I1635" s="1">
        <v>30662</v>
      </c>
      <c r="J1635" s="1">
        <f>+Tabell1[[#This Row],[Regnskap]]</f>
        <v>30662</v>
      </c>
      <c r="L1635" t="str">
        <f>_xlfn.XLOOKUP(Tabell1[[#This Row],[Ansvar]],Fleksi[Ansvar],Fleksi[Virksomhet])</f>
        <v>EFF</v>
      </c>
      <c r="M1635" t="str">
        <f>_xlfn.XLOOKUP(Tabell1[[#This Row],[Ansvar]],Fleksi[Ansvar],Fleksi[1B])</f>
        <v>Enhet for funksjonshemmede</v>
      </c>
      <c r="N1635" t="str">
        <f>_xlfn.XLOOKUP(Tabell1[[#This Row],[Ansvar]],Fleksi[Ansvar],Fleksi[Tjenesteområde])</f>
        <v>Helse og velferd</v>
      </c>
      <c r="O1635" s="1">
        <f>+ROUND(Tabell1[[#This Row],[Justert beløp]],-3)</f>
        <v>31000</v>
      </c>
      <c r="P1635">
        <f t="shared" si="210"/>
        <v>1040</v>
      </c>
      <c r="Q1635">
        <f t="shared" si="211"/>
        <v>320541</v>
      </c>
      <c r="R1635">
        <f t="shared" si="212"/>
        <v>2542</v>
      </c>
      <c r="S1635" t="str">
        <f t="shared" si="213"/>
        <v>2255</v>
      </c>
      <c r="T1635" s="1">
        <f>+Tabell1[[#This Row],[Avrundet beløp]]</f>
        <v>31000</v>
      </c>
      <c r="U1635" s="5">
        <f t="shared" si="209"/>
        <v>31000</v>
      </c>
    </row>
    <row r="1636" spans="1:21" x14ac:dyDescent="0.25">
      <c r="A1636">
        <v>320541</v>
      </c>
      <c r="B1636" t="s">
        <v>515</v>
      </c>
      <c r="C1636">
        <v>2542</v>
      </c>
      <c r="D1636" t="s">
        <v>430</v>
      </c>
      <c r="E1636">
        <v>1050</v>
      </c>
      <c r="F1636" t="s">
        <v>223</v>
      </c>
      <c r="G1636" t="s">
        <v>17</v>
      </c>
      <c r="H1636" t="s">
        <v>18</v>
      </c>
      <c r="I1636" s="1">
        <v>2130</v>
      </c>
      <c r="J1636" s="1">
        <f>+Tabell1[[#This Row],[Regnskap]]</f>
        <v>2130</v>
      </c>
      <c r="L1636" t="str">
        <f>_xlfn.XLOOKUP(Tabell1[[#This Row],[Ansvar]],Fleksi[Ansvar],Fleksi[Virksomhet])</f>
        <v>EFF</v>
      </c>
      <c r="M1636" t="str">
        <f>_xlfn.XLOOKUP(Tabell1[[#This Row],[Ansvar]],Fleksi[Ansvar],Fleksi[1B])</f>
        <v>Enhet for funksjonshemmede</v>
      </c>
      <c r="N1636" t="str">
        <f>_xlfn.XLOOKUP(Tabell1[[#This Row],[Ansvar]],Fleksi[Ansvar],Fleksi[Tjenesteområde])</f>
        <v>Helse og velferd</v>
      </c>
      <c r="O1636" s="1">
        <f>+ROUND(Tabell1[[#This Row],[Justert beløp]],-3)</f>
        <v>2000</v>
      </c>
      <c r="P1636">
        <f t="shared" si="210"/>
        <v>1050</v>
      </c>
      <c r="Q1636">
        <f t="shared" si="211"/>
        <v>320541</v>
      </c>
      <c r="R1636">
        <f t="shared" si="212"/>
        <v>2542</v>
      </c>
      <c r="S1636" t="str">
        <f t="shared" si="213"/>
        <v>2255</v>
      </c>
      <c r="T1636" s="1">
        <f>+Tabell1[[#This Row],[Avrundet beløp]]</f>
        <v>2000</v>
      </c>
      <c r="U1636" s="5">
        <f t="shared" si="209"/>
        <v>2000</v>
      </c>
    </row>
    <row r="1637" spans="1:21" x14ac:dyDescent="0.25">
      <c r="A1637">
        <v>320541</v>
      </c>
      <c r="B1637" t="s">
        <v>515</v>
      </c>
      <c r="C1637">
        <v>2542</v>
      </c>
      <c r="D1637" t="s">
        <v>430</v>
      </c>
      <c r="E1637">
        <v>1090</v>
      </c>
      <c r="F1637" t="s">
        <v>22</v>
      </c>
      <c r="G1637" t="s">
        <v>17</v>
      </c>
      <c r="H1637" t="s">
        <v>18</v>
      </c>
      <c r="I1637" s="1">
        <v>2593</v>
      </c>
      <c r="J1637" s="1">
        <f>+Tabell1[[#This Row],[Regnskap]]</f>
        <v>2593</v>
      </c>
      <c r="L1637" t="str">
        <f>_xlfn.XLOOKUP(Tabell1[[#This Row],[Ansvar]],Fleksi[Ansvar],Fleksi[Virksomhet])</f>
        <v>EFF</v>
      </c>
      <c r="M1637" t="str">
        <f>_xlfn.XLOOKUP(Tabell1[[#This Row],[Ansvar]],Fleksi[Ansvar],Fleksi[1B])</f>
        <v>Enhet for funksjonshemmede</v>
      </c>
      <c r="N1637" t="str">
        <f>_xlfn.XLOOKUP(Tabell1[[#This Row],[Ansvar]],Fleksi[Ansvar],Fleksi[Tjenesteområde])</f>
        <v>Helse og velferd</v>
      </c>
      <c r="O1637" s="1">
        <f>+ROUND(Tabell1[[#This Row],[Justert beløp]],-3)</f>
        <v>3000</v>
      </c>
      <c r="P1637">
        <f t="shared" si="210"/>
        <v>1090</v>
      </c>
      <c r="Q1637">
        <f t="shared" si="211"/>
        <v>320541</v>
      </c>
      <c r="R1637">
        <f t="shared" si="212"/>
        <v>2542</v>
      </c>
      <c r="S1637" t="str">
        <f t="shared" si="213"/>
        <v>2255</v>
      </c>
      <c r="T1637" s="1">
        <f>+Tabell1[[#This Row],[Avrundet beløp]]</f>
        <v>3000</v>
      </c>
      <c r="U1637" s="5">
        <f t="shared" si="209"/>
        <v>3000</v>
      </c>
    </row>
    <row r="1638" spans="1:21" x14ac:dyDescent="0.25">
      <c r="A1638">
        <v>320541</v>
      </c>
      <c r="B1638" t="s">
        <v>515</v>
      </c>
      <c r="C1638">
        <v>2542</v>
      </c>
      <c r="D1638" t="s">
        <v>430</v>
      </c>
      <c r="E1638">
        <v>1099</v>
      </c>
      <c r="F1638" t="s">
        <v>16</v>
      </c>
      <c r="G1638" t="s">
        <v>17</v>
      </c>
      <c r="H1638" t="s">
        <v>18</v>
      </c>
      <c r="I1638" s="1">
        <v>10306</v>
      </c>
      <c r="J1638" s="1">
        <f>+Tabell1[[#This Row],[Regnskap]]</f>
        <v>10306</v>
      </c>
      <c r="L1638" t="str">
        <f>_xlfn.XLOOKUP(Tabell1[[#This Row],[Ansvar]],Fleksi[Ansvar],Fleksi[Virksomhet])</f>
        <v>EFF</v>
      </c>
      <c r="M1638" t="str">
        <f>_xlfn.XLOOKUP(Tabell1[[#This Row],[Ansvar]],Fleksi[Ansvar],Fleksi[1B])</f>
        <v>Enhet for funksjonshemmede</v>
      </c>
      <c r="N1638" t="str">
        <f>_xlfn.XLOOKUP(Tabell1[[#This Row],[Ansvar]],Fleksi[Ansvar],Fleksi[Tjenesteområde])</f>
        <v>Helse og velferd</v>
      </c>
      <c r="O1638" s="1">
        <f>+ROUND(Tabell1[[#This Row],[Justert beløp]],-3)</f>
        <v>10000</v>
      </c>
      <c r="P1638">
        <f t="shared" si="210"/>
        <v>1099</v>
      </c>
      <c r="Q1638">
        <f t="shared" si="211"/>
        <v>320541</v>
      </c>
      <c r="R1638">
        <f t="shared" si="212"/>
        <v>2542</v>
      </c>
      <c r="S1638" t="str">
        <f t="shared" si="213"/>
        <v>2255</v>
      </c>
      <c r="T1638" s="1">
        <f>+Tabell1[[#This Row],[Avrundet beløp]]</f>
        <v>10000</v>
      </c>
      <c r="U1638" s="5">
        <f t="shared" si="209"/>
        <v>10000</v>
      </c>
    </row>
    <row r="1639" spans="1:21" x14ac:dyDescent="0.25">
      <c r="A1639">
        <v>320541</v>
      </c>
      <c r="B1639" t="s">
        <v>515</v>
      </c>
      <c r="C1639">
        <v>2542</v>
      </c>
      <c r="D1639" t="s">
        <v>430</v>
      </c>
      <c r="E1639">
        <v>1120</v>
      </c>
      <c r="F1639" t="s">
        <v>26</v>
      </c>
      <c r="G1639" t="s">
        <v>17</v>
      </c>
      <c r="H1639" t="s">
        <v>18</v>
      </c>
      <c r="I1639" s="1">
        <v>52</v>
      </c>
      <c r="J1639" s="1">
        <f>+Tabell1[[#This Row],[Regnskap]]</f>
        <v>52</v>
      </c>
      <c r="L1639" t="str">
        <f>_xlfn.XLOOKUP(Tabell1[[#This Row],[Ansvar]],Fleksi[Ansvar],Fleksi[Virksomhet])</f>
        <v>EFF</v>
      </c>
      <c r="M1639" t="str">
        <f>_xlfn.XLOOKUP(Tabell1[[#This Row],[Ansvar]],Fleksi[Ansvar],Fleksi[1B])</f>
        <v>Enhet for funksjonshemmede</v>
      </c>
      <c r="N1639" t="str">
        <f>_xlfn.XLOOKUP(Tabell1[[#This Row],[Ansvar]],Fleksi[Ansvar],Fleksi[Tjenesteområde])</f>
        <v>Helse og velferd</v>
      </c>
      <c r="O1639" s="1">
        <f>+ROUND(Tabell1[[#This Row],[Justert beløp]],-3)</f>
        <v>0</v>
      </c>
      <c r="P1639">
        <f t="shared" si="210"/>
        <v>1120</v>
      </c>
      <c r="Q1639">
        <f t="shared" si="211"/>
        <v>320541</v>
      </c>
      <c r="R1639">
        <f t="shared" si="212"/>
        <v>2542</v>
      </c>
      <c r="S1639" t="str">
        <f t="shared" si="213"/>
        <v>2255</v>
      </c>
      <c r="T1639" s="1">
        <f>+Tabell1[[#This Row],[Avrundet beløp]]</f>
        <v>0</v>
      </c>
      <c r="U1639" s="5">
        <f t="shared" si="209"/>
        <v>0</v>
      </c>
    </row>
    <row r="1640" spans="1:21" x14ac:dyDescent="0.25">
      <c r="A1640">
        <v>320541</v>
      </c>
      <c r="B1640" t="s">
        <v>515</v>
      </c>
      <c r="C1640">
        <v>2653</v>
      </c>
      <c r="D1640" t="s">
        <v>443</v>
      </c>
      <c r="E1640">
        <v>1197</v>
      </c>
      <c r="F1640" t="s">
        <v>64</v>
      </c>
      <c r="G1640" t="s">
        <v>17</v>
      </c>
      <c r="H1640" t="s">
        <v>18</v>
      </c>
      <c r="I1640" s="1">
        <v>5046</v>
      </c>
      <c r="J1640" s="1">
        <f>+Tabell1[[#This Row],[Regnskap]]</f>
        <v>5046</v>
      </c>
      <c r="L1640" t="str">
        <f>_xlfn.XLOOKUP(Tabell1[[#This Row],[Ansvar]],Fleksi[Ansvar],Fleksi[Virksomhet])</f>
        <v>EFF</v>
      </c>
      <c r="M1640" t="str">
        <f>_xlfn.XLOOKUP(Tabell1[[#This Row],[Ansvar]],Fleksi[Ansvar],Fleksi[1B])</f>
        <v>Enhet for funksjonshemmede</v>
      </c>
      <c r="N1640" t="str">
        <f>_xlfn.XLOOKUP(Tabell1[[#This Row],[Ansvar]],Fleksi[Ansvar],Fleksi[Tjenesteområde])</f>
        <v>Helse og velferd</v>
      </c>
      <c r="O1640" s="1">
        <f>+ROUND(Tabell1[[#This Row],[Justert beløp]],-3)</f>
        <v>5000</v>
      </c>
      <c r="P1640">
        <f t="shared" si="210"/>
        <v>1197</v>
      </c>
      <c r="Q1640">
        <f t="shared" si="211"/>
        <v>320541</v>
      </c>
      <c r="R1640">
        <f t="shared" si="212"/>
        <v>2653</v>
      </c>
      <c r="S1640" t="str">
        <f t="shared" si="213"/>
        <v>2255</v>
      </c>
      <c r="T1640" s="1">
        <f>+Tabell1[[#This Row],[Avrundet beløp]]</f>
        <v>5000</v>
      </c>
      <c r="U1640" s="5">
        <f t="shared" si="209"/>
        <v>5000</v>
      </c>
    </row>
    <row r="1641" spans="1:21" x14ac:dyDescent="0.25">
      <c r="A1641">
        <v>320542</v>
      </c>
      <c r="B1641" t="s">
        <v>516</v>
      </c>
      <c r="C1641">
        <v>2321</v>
      </c>
      <c r="D1641" t="s">
        <v>219</v>
      </c>
      <c r="E1641">
        <v>1021</v>
      </c>
      <c r="F1641" t="s">
        <v>30</v>
      </c>
      <c r="G1641" t="s">
        <v>17</v>
      </c>
      <c r="H1641" t="s">
        <v>18</v>
      </c>
      <c r="I1641" s="1">
        <v>15</v>
      </c>
      <c r="J1641" s="1">
        <f>+Tabell1[[#This Row],[Regnskap]]</f>
        <v>15</v>
      </c>
      <c r="L1641" t="str">
        <f>_xlfn.XLOOKUP(Tabell1[[#This Row],[Ansvar]],Fleksi[Ansvar],Fleksi[Virksomhet])</f>
        <v>EFF</v>
      </c>
      <c r="M1641" t="str">
        <f>_xlfn.XLOOKUP(Tabell1[[#This Row],[Ansvar]],Fleksi[Ansvar],Fleksi[1B])</f>
        <v>Enhet for funksjonshemmede</v>
      </c>
      <c r="N1641" t="str">
        <f>_xlfn.XLOOKUP(Tabell1[[#This Row],[Ansvar]],Fleksi[Ansvar],Fleksi[Tjenesteområde])</f>
        <v>Helse og velferd</v>
      </c>
      <c r="O1641" s="1">
        <f>+ROUND(Tabell1[[#This Row],[Justert beløp]],-3)</f>
        <v>0</v>
      </c>
      <c r="P1641">
        <f t="shared" si="210"/>
        <v>1021</v>
      </c>
      <c r="Q1641">
        <f t="shared" si="211"/>
        <v>320542</v>
      </c>
      <c r="R1641">
        <f t="shared" si="212"/>
        <v>2321</v>
      </c>
      <c r="S1641" t="str">
        <f t="shared" si="213"/>
        <v>2255</v>
      </c>
      <c r="T1641" s="1">
        <f>+Tabell1[[#This Row],[Avrundet beløp]]</f>
        <v>0</v>
      </c>
      <c r="U1641" s="5">
        <f t="shared" si="209"/>
        <v>0</v>
      </c>
    </row>
    <row r="1642" spans="1:21" x14ac:dyDescent="0.25">
      <c r="A1642">
        <v>320542</v>
      </c>
      <c r="B1642" t="s">
        <v>516</v>
      </c>
      <c r="C1642">
        <v>2321</v>
      </c>
      <c r="D1642" t="s">
        <v>219</v>
      </c>
      <c r="E1642">
        <v>1090</v>
      </c>
      <c r="F1642" t="s">
        <v>22</v>
      </c>
      <c r="G1642" t="s">
        <v>17</v>
      </c>
      <c r="H1642" t="s">
        <v>18</v>
      </c>
      <c r="I1642" s="1">
        <v>1</v>
      </c>
      <c r="J1642" s="1">
        <f>+Tabell1[[#This Row],[Regnskap]]</f>
        <v>1</v>
      </c>
      <c r="L1642" t="str">
        <f>_xlfn.XLOOKUP(Tabell1[[#This Row],[Ansvar]],Fleksi[Ansvar],Fleksi[Virksomhet])</f>
        <v>EFF</v>
      </c>
      <c r="M1642" t="str">
        <f>_xlfn.XLOOKUP(Tabell1[[#This Row],[Ansvar]],Fleksi[Ansvar],Fleksi[1B])</f>
        <v>Enhet for funksjonshemmede</v>
      </c>
      <c r="N1642" t="str">
        <f>_xlfn.XLOOKUP(Tabell1[[#This Row],[Ansvar]],Fleksi[Ansvar],Fleksi[Tjenesteområde])</f>
        <v>Helse og velferd</v>
      </c>
      <c r="O1642" s="1">
        <f>+ROUND(Tabell1[[#This Row],[Justert beløp]],-3)</f>
        <v>0</v>
      </c>
      <c r="P1642">
        <f t="shared" si="210"/>
        <v>1090</v>
      </c>
      <c r="Q1642">
        <f t="shared" si="211"/>
        <v>320542</v>
      </c>
      <c r="R1642">
        <f t="shared" si="212"/>
        <v>2321</v>
      </c>
      <c r="S1642" t="str">
        <f t="shared" si="213"/>
        <v>2255</v>
      </c>
      <c r="T1642" s="1">
        <f>+Tabell1[[#This Row],[Avrundet beløp]]</f>
        <v>0</v>
      </c>
      <c r="U1642" s="5">
        <f t="shared" si="209"/>
        <v>0</v>
      </c>
    </row>
    <row r="1643" spans="1:21" x14ac:dyDescent="0.25">
      <c r="A1643">
        <v>320542</v>
      </c>
      <c r="B1643" t="s">
        <v>516</v>
      </c>
      <c r="C1643">
        <v>2321</v>
      </c>
      <c r="D1643" t="s">
        <v>219</v>
      </c>
      <c r="E1643">
        <v>1099</v>
      </c>
      <c r="F1643" t="s">
        <v>16</v>
      </c>
      <c r="G1643" t="s">
        <v>17</v>
      </c>
      <c r="H1643" t="s">
        <v>18</v>
      </c>
      <c r="I1643" s="1">
        <v>2</v>
      </c>
      <c r="J1643" s="1">
        <f>+Tabell1[[#This Row],[Regnskap]]</f>
        <v>2</v>
      </c>
      <c r="L1643" t="str">
        <f>_xlfn.XLOOKUP(Tabell1[[#This Row],[Ansvar]],Fleksi[Ansvar],Fleksi[Virksomhet])</f>
        <v>EFF</v>
      </c>
      <c r="M1643" t="str">
        <f>_xlfn.XLOOKUP(Tabell1[[#This Row],[Ansvar]],Fleksi[Ansvar],Fleksi[1B])</f>
        <v>Enhet for funksjonshemmede</v>
      </c>
      <c r="N1643" t="str">
        <f>_xlfn.XLOOKUP(Tabell1[[#This Row],[Ansvar]],Fleksi[Ansvar],Fleksi[Tjenesteområde])</f>
        <v>Helse og velferd</v>
      </c>
      <c r="O1643" s="1">
        <f>+ROUND(Tabell1[[#This Row],[Justert beløp]],-3)</f>
        <v>0</v>
      </c>
      <c r="P1643">
        <f t="shared" si="210"/>
        <v>1099</v>
      </c>
      <c r="Q1643">
        <f t="shared" si="211"/>
        <v>320542</v>
      </c>
      <c r="R1643">
        <f t="shared" si="212"/>
        <v>2321</v>
      </c>
      <c r="S1643" t="str">
        <f t="shared" si="213"/>
        <v>2255</v>
      </c>
      <c r="T1643" s="1">
        <f>+Tabell1[[#This Row],[Avrundet beløp]]</f>
        <v>0</v>
      </c>
      <c r="U1643" s="5">
        <f t="shared" si="209"/>
        <v>0</v>
      </c>
    </row>
    <row r="1644" spans="1:21" x14ac:dyDescent="0.25">
      <c r="A1644">
        <v>320542</v>
      </c>
      <c r="B1644" t="s">
        <v>516</v>
      </c>
      <c r="C1644">
        <v>2542</v>
      </c>
      <c r="D1644" t="s">
        <v>430</v>
      </c>
      <c r="E1644">
        <v>1012</v>
      </c>
      <c r="F1644" t="s">
        <v>23</v>
      </c>
      <c r="G1644" t="s">
        <v>17</v>
      </c>
      <c r="H1644" t="s">
        <v>18</v>
      </c>
      <c r="I1644" s="1">
        <v>444</v>
      </c>
      <c r="J1644" s="1">
        <f>+Tabell1[[#This Row],[Regnskap]]</f>
        <v>444</v>
      </c>
      <c r="L1644" t="str">
        <f>_xlfn.XLOOKUP(Tabell1[[#This Row],[Ansvar]],Fleksi[Ansvar],Fleksi[Virksomhet])</f>
        <v>EFF</v>
      </c>
      <c r="M1644" t="str">
        <f>_xlfn.XLOOKUP(Tabell1[[#This Row],[Ansvar]],Fleksi[Ansvar],Fleksi[1B])</f>
        <v>Enhet for funksjonshemmede</v>
      </c>
      <c r="N1644" t="str">
        <f>_xlfn.XLOOKUP(Tabell1[[#This Row],[Ansvar]],Fleksi[Ansvar],Fleksi[Tjenesteområde])</f>
        <v>Helse og velferd</v>
      </c>
      <c r="O1644" s="1">
        <f>+ROUND(Tabell1[[#This Row],[Justert beløp]],-3)</f>
        <v>0</v>
      </c>
      <c r="P1644">
        <f t="shared" si="210"/>
        <v>1012</v>
      </c>
      <c r="Q1644">
        <f t="shared" si="211"/>
        <v>320542</v>
      </c>
      <c r="R1644">
        <f t="shared" si="212"/>
        <v>2542</v>
      </c>
      <c r="S1644" t="str">
        <f t="shared" si="213"/>
        <v>2255</v>
      </c>
      <c r="T1644" s="1">
        <f>+Tabell1[[#This Row],[Avrundet beløp]]</f>
        <v>0</v>
      </c>
      <c r="U1644" s="5">
        <f t="shared" si="209"/>
        <v>0</v>
      </c>
    </row>
    <row r="1645" spans="1:21" x14ac:dyDescent="0.25">
      <c r="A1645">
        <v>320542</v>
      </c>
      <c r="B1645" t="s">
        <v>516</v>
      </c>
      <c r="C1645">
        <v>2542</v>
      </c>
      <c r="D1645" t="s">
        <v>430</v>
      </c>
      <c r="E1645">
        <v>1020</v>
      </c>
      <c r="F1645" t="s">
        <v>260</v>
      </c>
      <c r="G1645" t="s">
        <v>17</v>
      </c>
      <c r="H1645" t="s">
        <v>18</v>
      </c>
      <c r="I1645" s="1">
        <v>14463</v>
      </c>
      <c r="J1645" s="1">
        <f>+Tabell1[[#This Row],[Regnskap]]</f>
        <v>14463</v>
      </c>
      <c r="L1645" t="str">
        <f>_xlfn.XLOOKUP(Tabell1[[#This Row],[Ansvar]],Fleksi[Ansvar],Fleksi[Virksomhet])</f>
        <v>EFF</v>
      </c>
      <c r="M1645" t="str">
        <f>_xlfn.XLOOKUP(Tabell1[[#This Row],[Ansvar]],Fleksi[Ansvar],Fleksi[1B])</f>
        <v>Enhet for funksjonshemmede</v>
      </c>
      <c r="N1645" t="str">
        <f>_xlfn.XLOOKUP(Tabell1[[#This Row],[Ansvar]],Fleksi[Ansvar],Fleksi[Tjenesteområde])</f>
        <v>Helse og velferd</v>
      </c>
      <c r="O1645" s="1">
        <f>+ROUND(Tabell1[[#This Row],[Justert beløp]],-3)</f>
        <v>14000</v>
      </c>
      <c r="P1645">
        <f t="shared" si="210"/>
        <v>1020</v>
      </c>
      <c r="Q1645">
        <f t="shared" si="211"/>
        <v>320542</v>
      </c>
      <c r="R1645">
        <f t="shared" si="212"/>
        <v>2542</v>
      </c>
      <c r="S1645" t="str">
        <f t="shared" si="213"/>
        <v>2255</v>
      </c>
      <c r="T1645" s="1">
        <f>+Tabell1[[#This Row],[Avrundet beløp]]</f>
        <v>14000</v>
      </c>
      <c r="U1645" s="5">
        <f t="shared" si="209"/>
        <v>14000</v>
      </c>
    </row>
    <row r="1646" spans="1:21" x14ac:dyDescent="0.25">
      <c r="A1646">
        <v>320542</v>
      </c>
      <c r="B1646" t="s">
        <v>516</v>
      </c>
      <c r="C1646">
        <v>2542</v>
      </c>
      <c r="D1646" t="s">
        <v>430</v>
      </c>
      <c r="E1646">
        <v>1021</v>
      </c>
      <c r="F1646" t="s">
        <v>30</v>
      </c>
      <c r="G1646" t="s">
        <v>17</v>
      </c>
      <c r="H1646" t="s">
        <v>18</v>
      </c>
      <c r="I1646" s="1">
        <v>2124</v>
      </c>
      <c r="J1646" s="1">
        <f>+Tabell1[[#This Row],[Regnskap]]</f>
        <v>2124</v>
      </c>
      <c r="L1646" t="str">
        <f>_xlfn.XLOOKUP(Tabell1[[#This Row],[Ansvar]],Fleksi[Ansvar],Fleksi[Virksomhet])</f>
        <v>EFF</v>
      </c>
      <c r="M1646" t="str">
        <f>_xlfn.XLOOKUP(Tabell1[[#This Row],[Ansvar]],Fleksi[Ansvar],Fleksi[1B])</f>
        <v>Enhet for funksjonshemmede</v>
      </c>
      <c r="N1646" t="str">
        <f>_xlfn.XLOOKUP(Tabell1[[#This Row],[Ansvar]],Fleksi[Ansvar],Fleksi[Tjenesteområde])</f>
        <v>Helse og velferd</v>
      </c>
      <c r="O1646" s="1">
        <f>+ROUND(Tabell1[[#This Row],[Justert beløp]],-3)</f>
        <v>2000</v>
      </c>
      <c r="P1646">
        <f t="shared" si="210"/>
        <v>1021</v>
      </c>
      <c r="Q1646">
        <f t="shared" si="211"/>
        <v>320542</v>
      </c>
      <c r="R1646">
        <f t="shared" si="212"/>
        <v>2542</v>
      </c>
      <c r="S1646" t="str">
        <f t="shared" si="213"/>
        <v>2255</v>
      </c>
      <c r="T1646" s="1">
        <f>+Tabell1[[#This Row],[Avrundet beløp]]</f>
        <v>2000</v>
      </c>
      <c r="U1646" s="5">
        <f t="shared" si="209"/>
        <v>2000</v>
      </c>
    </row>
    <row r="1647" spans="1:21" x14ac:dyDescent="0.25">
      <c r="A1647">
        <v>320542</v>
      </c>
      <c r="B1647" t="s">
        <v>516</v>
      </c>
      <c r="C1647">
        <v>2542</v>
      </c>
      <c r="D1647" t="s">
        <v>430</v>
      </c>
      <c r="E1647">
        <v>1022</v>
      </c>
      <c r="F1647" t="s">
        <v>278</v>
      </c>
      <c r="G1647" t="s">
        <v>17</v>
      </c>
      <c r="H1647" t="s">
        <v>18</v>
      </c>
      <c r="I1647" s="1">
        <v>382</v>
      </c>
      <c r="J1647" s="1">
        <f>+Tabell1[[#This Row],[Regnskap]]</f>
        <v>382</v>
      </c>
      <c r="L1647" t="str">
        <f>_xlfn.XLOOKUP(Tabell1[[#This Row],[Ansvar]],Fleksi[Ansvar],Fleksi[Virksomhet])</f>
        <v>EFF</v>
      </c>
      <c r="M1647" t="str">
        <f>_xlfn.XLOOKUP(Tabell1[[#This Row],[Ansvar]],Fleksi[Ansvar],Fleksi[1B])</f>
        <v>Enhet for funksjonshemmede</v>
      </c>
      <c r="N1647" t="str">
        <f>_xlfn.XLOOKUP(Tabell1[[#This Row],[Ansvar]],Fleksi[Ansvar],Fleksi[Tjenesteområde])</f>
        <v>Helse og velferd</v>
      </c>
      <c r="O1647" s="1">
        <f>+ROUND(Tabell1[[#This Row],[Justert beløp]],-3)</f>
        <v>0</v>
      </c>
      <c r="P1647">
        <f t="shared" si="210"/>
        <v>1022</v>
      </c>
      <c r="Q1647">
        <f t="shared" si="211"/>
        <v>320542</v>
      </c>
      <c r="R1647">
        <f t="shared" si="212"/>
        <v>2542</v>
      </c>
      <c r="S1647" t="str">
        <f t="shared" si="213"/>
        <v>2255</v>
      </c>
      <c r="T1647" s="1">
        <f>+Tabell1[[#This Row],[Avrundet beløp]]</f>
        <v>0</v>
      </c>
      <c r="U1647" s="5">
        <f t="shared" si="209"/>
        <v>0</v>
      </c>
    </row>
    <row r="1648" spans="1:21" x14ac:dyDescent="0.25">
      <c r="A1648">
        <v>320542</v>
      </c>
      <c r="B1648" t="s">
        <v>516</v>
      </c>
      <c r="C1648">
        <v>2542</v>
      </c>
      <c r="D1648" t="s">
        <v>430</v>
      </c>
      <c r="E1648">
        <v>1025</v>
      </c>
      <c r="F1648" t="s">
        <v>258</v>
      </c>
      <c r="G1648" t="s">
        <v>17</v>
      </c>
      <c r="H1648" t="s">
        <v>18</v>
      </c>
      <c r="I1648" s="1">
        <v>3105</v>
      </c>
      <c r="J1648" s="1">
        <f>+Tabell1[[#This Row],[Regnskap]]</f>
        <v>3105</v>
      </c>
      <c r="L1648" t="str">
        <f>_xlfn.XLOOKUP(Tabell1[[#This Row],[Ansvar]],Fleksi[Ansvar],Fleksi[Virksomhet])</f>
        <v>EFF</v>
      </c>
      <c r="M1648" t="str">
        <f>_xlfn.XLOOKUP(Tabell1[[#This Row],[Ansvar]],Fleksi[Ansvar],Fleksi[1B])</f>
        <v>Enhet for funksjonshemmede</v>
      </c>
      <c r="N1648" t="str">
        <f>_xlfn.XLOOKUP(Tabell1[[#This Row],[Ansvar]],Fleksi[Ansvar],Fleksi[Tjenesteområde])</f>
        <v>Helse og velferd</v>
      </c>
      <c r="O1648" s="1">
        <f>+ROUND(Tabell1[[#This Row],[Justert beløp]],-3)</f>
        <v>3000</v>
      </c>
      <c r="P1648">
        <f t="shared" si="210"/>
        <v>1025</v>
      </c>
      <c r="Q1648">
        <f t="shared" si="211"/>
        <v>320542</v>
      </c>
      <c r="R1648">
        <f t="shared" si="212"/>
        <v>2542</v>
      </c>
      <c r="S1648" t="str">
        <f t="shared" si="213"/>
        <v>2255</v>
      </c>
      <c r="T1648" s="1">
        <f>+Tabell1[[#This Row],[Avrundet beløp]]</f>
        <v>3000</v>
      </c>
      <c r="U1648" s="5">
        <f t="shared" si="209"/>
        <v>3000</v>
      </c>
    </row>
    <row r="1649" spans="1:21" x14ac:dyDescent="0.25">
      <c r="A1649">
        <v>320542</v>
      </c>
      <c r="B1649" t="s">
        <v>516</v>
      </c>
      <c r="C1649">
        <v>2542</v>
      </c>
      <c r="D1649" t="s">
        <v>430</v>
      </c>
      <c r="E1649">
        <v>1040</v>
      </c>
      <c r="F1649" t="s">
        <v>27</v>
      </c>
      <c r="G1649" t="s">
        <v>17</v>
      </c>
      <c r="H1649" t="s">
        <v>18</v>
      </c>
      <c r="I1649" s="1">
        <v>4827</v>
      </c>
      <c r="J1649" s="1">
        <f>+Tabell1[[#This Row],[Regnskap]]</f>
        <v>4827</v>
      </c>
      <c r="L1649" t="str">
        <f>_xlfn.XLOOKUP(Tabell1[[#This Row],[Ansvar]],Fleksi[Ansvar],Fleksi[Virksomhet])</f>
        <v>EFF</v>
      </c>
      <c r="M1649" t="str">
        <f>_xlfn.XLOOKUP(Tabell1[[#This Row],[Ansvar]],Fleksi[Ansvar],Fleksi[1B])</f>
        <v>Enhet for funksjonshemmede</v>
      </c>
      <c r="N1649" t="str">
        <f>_xlfn.XLOOKUP(Tabell1[[#This Row],[Ansvar]],Fleksi[Ansvar],Fleksi[Tjenesteområde])</f>
        <v>Helse og velferd</v>
      </c>
      <c r="O1649" s="1">
        <f>+ROUND(Tabell1[[#This Row],[Justert beløp]],-3)</f>
        <v>5000</v>
      </c>
      <c r="P1649">
        <f t="shared" si="210"/>
        <v>1040</v>
      </c>
      <c r="Q1649">
        <f t="shared" si="211"/>
        <v>320542</v>
      </c>
      <c r="R1649">
        <f t="shared" si="212"/>
        <v>2542</v>
      </c>
      <c r="S1649" t="str">
        <f t="shared" si="213"/>
        <v>2255</v>
      </c>
      <c r="T1649" s="1">
        <f>+Tabell1[[#This Row],[Avrundet beløp]]</f>
        <v>5000</v>
      </c>
      <c r="U1649" s="5">
        <f t="shared" si="209"/>
        <v>5000</v>
      </c>
    </row>
    <row r="1650" spans="1:21" x14ac:dyDescent="0.25">
      <c r="A1650">
        <v>320542</v>
      </c>
      <c r="B1650" t="s">
        <v>516</v>
      </c>
      <c r="C1650">
        <v>2542</v>
      </c>
      <c r="D1650" t="s">
        <v>430</v>
      </c>
      <c r="E1650">
        <v>1090</v>
      </c>
      <c r="F1650" t="s">
        <v>22</v>
      </c>
      <c r="G1650" t="s">
        <v>17</v>
      </c>
      <c r="H1650" t="s">
        <v>18</v>
      </c>
      <c r="I1650" s="1">
        <v>1086</v>
      </c>
      <c r="J1650" s="1">
        <f>+Tabell1[[#This Row],[Regnskap]]</f>
        <v>1086</v>
      </c>
      <c r="L1650" t="str">
        <f>_xlfn.XLOOKUP(Tabell1[[#This Row],[Ansvar]],Fleksi[Ansvar],Fleksi[Virksomhet])</f>
        <v>EFF</v>
      </c>
      <c r="M1650" t="str">
        <f>_xlfn.XLOOKUP(Tabell1[[#This Row],[Ansvar]],Fleksi[Ansvar],Fleksi[1B])</f>
        <v>Enhet for funksjonshemmede</v>
      </c>
      <c r="N1650" t="str">
        <f>_xlfn.XLOOKUP(Tabell1[[#This Row],[Ansvar]],Fleksi[Ansvar],Fleksi[Tjenesteområde])</f>
        <v>Helse og velferd</v>
      </c>
      <c r="O1650" s="1">
        <f>+ROUND(Tabell1[[#This Row],[Justert beløp]],-3)</f>
        <v>1000</v>
      </c>
      <c r="P1650">
        <f t="shared" si="210"/>
        <v>1090</v>
      </c>
      <c r="Q1650">
        <f t="shared" si="211"/>
        <v>320542</v>
      </c>
      <c r="R1650">
        <f t="shared" si="212"/>
        <v>2542</v>
      </c>
      <c r="S1650" t="str">
        <f t="shared" si="213"/>
        <v>2255</v>
      </c>
      <c r="T1650" s="1">
        <f>+Tabell1[[#This Row],[Avrundet beløp]]</f>
        <v>1000</v>
      </c>
      <c r="U1650" s="5">
        <f t="shared" si="209"/>
        <v>1000</v>
      </c>
    </row>
    <row r="1651" spans="1:21" x14ac:dyDescent="0.25">
      <c r="A1651">
        <v>320542</v>
      </c>
      <c r="B1651" t="s">
        <v>516</v>
      </c>
      <c r="C1651">
        <v>2542</v>
      </c>
      <c r="D1651" t="s">
        <v>430</v>
      </c>
      <c r="E1651">
        <v>1099</v>
      </c>
      <c r="F1651" t="s">
        <v>16</v>
      </c>
      <c r="G1651" t="s">
        <v>17</v>
      </c>
      <c r="H1651" t="s">
        <v>18</v>
      </c>
      <c r="I1651" s="1">
        <v>3900</v>
      </c>
      <c r="J1651" s="1">
        <f>+Tabell1[[#This Row],[Regnskap]]</f>
        <v>3900</v>
      </c>
      <c r="L1651" t="str">
        <f>_xlfn.XLOOKUP(Tabell1[[#This Row],[Ansvar]],Fleksi[Ansvar],Fleksi[Virksomhet])</f>
        <v>EFF</v>
      </c>
      <c r="M1651" t="str">
        <f>_xlfn.XLOOKUP(Tabell1[[#This Row],[Ansvar]],Fleksi[Ansvar],Fleksi[1B])</f>
        <v>Enhet for funksjonshemmede</v>
      </c>
      <c r="N1651" t="str">
        <f>_xlfn.XLOOKUP(Tabell1[[#This Row],[Ansvar]],Fleksi[Ansvar],Fleksi[Tjenesteområde])</f>
        <v>Helse og velferd</v>
      </c>
      <c r="O1651" s="1">
        <f>+ROUND(Tabell1[[#This Row],[Justert beløp]],-3)</f>
        <v>4000</v>
      </c>
      <c r="P1651">
        <f t="shared" si="210"/>
        <v>1099</v>
      </c>
      <c r="Q1651">
        <f t="shared" si="211"/>
        <v>320542</v>
      </c>
      <c r="R1651">
        <f t="shared" si="212"/>
        <v>2542</v>
      </c>
      <c r="S1651" t="str">
        <f t="shared" si="213"/>
        <v>2255</v>
      </c>
      <c r="T1651" s="1">
        <f>+Tabell1[[#This Row],[Avrundet beløp]]</f>
        <v>4000</v>
      </c>
      <c r="U1651" s="5">
        <f t="shared" si="209"/>
        <v>4000</v>
      </c>
    </row>
    <row r="1652" spans="1:21" x14ac:dyDescent="0.25">
      <c r="A1652">
        <v>320542</v>
      </c>
      <c r="B1652" t="s">
        <v>516</v>
      </c>
      <c r="C1652">
        <v>2542</v>
      </c>
      <c r="D1652" t="s">
        <v>430</v>
      </c>
      <c r="E1652">
        <v>1100</v>
      </c>
      <c r="F1652" t="s">
        <v>48</v>
      </c>
      <c r="G1652" t="s">
        <v>17</v>
      </c>
      <c r="H1652" t="s">
        <v>18</v>
      </c>
      <c r="I1652" s="1">
        <v>47</v>
      </c>
      <c r="J1652" s="1">
        <f>+Tabell1[[#This Row],[Regnskap]]</f>
        <v>47</v>
      </c>
      <c r="L1652" t="str">
        <f>_xlfn.XLOOKUP(Tabell1[[#This Row],[Ansvar]],Fleksi[Ansvar],Fleksi[Virksomhet])</f>
        <v>EFF</v>
      </c>
      <c r="M1652" t="str">
        <f>_xlfn.XLOOKUP(Tabell1[[#This Row],[Ansvar]],Fleksi[Ansvar],Fleksi[1B])</f>
        <v>Enhet for funksjonshemmede</v>
      </c>
      <c r="N1652" t="str">
        <f>_xlfn.XLOOKUP(Tabell1[[#This Row],[Ansvar]],Fleksi[Ansvar],Fleksi[Tjenesteområde])</f>
        <v>Helse og velferd</v>
      </c>
      <c r="O1652" s="1">
        <f>+ROUND(Tabell1[[#This Row],[Justert beløp]],-3)</f>
        <v>0</v>
      </c>
      <c r="P1652">
        <f t="shared" si="210"/>
        <v>1100</v>
      </c>
      <c r="Q1652">
        <f t="shared" si="211"/>
        <v>320542</v>
      </c>
      <c r="R1652">
        <f t="shared" si="212"/>
        <v>2542</v>
      </c>
      <c r="S1652" t="str">
        <f t="shared" si="213"/>
        <v>2255</v>
      </c>
      <c r="T1652" s="1">
        <f>+Tabell1[[#This Row],[Avrundet beløp]]</f>
        <v>0</v>
      </c>
      <c r="U1652" s="5">
        <f t="shared" si="209"/>
        <v>0</v>
      </c>
    </row>
    <row r="1653" spans="1:21" x14ac:dyDescent="0.25">
      <c r="A1653">
        <v>320543</v>
      </c>
      <c r="B1653" t="s">
        <v>517</v>
      </c>
      <c r="C1653">
        <v>2542</v>
      </c>
      <c r="D1653" t="s">
        <v>430</v>
      </c>
      <c r="E1653">
        <v>1012</v>
      </c>
      <c r="F1653" t="s">
        <v>23</v>
      </c>
      <c r="G1653" t="s">
        <v>17</v>
      </c>
      <c r="H1653" t="s">
        <v>18</v>
      </c>
      <c r="I1653" s="1">
        <v>647</v>
      </c>
      <c r="J1653" s="1">
        <f>+Tabell1[[#This Row],[Regnskap]]</f>
        <v>647</v>
      </c>
      <c r="L1653" t="str">
        <f>_xlfn.XLOOKUP(Tabell1[[#This Row],[Ansvar]],Fleksi[Ansvar],Fleksi[Virksomhet])</f>
        <v>EFF</v>
      </c>
      <c r="M1653" t="str">
        <f>_xlfn.XLOOKUP(Tabell1[[#This Row],[Ansvar]],Fleksi[Ansvar],Fleksi[1B])</f>
        <v>Enhet for funksjonshemmede</v>
      </c>
      <c r="N1653" t="str">
        <f>_xlfn.XLOOKUP(Tabell1[[#This Row],[Ansvar]],Fleksi[Ansvar],Fleksi[Tjenesteområde])</f>
        <v>Helse og velferd</v>
      </c>
      <c r="O1653" s="1">
        <f>+ROUND(Tabell1[[#This Row],[Justert beløp]],-3)</f>
        <v>1000</v>
      </c>
      <c r="P1653">
        <f t="shared" si="210"/>
        <v>1012</v>
      </c>
      <c r="Q1653">
        <f t="shared" si="211"/>
        <v>320543</v>
      </c>
      <c r="R1653">
        <f t="shared" si="212"/>
        <v>2542</v>
      </c>
      <c r="S1653" t="str">
        <f t="shared" si="213"/>
        <v>2255</v>
      </c>
      <c r="T1653" s="1">
        <f>+Tabell1[[#This Row],[Avrundet beløp]]</f>
        <v>1000</v>
      </c>
      <c r="U1653" s="5">
        <f t="shared" si="209"/>
        <v>1000</v>
      </c>
    </row>
    <row r="1654" spans="1:21" x14ac:dyDescent="0.25">
      <c r="A1654">
        <v>320543</v>
      </c>
      <c r="B1654" t="s">
        <v>517</v>
      </c>
      <c r="C1654">
        <v>2542</v>
      </c>
      <c r="D1654" t="s">
        <v>430</v>
      </c>
      <c r="E1654">
        <v>1020</v>
      </c>
      <c r="F1654" t="s">
        <v>260</v>
      </c>
      <c r="G1654" t="s">
        <v>17</v>
      </c>
      <c r="H1654" t="s">
        <v>18</v>
      </c>
      <c r="I1654" s="1">
        <v>9256</v>
      </c>
      <c r="J1654" s="1">
        <f>+Tabell1[[#This Row],[Regnskap]]</f>
        <v>9256</v>
      </c>
      <c r="L1654" t="str">
        <f>_xlfn.XLOOKUP(Tabell1[[#This Row],[Ansvar]],Fleksi[Ansvar],Fleksi[Virksomhet])</f>
        <v>EFF</v>
      </c>
      <c r="M1654" t="str">
        <f>_xlfn.XLOOKUP(Tabell1[[#This Row],[Ansvar]],Fleksi[Ansvar],Fleksi[1B])</f>
        <v>Enhet for funksjonshemmede</v>
      </c>
      <c r="N1654" t="str">
        <f>_xlfn.XLOOKUP(Tabell1[[#This Row],[Ansvar]],Fleksi[Ansvar],Fleksi[Tjenesteområde])</f>
        <v>Helse og velferd</v>
      </c>
      <c r="O1654" s="1">
        <f>+ROUND(Tabell1[[#This Row],[Justert beløp]],-3)</f>
        <v>9000</v>
      </c>
      <c r="P1654">
        <f t="shared" si="210"/>
        <v>1020</v>
      </c>
      <c r="Q1654">
        <f t="shared" si="211"/>
        <v>320543</v>
      </c>
      <c r="R1654">
        <f t="shared" si="212"/>
        <v>2542</v>
      </c>
      <c r="S1654" t="str">
        <f t="shared" si="213"/>
        <v>2255</v>
      </c>
      <c r="T1654" s="1">
        <f>+Tabell1[[#This Row],[Avrundet beløp]]</f>
        <v>9000</v>
      </c>
      <c r="U1654" s="5">
        <f t="shared" si="209"/>
        <v>9000</v>
      </c>
    </row>
    <row r="1655" spans="1:21" x14ac:dyDescent="0.25">
      <c r="A1655">
        <v>320543</v>
      </c>
      <c r="B1655" t="s">
        <v>517</v>
      </c>
      <c r="C1655">
        <v>2542</v>
      </c>
      <c r="D1655" t="s">
        <v>430</v>
      </c>
      <c r="E1655">
        <v>1025</v>
      </c>
      <c r="F1655" t="s">
        <v>258</v>
      </c>
      <c r="G1655" t="s">
        <v>17</v>
      </c>
      <c r="H1655" t="s">
        <v>18</v>
      </c>
      <c r="I1655" s="1">
        <v>1846</v>
      </c>
      <c r="J1655" s="1">
        <f>+Tabell1[[#This Row],[Regnskap]]</f>
        <v>1846</v>
      </c>
      <c r="L1655" t="str">
        <f>_xlfn.XLOOKUP(Tabell1[[#This Row],[Ansvar]],Fleksi[Ansvar],Fleksi[Virksomhet])</f>
        <v>EFF</v>
      </c>
      <c r="M1655" t="str">
        <f>_xlfn.XLOOKUP(Tabell1[[#This Row],[Ansvar]],Fleksi[Ansvar],Fleksi[1B])</f>
        <v>Enhet for funksjonshemmede</v>
      </c>
      <c r="N1655" t="str">
        <f>_xlfn.XLOOKUP(Tabell1[[#This Row],[Ansvar]],Fleksi[Ansvar],Fleksi[Tjenesteområde])</f>
        <v>Helse og velferd</v>
      </c>
      <c r="O1655" s="1">
        <f>+ROUND(Tabell1[[#This Row],[Justert beløp]],-3)</f>
        <v>2000</v>
      </c>
      <c r="P1655">
        <f t="shared" si="210"/>
        <v>1025</v>
      </c>
      <c r="Q1655">
        <f t="shared" si="211"/>
        <v>320543</v>
      </c>
      <c r="R1655">
        <f t="shared" si="212"/>
        <v>2542</v>
      </c>
      <c r="S1655" t="str">
        <f t="shared" si="213"/>
        <v>2255</v>
      </c>
      <c r="T1655" s="1">
        <f>+Tabell1[[#This Row],[Avrundet beløp]]</f>
        <v>2000</v>
      </c>
      <c r="U1655" s="5">
        <f t="shared" si="209"/>
        <v>2000</v>
      </c>
    </row>
    <row r="1656" spans="1:21" x14ac:dyDescent="0.25">
      <c r="A1656">
        <v>320543</v>
      </c>
      <c r="B1656" t="s">
        <v>517</v>
      </c>
      <c r="C1656">
        <v>2542</v>
      </c>
      <c r="D1656" t="s">
        <v>430</v>
      </c>
      <c r="E1656">
        <v>1040</v>
      </c>
      <c r="F1656" t="s">
        <v>27</v>
      </c>
      <c r="G1656" t="s">
        <v>17</v>
      </c>
      <c r="H1656" t="s">
        <v>18</v>
      </c>
      <c r="I1656" s="1">
        <v>30757</v>
      </c>
      <c r="J1656" s="1">
        <f>+Tabell1[[#This Row],[Regnskap]]</f>
        <v>30757</v>
      </c>
      <c r="L1656" t="str">
        <f>_xlfn.XLOOKUP(Tabell1[[#This Row],[Ansvar]],Fleksi[Ansvar],Fleksi[Virksomhet])</f>
        <v>EFF</v>
      </c>
      <c r="M1656" t="str">
        <f>_xlfn.XLOOKUP(Tabell1[[#This Row],[Ansvar]],Fleksi[Ansvar],Fleksi[1B])</f>
        <v>Enhet for funksjonshemmede</v>
      </c>
      <c r="N1656" t="str">
        <f>_xlfn.XLOOKUP(Tabell1[[#This Row],[Ansvar]],Fleksi[Ansvar],Fleksi[Tjenesteområde])</f>
        <v>Helse og velferd</v>
      </c>
      <c r="O1656" s="1">
        <f>+ROUND(Tabell1[[#This Row],[Justert beløp]],-3)</f>
        <v>31000</v>
      </c>
      <c r="P1656">
        <f t="shared" ref="P1656:P1692" si="214">+E1656</f>
        <v>1040</v>
      </c>
      <c r="Q1656">
        <f t="shared" ref="Q1656:Q1692" si="215">+A1656</f>
        <v>320543</v>
      </c>
      <c r="R1656">
        <f t="shared" ref="R1656:R1692" si="216">+C1656</f>
        <v>2542</v>
      </c>
      <c r="S1656" t="str">
        <f t="shared" ref="S1656:S1692" si="217">+G1656</f>
        <v>2255</v>
      </c>
      <c r="T1656" s="1">
        <f>+Tabell1[[#This Row],[Avrundet beløp]]</f>
        <v>31000</v>
      </c>
      <c r="U1656" s="5">
        <f t="shared" si="209"/>
        <v>31000</v>
      </c>
    </row>
    <row r="1657" spans="1:21" x14ac:dyDescent="0.25">
      <c r="A1657">
        <v>320543</v>
      </c>
      <c r="B1657" t="s">
        <v>517</v>
      </c>
      <c r="C1657">
        <v>2542</v>
      </c>
      <c r="D1657" t="s">
        <v>430</v>
      </c>
      <c r="E1657">
        <v>1050</v>
      </c>
      <c r="F1657" t="s">
        <v>223</v>
      </c>
      <c r="G1657" t="s">
        <v>17</v>
      </c>
      <c r="H1657" t="s">
        <v>18</v>
      </c>
      <c r="I1657" s="1">
        <v>1967</v>
      </c>
      <c r="J1657" s="1">
        <f>+Tabell1[[#This Row],[Regnskap]]</f>
        <v>1967</v>
      </c>
      <c r="L1657" t="str">
        <f>_xlfn.XLOOKUP(Tabell1[[#This Row],[Ansvar]],Fleksi[Ansvar],Fleksi[Virksomhet])</f>
        <v>EFF</v>
      </c>
      <c r="M1657" t="str">
        <f>_xlfn.XLOOKUP(Tabell1[[#This Row],[Ansvar]],Fleksi[Ansvar],Fleksi[1B])</f>
        <v>Enhet for funksjonshemmede</v>
      </c>
      <c r="N1657" t="str">
        <f>_xlfn.XLOOKUP(Tabell1[[#This Row],[Ansvar]],Fleksi[Ansvar],Fleksi[Tjenesteområde])</f>
        <v>Helse og velferd</v>
      </c>
      <c r="O1657" s="1">
        <f>+ROUND(Tabell1[[#This Row],[Justert beløp]],-3)</f>
        <v>2000</v>
      </c>
      <c r="P1657">
        <f t="shared" si="214"/>
        <v>1050</v>
      </c>
      <c r="Q1657">
        <f t="shared" si="215"/>
        <v>320543</v>
      </c>
      <c r="R1657">
        <f t="shared" si="216"/>
        <v>2542</v>
      </c>
      <c r="S1657" t="str">
        <f t="shared" si="217"/>
        <v>2255</v>
      </c>
      <c r="T1657" s="1">
        <f>+Tabell1[[#This Row],[Avrundet beløp]]</f>
        <v>2000</v>
      </c>
      <c r="U1657" s="5">
        <f t="shared" si="209"/>
        <v>2000</v>
      </c>
    </row>
    <row r="1658" spans="1:21" x14ac:dyDescent="0.25">
      <c r="A1658">
        <v>320543</v>
      </c>
      <c r="B1658" t="s">
        <v>517</v>
      </c>
      <c r="C1658">
        <v>2542</v>
      </c>
      <c r="D1658" t="s">
        <v>430</v>
      </c>
      <c r="E1658">
        <v>1090</v>
      </c>
      <c r="F1658" t="s">
        <v>22</v>
      </c>
      <c r="G1658" t="s">
        <v>17</v>
      </c>
      <c r="H1658" t="s">
        <v>18</v>
      </c>
      <c r="I1658" s="1">
        <v>767</v>
      </c>
      <c r="J1658" s="1">
        <f>+Tabell1[[#This Row],[Regnskap]]</f>
        <v>767</v>
      </c>
      <c r="L1658" t="str">
        <f>_xlfn.XLOOKUP(Tabell1[[#This Row],[Ansvar]],Fleksi[Ansvar],Fleksi[Virksomhet])</f>
        <v>EFF</v>
      </c>
      <c r="M1658" t="str">
        <f>_xlfn.XLOOKUP(Tabell1[[#This Row],[Ansvar]],Fleksi[Ansvar],Fleksi[1B])</f>
        <v>Enhet for funksjonshemmede</v>
      </c>
      <c r="N1658" t="str">
        <f>_xlfn.XLOOKUP(Tabell1[[#This Row],[Ansvar]],Fleksi[Ansvar],Fleksi[Tjenesteområde])</f>
        <v>Helse og velferd</v>
      </c>
      <c r="O1658" s="1">
        <f>+ROUND(Tabell1[[#This Row],[Justert beløp]],-3)</f>
        <v>1000</v>
      </c>
      <c r="P1658">
        <f t="shared" si="214"/>
        <v>1090</v>
      </c>
      <c r="Q1658">
        <f t="shared" si="215"/>
        <v>320543</v>
      </c>
      <c r="R1658">
        <f t="shared" si="216"/>
        <v>2542</v>
      </c>
      <c r="S1658" t="str">
        <f t="shared" si="217"/>
        <v>2255</v>
      </c>
      <c r="T1658" s="1">
        <f>+Tabell1[[#This Row],[Avrundet beløp]]</f>
        <v>1000</v>
      </c>
      <c r="U1658" s="5">
        <f t="shared" si="209"/>
        <v>1000</v>
      </c>
    </row>
    <row r="1659" spans="1:21" x14ac:dyDescent="0.25">
      <c r="A1659">
        <v>320543</v>
      </c>
      <c r="B1659" t="s">
        <v>517</v>
      </c>
      <c r="C1659">
        <v>2542</v>
      </c>
      <c r="D1659" t="s">
        <v>430</v>
      </c>
      <c r="E1659">
        <v>1099</v>
      </c>
      <c r="F1659" t="s">
        <v>16</v>
      </c>
      <c r="G1659" t="s">
        <v>17</v>
      </c>
      <c r="H1659" t="s">
        <v>18</v>
      </c>
      <c r="I1659" s="1">
        <v>6420</v>
      </c>
      <c r="J1659" s="1">
        <f>+Tabell1[[#This Row],[Regnskap]]</f>
        <v>6420</v>
      </c>
      <c r="L1659" t="str">
        <f>_xlfn.XLOOKUP(Tabell1[[#This Row],[Ansvar]],Fleksi[Ansvar],Fleksi[Virksomhet])</f>
        <v>EFF</v>
      </c>
      <c r="M1659" t="str">
        <f>_xlfn.XLOOKUP(Tabell1[[#This Row],[Ansvar]],Fleksi[Ansvar],Fleksi[1B])</f>
        <v>Enhet for funksjonshemmede</v>
      </c>
      <c r="N1659" t="str">
        <f>_xlfn.XLOOKUP(Tabell1[[#This Row],[Ansvar]],Fleksi[Ansvar],Fleksi[Tjenesteområde])</f>
        <v>Helse og velferd</v>
      </c>
      <c r="O1659" s="1">
        <f>+ROUND(Tabell1[[#This Row],[Justert beløp]],-3)</f>
        <v>6000</v>
      </c>
      <c r="P1659">
        <f t="shared" si="214"/>
        <v>1099</v>
      </c>
      <c r="Q1659">
        <f t="shared" si="215"/>
        <v>320543</v>
      </c>
      <c r="R1659">
        <f t="shared" si="216"/>
        <v>2542</v>
      </c>
      <c r="S1659" t="str">
        <f t="shared" si="217"/>
        <v>2255</v>
      </c>
      <c r="T1659" s="1">
        <f>+Tabell1[[#This Row],[Avrundet beløp]]</f>
        <v>6000</v>
      </c>
      <c r="U1659" s="5">
        <f t="shared" si="209"/>
        <v>6000</v>
      </c>
    </row>
    <row r="1660" spans="1:21" x14ac:dyDescent="0.25">
      <c r="A1660">
        <v>320543</v>
      </c>
      <c r="B1660" t="s">
        <v>517</v>
      </c>
      <c r="C1660">
        <v>2542</v>
      </c>
      <c r="D1660" t="s">
        <v>430</v>
      </c>
      <c r="E1660">
        <v>1100</v>
      </c>
      <c r="F1660" t="s">
        <v>48</v>
      </c>
      <c r="G1660" t="s">
        <v>17</v>
      </c>
      <c r="H1660" t="s">
        <v>18</v>
      </c>
      <c r="I1660" s="1">
        <v>176</v>
      </c>
      <c r="J1660" s="1">
        <f>+Tabell1[[#This Row],[Regnskap]]</f>
        <v>176</v>
      </c>
      <c r="L1660" t="str">
        <f>_xlfn.XLOOKUP(Tabell1[[#This Row],[Ansvar]],Fleksi[Ansvar],Fleksi[Virksomhet])</f>
        <v>EFF</v>
      </c>
      <c r="M1660" t="str">
        <f>_xlfn.XLOOKUP(Tabell1[[#This Row],[Ansvar]],Fleksi[Ansvar],Fleksi[1B])</f>
        <v>Enhet for funksjonshemmede</v>
      </c>
      <c r="N1660" t="str">
        <f>_xlfn.XLOOKUP(Tabell1[[#This Row],[Ansvar]],Fleksi[Ansvar],Fleksi[Tjenesteområde])</f>
        <v>Helse og velferd</v>
      </c>
      <c r="O1660" s="1">
        <f>+ROUND(Tabell1[[#This Row],[Justert beløp]],-3)</f>
        <v>0</v>
      </c>
      <c r="P1660">
        <f t="shared" si="214"/>
        <v>1100</v>
      </c>
      <c r="Q1660">
        <f t="shared" si="215"/>
        <v>320543</v>
      </c>
      <c r="R1660">
        <f t="shared" si="216"/>
        <v>2542</v>
      </c>
      <c r="S1660" t="str">
        <f t="shared" si="217"/>
        <v>2255</v>
      </c>
      <c r="T1660" s="1">
        <f>+Tabell1[[#This Row],[Avrundet beløp]]</f>
        <v>0</v>
      </c>
      <c r="U1660" s="5">
        <f t="shared" si="209"/>
        <v>0</v>
      </c>
    </row>
    <row r="1661" spans="1:21" x14ac:dyDescent="0.25">
      <c r="A1661">
        <v>320544</v>
      </c>
      <c r="B1661" t="s">
        <v>518</v>
      </c>
      <c r="C1661">
        <v>2541</v>
      </c>
      <c r="D1661" t="s">
        <v>427</v>
      </c>
      <c r="E1661">
        <v>1012</v>
      </c>
      <c r="F1661" t="s">
        <v>23</v>
      </c>
      <c r="G1661" t="s">
        <v>17</v>
      </c>
      <c r="H1661" t="s">
        <v>18</v>
      </c>
      <c r="I1661" s="1">
        <v>9507</v>
      </c>
      <c r="J1661" s="1">
        <f>+Tabell1[[#This Row],[Regnskap]]</f>
        <v>9507</v>
      </c>
      <c r="L1661" t="str">
        <f>_xlfn.XLOOKUP(Tabell1[[#This Row],[Ansvar]],Fleksi[Ansvar],Fleksi[Virksomhet])</f>
        <v>EFF</v>
      </c>
      <c r="M1661" t="str">
        <f>_xlfn.XLOOKUP(Tabell1[[#This Row],[Ansvar]],Fleksi[Ansvar],Fleksi[1B])</f>
        <v>Enhet for funksjonshemmede</v>
      </c>
      <c r="N1661" t="str">
        <f>_xlfn.XLOOKUP(Tabell1[[#This Row],[Ansvar]],Fleksi[Ansvar],Fleksi[Tjenesteområde])</f>
        <v>Helse og velferd</v>
      </c>
      <c r="O1661" s="1">
        <f>+ROUND(Tabell1[[#This Row],[Justert beløp]],-3)</f>
        <v>10000</v>
      </c>
      <c r="P1661">
        <f t="shared" si="214"/>
        <v>1012</v>
      </c>
      <c r="Q1661">
        <f t="shared" si="215"/>
        <v>320544</v>
      </c>
      <c r="R1661">
        <f t="shared" si="216"/>
        <v>2541</v>
      </c>
      <c r="S1661" t="str">
        <f t="shared" si="217"/>
        <v>2255</v>
      </c>
      <c r="T1661" s="1">
        <f>+Tabell1[[#This Row],[Avrundet beløp]]</f>
        <v>10000</v>
      </c>
      <c r="U1661" s="5">
        <f t="shared" si="209"/>
        <v>10000</v>
      </c>
    </row>
    <row r="1662" spans="1:21" x14ac:dyDescent="0.25">
      <c r="A1662">
        <v>320544</v>
      </c>
      <c r="B1662" t="s">
        <v>518</v>
      </c>
      <c r="C1662">
        <v>2541</v>
      </c>
      <c r="D1662" t="s">
        <v>427</v>
      </c>
      <c r="E1662">
        <v>1020</v>
      </c>
      <c r="F1662" t="s">
        <v>260</v>
      </c>
      <c r="G1662" t="s">
        <v>17</v>
      </c>
      <c r="H1662" t="s">
        <v>18</v>
      </c>
      <c r="I1662" s="1">
        <v>106898</v>
      </c>
      <c r="J1662" s="1">
        <f>+Tabell1[[#This Row],[Regnskap]]</f>
        <v>106898</v>
      </c>
      <c r="L1662" t="str">
        <f>_xlfn.XLOOKUP(Tabell1[[#This Row],[Ansvar]],Fleksi[Ansvar],Fleksi[Virksomhet])</f>
        <v>EFF</v>
      </c>
      <c r="M1662" t="str">
        <f>_xlfn.XLOOKUP(Tabell1[[#This Row],[Ansvar]],Fleksi[Ansvar],Fleksi[1B])</f>
        <v>Enhet for funksjonshemmede</v>
      </c>
      <c r="N1662" t="str">
        <f>_xlfn.XLOOKUP(Tabell1[[#This Row],[Ansvar]],Fleksi[Ansvar],Fleksi[Tjenesteområde])</f>
        <v>Helse og velferd</v>
      </c>
      <c r="O1662" s="1">
        <f>+ROUND(Tabell1[[#This Row],[Justert beløp]],-3)</f>
        <v>107000</v>
      </c>
      <c r="P1662">
        <f t="shared" si="214"/>
        <v>1020</v>
      </c>
      <c r="Q1662">
        <f t="shared" si="215"/>
        <v>320544</v>
      </c>
      <c r="R1662">
        <f t="shared" si="216"/>
        <v>2541</v>
      </c>
      <c r="S1662" t="str">
        <f t="shared" si="217"/>
        <v>2255</v>
      </c>
      <c r="T1662" s="1">
        <f>+Tabell1[[#This Row],[Avrundet beløp]]</f>
        <v>107000</v>
      </c>
      <c r="U1662" s="5">
        <f t="shared" si="209"/>
        <v>107000</v>
      </c>
    </row>
    <row r="1663" spans="1:21" x14ac:dyDescent="0.25">
      <c r="A1663">
        <v>320544</v>
      </c>
      <c r="B1663" t="s">
        <v>518</v>
      </c>
      <c r="C1663">
        <v>2541</v>
      </c>
      <c r="D1663" t="s">
        <v>427</v>
      </c>
      <c r="E1663">
        <v>1022</v>
      </c>
      <c r="F1663" t="s">
        <v>278</v>
      </c>
      <c r="G1663" t="s">
        <v>17</v>
      </c>
      <c r="H1663" t="s">
        <v>18</v>
      </c>
      <c r="I1663" s="1">
        <v>1424</v>
      </c>
      <c r="J1663" s="1">
        <f>+Tabell1[[#This Row],[Regnskap]]</f>
        <v>1424</v>
      </c>
      <c r="L1663" t="str">
        <f>_xlfn.XLOOKUP(Tabell1[[#This Row],[Ansvar]],Fleksi[Ansvar],Fleksi[Virksomhet])</f>
        <v>EFF</v>
      </c>
      <c r="M1663" t="str">
        <f>_xlfn.XLOOKUP(Tabell1[[#This Row],[Ansvar]],Fleksi[Ansvar],Fleksi[1B])</f>
        <v>Enhet for funksjonshemmede</v>
      </c>
      <c r="N1663" t="str">
        <f>_xlfn.XLOOKUP(Tabell1[[#This Row],[Ansvar]],Fleksi[Ansvar],Fleksi[Tjenesteområde])</f>
        <v>Helse og velferd</v>
      </c>
      <c r="O1663" s="1">
        <f>+ROUND(Tabell1[[#This Row],[Justert beløp]],-3)</f>
        <v>1000</v>
      </c>
      <c r="P1663">
        <f t="shared" si="214"/>
        <v>1022</v>
      </c>
      <c r="Q1663">
        <f t="shared" si="215"/>
        <v>320544</v>
      </c>
      <c r="R1663">
        <f t="shared" si="216"/>
        <v>2541</v>
      </c>
      <c r="S1663" t="str">
        <f t="shared" si="217"/>
        <v>2255</v>
      </c>
      <c r="T1663" s="1">
        <f>+Tabell1[[#This Row],[Avrundet beløp]]</f>
        <v>1000</v>
      </c>
      <c r="U1663" s="5">
        <f t="shared" si="209"/>
        <v>1000</v>
      </c>
    </row>
    <row r="1664" spans="1:21" x14ac:dyDescent="0.25">
      <c r="A1664">
        <v>320544</v>
      </c>
      <c r="B1664" t="s">
        <v>518</v>
      </c>
      <c r="C1664">
        <v>2541</v>
      </c>
      <c r="D1664" t="s">
        <v>427</v>
      </c>
      <c r="E1664">
        <v>1025</v>
      </c>
      <c r="F1664" t="s">
        <v>258</v>
      </c>
      <c r="G1664" t="s">
        <v>17</v>
      </c>
      <c r="H1664" t="s">
        <v>18</v>
      </c>
      <c r="I1664" s="1">
        <v>19737</v>
      </c>
      <c r="J1664" s="1">
        <f>+Tabell1[[#This Row],[Regnskap]]</f>
        <v>19737</v>
      </c>
      <c r="L1664" t="str">
        <f>_xlfn.XLOOKUP(Tabell1[[#This Row],[Ansvar]],Fleksi[Ansvar],Fleksi[Virksomhet])</f>
        <v>EFF</v>
      </c>
      <c r="M1664" t="str">
        <f>_xlfn.XLOOKUP(Tabell1[[#This Row],[Ansvar]],Fleksi[Ansvar],Fleksi[1B])</f>
        <v>Enhet for funksjonshemmede</v>
      </c>
      <c r="N1664" t="str">
        <f>_xlfn.XLOOKUP(Tabell1[[#This Row],[Ansvar]],Fleksi[Ansvar],Fleksi[Tjenesteområde])</f>
        <v>Helse og velferd</v>
      </c>
      <c r="O1664" s="1">
        <f>+ROUND(Tabell1[[#This Row],[Justert beløp]],-3)</f>
        <v>20000</v>
      </c>
      <c r="P1664">
        <f t="shared" si="214"/>
        <v>1025</v>
      </c>
      <c r="Q1664">
        <f t="shared" si="215"/>
        <v>320544</v>
      </c>
      <c r="R1664">
        <f t="shared" si="216"/>
        <v>2541</v>
      </c>
      <c r="S1664" t="str">
        <f t="shared" si="217"/>
        <v>2255</v>
      </c>
      <c r="T1664" s="1">
        <f>+Tabell1[[#This Row],[Avrundet beløp]]</f>
        <v>20000</v>
      </c>
      <c r="U1664" s="5">
        <f t="shared" si="209"/>
        <v>20000</v>
      </c>
    </row>
    <row r="1665" spans="1:21" x14ac:dyDescent="0.25">
      <c r="A1665">
        <v>320544</v>
      </c>
      <c r="B1665" t="s">
        <v>518</v>
      </c>
      <c r="C1665">
        <v>2541</v>
      </c>
      <c r="D1665" t="s">
        <v>427</v>
      </c>
      <c r="E1665">
        <v>1040</v>
      </c>
      <c r="F1665" t="s">
        <v>27</v>
      </c>
      <c r="G1665" t="s">
        <v>17</v>
      </c>
      <c r="H1665" t="s">
        <v>18</v>
      </c>
      <c r="I1665" s="1">
        <v>12273</v>
      </c>
      <c r="J1665" s="1">
        <f>+Tabell1[[#This Row],[Regnskap]]</f>
        <v>12273</v>
      </c>
      <c r="L1665" t="str">
        <f>_xlfn.XLOOKUP(Tabell1[[#This Row],[Ansvar]],Fleksi[Ansvar],Fleksi[Virksomhet])</f>
        <v>EFF</v>
      </c>
      <c r="M1665" t="str">
        <f>_xlfn.XLOOKUP(Tabell1[[#This Row],[Ansvar]],Fleksi[Ansvar],Fleksi[1B])</f>
        <v>Enhet for funksjonshemmede</v>
      </c>
      <c r="N1665" t="str">
        <f>_xlfn.XLOOKUP(Tabell1[[#This Row],[Ansvar]],Fleksi[Ansvar],Fleksi[Tjenesteområde])</f>
        <v>Helse og velferd</v>
      </c>
      <c r="O1665" s="1">
        <f>+ROUND(Tabell1[[#This Row],[Justert beløp]],-3)</f>
        <v>12000</v>
      </c>
      <c r="P1665">
        <f t="shared" si="214"/>
        <v>1040</v>
      </c>
      <c r="Q1665">
        <f t="shared" si="215"/>
        <v>320544</v>
      </c>
      <c r="R1665">
        <f t="shared" si="216"/>
        <v>2541</v>
      </c>
      <c r="S1665" t="str">
        <f t="shared" si="217"/>
        <v>2255</v>
      </c>
      <c r="T1665" s="1">
        <f>+Tabell1[[#This Row],[Avrundet beløp]]</f>
        <v>12000</v>
      </c>
      <c r="U1665" s="5">
        <f t="shared" si="209"/>
        <v>12000</v>
      </c>
    </row>
    <row r="1666" spans="1:21" x14ac:dyDescent="0.25">
      <c r="A1666">
        <v>320544</v>
      </c>
      <c r="B1666" t="s">
        <v>518</v>
      </c>
      <c r="C1666">
        <v>2541</v>
      </c>
      <c r="D1666" t="s">
        <v>427</v>
      </c>
      <c r="E1666">
        <v>1050</v>
      </c>
      <c r="F1666" t="s">
        <v>223</v>
      </c>
      <c r="G1666" t="s">
        <v>17</v>
      </c>
      <c r="H1666" t="s">
        <v>18</v>
      </c>
      <c r="I1666" s="1">
        <v>3589</v>
      </c>
      <c r="J1666" s="1">
        <f>+Tabell1[[#This Row],[Regnskap]]</f>
        <v>3589</v>
      </c>
      <c r="L1666" t="str">
        <f>_xlfn.XLOOKUP(Tabell1[[#This Row],[Ansvar]],Fleksi[Ansvar],Fleksi[Virksomhet])</f>
        <v>EFF</v>
      </c>
      <c r="M1666" t="str">
        <f>_xlfn.XLOOKUP(Tabell1[[#This Row],[Ansvar]],Fleksi[Ansvar],Fleksi[1B])</f>
        <v>Enhet for funksjonshemmede</v>
      </c>
      <c r="N1666" t="str">
        <f>_xlfn.XLOOKUP(Tabell1[[#This Row],[Ansvar]],Fleksi[Ansvar],Fleksi[Tjenesteområde])</f>
        <v>Helse og velferd</v>
      </c>
      <c r="O1666" s="1">
        <f>+ROUND(Tabell1[[#This Row],[Justert beløp]],-3)</f>
        <v>4000</v>
      </c>
      <c r="P1666">
        <f t="shared" si="214"/>
        <v>1050</v>
      </c>
      <c r="Q1666">
        <f t="shared" si="215"/>
        <v>320544</v>
      </c>
      <c r="R1666">
        <f t="shared" si="216"/>
        <v>2541</v>
      </c>
      <c r="S1666" t="str">
        <f t="shared" si="217"/>
        <v>2255</v>
      </c>
      <c r="T1666" s="1">
        <f>+Tabell1[[#This Row],[Avrundet beløp]]</f>
        <v>4000</v>
      </c>
      <c r="U1666" s="5">
        <f t="shared" si="209"/>
        <v>4000</v>
      </c>
    </row>
    <row r="1667" spans="1:21" x14ac:dyDescent="0.25">
      <c r="A1667">
        <v>320544</v>
      </c>
      <c r="B1667" t="s">
        <v>518</v>
      </c>
      <c r="C1667">
        <v>2541</v>
      </c>
      <c r="D1667" t="s">
        <v>427</v>
      </c>
      <c r="E1667">
        <v>1090</v>
      </c>
      <c r="F1667" t="s">
        <v>22</v>
      </c>
      <c r="G1667" t="s">
        <v>17</v>
      </c>
      <c r="H1667" t="s">
        <v>18</v>
      </c>
      <c r="I1667" s="1">
        <v>7923</v>
      </c>
      <c r="J1667" s="1">
        <f>+Tabell1[[#This Row],[Regnskap]]</f>
        <v>7923</v>
      </c>
      <c r="L1667" t="str">
        <f>_xlfn.XLOOKUP(Tabell1[[#This Row],[Ansvar]],Fleksi[Ansvar],Fleksi[Virksomhet])</f>
        <v>EFF</v>
      </c>
      <c r="M1667" t="str">
        <f>_xlfn.XLOOKUP(Tabell1[[#This Row],[Ansvar]],Fleksi[Ansvar],Fleksi[1B])</f>
        <v>Enhet for funksjonshemmede</v>
      </c>
      <c r="N1667" t="str">
        <f>_xlfn.XLOOKUP(Tabell1[[#This Row],[Ansvar]],Fleksi[Ansvar],Fleksi[Tjenesteområde])</f>
        <v>Helse og velferd</v>
      </c>
      <c r="O1667" s="1">
        <f>+ROUND(Tabell1[[#This Row],[Justert beløp]],-3)</f>
        <v>8000</v>
      </c>
      <c r="P1667">
        <f t="shared" si="214"/>
        <v>1090</v>
      </c>
      <c r="Q1667">
        <f t="shared" si="215"/>
        <v>320544</v>
      </c>
      <c r="R1667">
        <f t="shared" si="216"/>
        <v>2541</v>
      </c>
      <c r="S1667" t="str">
        <f t="shared" si="217"/>
        <v>2255</v>
      </c>
      <c r="T1667" s="1">
        <f>+Tabell1[[#This Row],[Avrundet beløp]]</f>
        <v>8000</v>
      </c>
      <c r="U1667" s="5">
        <f t="shared" si="209"/>
        <v>8000</v>
      </c>
    </row>
    <row r="1668" spans="1:21" x14ac:dyDescent="0.25">
      <c r="A1668">
        <v>320544</v>
      </c>
      <c r="B1668" t="s">
        <v>518</v>
      </c>
      <c r="C1668">
        <v>2541</v>
      </c>
      <c r="D1668" t="s">
        <v>427</v>
      </c>
      <c r="E1668">
        <v>1099</v>
      </c>
      <c r="F1668" t="s">
        <v>16</v>
      </c>
      <c r="G1668" t="s">
        <v>17</v>
      </c>
      <c r="H1668" t="s">
        <v>18</v>
      </c>
      <c r="I1668" s="1">
        <v>23772</v>
      </c>
      <c r="J1668" s="1">
        <f>+Tabell1[[#This Row],[Regnskap]]</f>
        <v>23772</v>
      </c>
      <c r="L1668" t="str">
        <f>_xlfn.XLOOKUP(Tabell1[[#This Row],[Ansvar]],Fleksi[Ansvar],Fleksi[Virksomhet])</f>
        <v>EFF</v>
      </c>
      <c r="M1668" t="str">
        <f>_xlfn.XLOOKUP(Tabell1[[#This Row],[Ansvar]],Fleksi[Ansvar],Fleksi[1B])</f>
        <v>Enhet for funksjonshemmede</v>
      </c>
      <c r="N1668" t="str">
        <f>_xlfn.XLOOKUP(Tabell1[[#This Row],[Ansvar]],Fleksi[Ansvar],Fleksi[Tjenesteområde])</f>
        <v>Helse og velferd</v>
      </c>
      <c r="O1668" s="1">
        <f>+ROUND(Tabell1[[#This Row],[Justert beløp]],-3)</f>
        <v>24000</v>
      </c>
      <c r="P1668">
        <f t="shared" si="214"/>
        <v>1099</v>
      </c>
      <c r="Q1668">
        <f t="shared" si="215"/>
        <v>320544</v>
      </c>
      <c r="R1668">
        <f t="shared" si="216"/>
        <v>2541</v>
      </c>
      <c r="S1668" t="str">
        <f t="shared" si="217"/>
        <v>2255</v>
      </c>
      <c r="T1668" s="1">
        <f>+Tabell1[[#This Row],[Avrundet beløp]]</f>
        <v>24000</v>
      </c>
      <c r="U1668" s="5">
        <f t="shared" si="209"/>
        <v>24000</v>
      </c>
    </row>
    <row r="1669" spans="1:21" x14ac:dyDescent="0.25">
      <c r="A1669">
        <v>320545</v>
      </c>
      <c r="B1669" t="s">
        <v>519</v>
      </c>
      <c r="C1669">
        <v>2321</v>
      </c>
      <c r="D1669" t="s">
        <v>219</v>
      </c>
      <c r="E1669">
        <v>1021</v>
      </c>
      <c r="F1669" t="s">
        <v>30</v>
      </c>
      <c r="G1669" t="s">
        <v>17</v>
      </c>
      <c r="H1669" t="s">
        <v>18</v>
      </c>
      <c r="I1669" s="1">
        <v>24</v>
      </c>
      <c r="J1669" s="1">
        <f>+Tabell1[[#This Row],[Regnskap]]</f>
        <v>24</v>
      </c>
      <c r="L1669" t="str">
        <f>_xlfn.XLOOKUP(Tabell1[[#This Row],[Ansvar]],Fleksi[Ansvar],Fleksi[Virksomhet])</f>
        <v>EFF</v>
      </c>
      <c r="M1669" t="str">
        <f>_xlfn.XLOOKUP(Tabell1[[#This Row],[Ansvar]],Fleksi[Ansvar],Fleksi[1B])</f>
        <v>Enhet for funksjonshemmede</v>
      </c>
      <c r="N1669" t="str">
        <f>_xlfn.XLOOKUP(Tabell1[[#This Row],[Ansvar]],Fleksi[Ansvar],Fleksi[Tjenesteområde])</f>
        <v>Helse og velferd</v>
      </c>
      <c r="O1669" s="1">
        <f>+ROUND(Tabell1[[#This Row],[Justert beløp]],-3)</f>
        <v>0</v>
      </c>
      <c r="P1669">
        <f t="shared" si="214"/>
        <v>1021</v>
      </c>
      <c r="Q1669">
        <f t="shared" si="215"/>
        <v>320545</v>
      </c>
      <c r="R1669">
        <f t="shared" si="216"/>
        <v>2321</v>
      </c>
      <c r="S1669" t="str">
        <f t="shared" si="217"/>
        <v>2255</v>
      </c>
      <c r="T1669" s="1">
        <f>+Tabell1[[#This Row],[Avrundet beløp]]</f>
        <v>0</v>
      </c>
      <c r="U1669" s="5">
        <f t="shared" ref="U1669:U1732" si="218">ROUND(T1669,-3)</f>
        <v>0</v>
      </c>
    </row>
    <row r="1670" spans="1:21" x14ac:dyDescent="0.25">
      <c r="A1670">
        <v>320545</v>
      </c>
      <c r="B1670" t="s">
        <v>519</v>
      </c>
      <c r="C1670">
        <v>2321</v>
      </c>
      <c r="D1670" t="s">
        <v>219</v>
      </c>
      <c r="E1670">
        <v>1099</v>
      </c>
      <c r="F1670" t="s">
        <v>16</v>
      </c>
      <c r="G1670" t="s">
        <v>17</v>
      </c>
      <c r="H1670" t="s">
        <v>18</v>
      </c>
      <c r="I1670" s="1">
        <v>3</v>
      </c>
      <c r="J1670" s="1">
        <f>+Tabell1[[#This Row],[Regnskap]]</f>
        <v>3</v>
      </c>
      <c r="L1670" t="str">
        <f>_xlfn.XLOOKUP(Tabell1[[#This Row],[Ansvar]],Fleksi[Ansvar],Fleksi[Virksomhet])</f>
        <v>EFF</v>
      </c>
      <c r="M1670" t="str">
        <f>_xlfn.XLOOKUP(Tabell1[[#This Row],[Ansvar]],Fleksi[Ansvar],Fleksi[1B])</f>
        <v>Enhet for funksjonshemmede</v>
      </c>
      <c r="N1670" t="str">
        <f>_xlfn.XLOOKUP(Tabell1[[#This Row],[Ansvar]],Fleksi[Ansvar],Fleksi[Tjenesteområde])</f>
        <v>Helse og velferd</v>
      </c>
      <c r="O1670" s="1">
        <f>+ROUND(Tabell1[[#This Row],[Justert beløp]],-3)</f>
        <v>0</v>
      </c>
      <c r="P1670">
        <f t="shared" si="214"/>
        <v>1099</v>
      </c>
      <c r="Q1670">
        <f t="shared" si="215"/>
        <v>320545</v>
      </c>
      <c r="R1670">
        <f t="shared" si="216"/>
        <v>2321</v>
      </c>
      <c r="S1670" t="str">
        <f t="shared" si="217"/>
        <v>2255</v>
      </c>
      <c r="T1670" s="1">
        <f>+Tabell1[[#This Row],[Avrundet beløp]]</f>
        <v>0</v>
      </c>
      <c r="U1670" s="5">
        <f t="shared" si="218"/>
        <v>0</v>
      </c>
    </row>
    <row r="1671" spans="1:21" x14ac:dyDescent="0.25">
      <c r="A1671">
        <v>320545</v>
      </c>
      <c r="B1671" t="s">
        <v>519</v>
      </c>
      <c r="C1671">
        <v>2542</v>
      </c>
      <c r="D1671" t="s">
        <v>430</v>
      </c>
      <c r="E1671">
        <v>1012</v>
      </c>
      <c r="F1671" t="s">
        <v>23</v>
      </c>
      <c r="G1671" t="s">
        <v>17</v>
      </c>
      <c r="H1671" t="s">
        <v>18</v>
      </c>
      <c r="I1671" s="1">
        <v>220</v>
      </c>
      <c r="J1671" s="1">
        <f>+Tabell1[[#This Row],[Regnskap]]</f>
        <v>220</v>
      </c>
      <c r="L1671" t="str">
        <f>_xlfn.XLOOKUP(Tabell1[[#This Row],[Ansvar]],Fleksi[Ansvar],Fleksi[Virksomhet])</f>
        <v>EFF</v>
      </c>
      <c r="M1671" t="str">
        <f>_xlfn.XLOOKUP(Tabell1[[#This Row],[Ansvar]],Fleksi[Ansvar],Fleksi[1B])</f>
        <v>Enhet for funksjonshemmede</v>
      </c>
      <c r="N1671" t="str">
        <f>_xlfn.XLOOKUP(Tabell1[[#This Row],[Ansvar]],Fleksi[Ansvar],Fleksi[Tjenesteområde])</f>
        <v>Helse og velferd</v>
      </c>
      <c r="O1671" s="1">
        <f>+ROUND(Tabell1[[#This Row],[Justert beløp]],-3)</f>
        <v>0</v>
      </c>
      <c r="P1671">
        <f t="shared" si="214"/>
        <v>1012</v>
      </c>
      <c r="Q1671">
        <f t="shared" si="215"/>
        <v>320545</v>
      </c>
      <c r="R1671">
        <f t="shared" si="216"/>
        <v>2542</v>
      </c>
      <c r="S1671" t="str">
        <f t="shared" si="217"/>
        <v>2255</v>
      </c>
      <c r="T1671" s="1">
        <f>+Tabell1[[#This Row],[Avrundet beløp]]</f>
        <v>0</v>
      </c>
      <c r="U1671" s="5">
        <f t="shared" si="218"/>
        <v>0</v>
      </c>
    </row>
    <row r="1672" spans="1:21" x14ac:dyDescent="0.25">
      <c r="A1672">
        <v>320545</v>
      </c>
      <c r="B1672" t="s">
        <v>519</v>
      </c>
      <c r="C1672">
        <v>2542</v>
      </c>
      <c r="D1672" t="s">
        <v>430</v>
      </c>
      <c r="E1672">
        <v>1020</v>
      </c>
      <c r="F1672" t="s">
        <v>260</v>
      </c>
      <c r="G1672" t="s">
        <v>17</v>
      </c>
      <c r="H1672" t="s">
        <v>18</v>
      </c>
      <c r="I1672" s="1">
        <v>33106</v>
      </c>
      <c r="J1672" s="1">
        <f>+Tabell1[[#This Row],[Regnskap]]</f>
        <v>33106</v>
      </c>
      <c r="L1672" t="str">
        <f>_xlfn.XLOOKUP(Tabell1[[#This Row],[Ansvar]],Fleksi[Ansvar],Fleksi[Virksomhet])</f>
        <v>EFF</v>
      </c>
      <c r="M1672" t="str">
        <f>_xlfn.XLOOKUP(Tabell1[[#This Row],[Ansvar]],Fleksi[Ansvar],Fleksi[1B])</f>
        <v>Enhet for funksjonshemmede</v>
      </c>
      <c r="N1672" t="str">
        <f>_xlfn.XLOOKUP(Tabell1[[#This Row],[Ansvar]],Fleksi[Ansvar],Fleksi[Tjenesteområde])</f>
        <v>Helse og velferd</v>
      </c>
      <c r="O1672" s="1">
        <f>+ROUND(Tabell1[[#This Row],[Justert beløp]],-3)</f>
        <v>33000</v>
      </c>
      <c r="P1672">
        <f t="shared" si="214"/>
        <v>1020</v>
      </c>
      <c r="Q1672">
        <f t="shared" si="215"/>
        <v>320545</v>
      </c>
      <c r="R1672">
        <f t="shared" si="216"/>
        <v>2542</v>
      </c>
      <c r="S1672" t="str">
        <f t="shared" si="217"/>
        <v>2255</v>
      </c>
      <c r="T1672" s="1">
        <f>+Tabell1[[#This Row],[Avrundet beløp]]</f>
        <v>33000</v>
      </c>
      <c r="U1672" s="5">
        <f t="shared" si="218"/>
        <v>33000</v>
      </c>
    </row>
    <row r="1673" spans="1:21" x14ac:dyDescent="0.25">
      <c r="A1673">
        <v>320545</v>
      </c>
      <c r="B1673" t="s">
        <v>519</v>
      </c>
      <c r="C1673">
        <v>2542</v>
      </c>
      <c r="D1673" t="s">
        <v>430</v>
      </c>
      <c r="E1673">
        <v>1022</v>
      </c>
      <c r="F1673" t="s">
        <v>278</v>
      </c>
      <c r="G1673" t="s">
        <v>17</v>
      </c>
      <c r="H1673" t="s">
        <v>18</v>
      </c>
      <c r="I1673" s="1">
        <v>6538</v>
      </c>
      <c r="J1673" s="1">
        <f>+Tabell1[[#This Row],[Regnskap]]</f>
        <v>6538</v>
      </c>
      <c r="L1673" t="str">
        <f>_xlfn.XLOOKUP(Tabell1[[#This Row],[Ansvar]],Fleksi[Ansvar],Fleksi[Virksomhet])</f>
        <v>EFF</v>
      </c>
      <c r="M1673" t="str">
        <f>_xlfn.XLOOKUP(Tabell1[[#This Row],[Ansvar]],Fleksi[Ansvar],Fleksi[1B])</f>
        <v>Enhet for funksjonshemmede</v>
      </c>
      <c r="N1673" t="str">
        <f>_xlfn.XLOOKUP(Tabell1[[#This Row],[Ansvar]],Fleksi[Ansvar],Fleksi[Tjenesteområde])</f>
        <v>Helse og velferd</v>
      </c>
      <c r="O1673" s="1">
        <f>+ROUND(Tabell1[[#This Row],[Justert beløp]],-3)</f>
        <v>7000</v>
      </c>
      <c r="P1673">
        <f t="shared" si="214"/>
        <v>1022</v>
      </c>
      <c r="Q1673">
        <f t="shared" si="215"/>
        <v>320545</v>
      </c>
      <c r="R1673">
        <f t="shared" si="216"/>
        <v>2542</v>
      </c>
      <c r="S1673" t="str">
        <f t="shared" si="217"/>
        <v>2255</v>
      </c>
      <c r="T1673" s="1">
        <f>+Tabell1[[#This Row],[Avrundet beløp]]</f>
        <v>7000</v>
      </c>
      <c r="U1673" s="5">
        <f t="shared" si="218"/>
        <v>7000</v>
      </c>
    </row>
    <row r="1674" spans="1:21" x14ac:dyDescent="0.25">
      <c r="A1674">
        <v>320545</v>
      </c>
      <c r="B1674" t="s">
        <v>519</v>
      </c>
      <c r="C1674">
        <v>2542</v>
      </c>
      <c r="D1674" t="s">
        <v>430</v>
      </c>
      <c r="E1674">
        <v>1023</v>
      </c>
      <c r="F1674" t="s">
        <v>447</v>
      </c>
      <c r="G1674" t="s">
        <v>17</v>
      </c>
      <c r="H1674" t="s">
        <v>18</v>
      </c>
      <c r="I1674" s="1">
        <v>1695</v>
      </c>
      <c r="J1674" s="1">
        <f>+Tabell1[[#This Row],[Regnskap]]</f>
        <v>1695</v>
      </c>
      <c r="L1674" t="str">
        <f>_xlfn.XLOOKUP(Tabell1[[#This Row],[Ansvar]],Fleksi[Ansvar],Fleksi[Virksomhet])</f>
        <v>EFF</v>
      </c>
      <c r="M1674" t="str">
        <f>_xlfn.XLOOKUP(Tabell1[[#This Row],[Ansvar]],Fleksi[Ansvar],Fleksi[1B])</f>
        <v>Enhet for funksjonshemmede</v>
      </c>
      <c r="N1674" t="str">
        <f>_xlfn.XLOOKUP(Tabell1[[#This Row],[Ansvar]],Fleksi[Ansvar],Fleksi[Tjenesteområde])</f>
        <v>Helse og velferd</v>
      </c>
      <c r="O1674" s="1">
        <f>+ROUND(Tabell1[[#This Row],[Justert beløp]],-3)</f>
        <v>2000</v>
      </c>
      <c r="P1674">
        <f t="shared" si="214"/>
        <v>1023</v>
      </c>
      <c r="Q1674">
        <f t="shared" si="215"/>
        <v>320545</v>
      </c>
      <c r="R1674">
        <f t="shared" si="216"/>
        <v>2542</v>
      </c>
      <c r="S1674" t="str">
        <f t="shared" si="217"/>
        <v>2255</v>
      </c>
      <c r="T1674" s="1">
        <f>+Tabell1[[#This Row],[Avrundet beløp]]</f>
        <v>2000</v>
      </c>
      <c r="U1674" s="5">
        <f t="shared" si="218"/>
        <v>2000</v>
      </c>
    </row>
    <row r="1675" spans="1:21" x14ac:dyDescent="0.25">
      <c r="A1675">
        <v>320545</v>
      </c>
      <c r="B1675" t="s">
        <v>519</v>
      </c>
      <c r="C1675">
        <v>2542</v>
      </c>
      <c r="D1675" t="s">
        <v>430</v>
      </c>
      <c r="E1675">
        <v>1025</v>
      </c>
      <c r="F1675" t="s">
        <v>258</v>
      </c>
      <c r="G1675" t="s">
        <v>17</v>
      </c>
      <c r="H1675" t="s">
        <v>18</v>
      </c>
      <c r="I1675" s="1">
        <v>7055</v>
      </c>
      <c r="J1675" s="1">
        <f>+Tabell1[[#This Row],[Regnskap]]</f>
        <v>7055</v>
      </c>
      <c r="L1675" t="str">
        <f>_xlfn.XLOOKUP(Tabell1[[#This Row],[Ansvar]],Fleksi[Ansvar],Fleksi[Virksomhet])</f>
        <v>EFF</v>
      </c>
      <c r="M1675" t="str">
        <f>_xlfn.XLOOKUP(Tabell1[[#This Row],[Ansvar]],Fleksi[Ansvar],Fleksi[1B])</f>
        <v>Enhet for funksjonshemmede</v>
      </c>
      <c r="N1675" t="str">
        <f>_xlfn.XLOOKUP(Tabell1[[#This Row],[Ansvar]],Fleksi[Ansvar],Fleksi[Tjenesteområde])</f>
        <v>Helse og velferd</v>
      </c>
      <c r="O1675" s="1">
        <f>+ROUND(Tabell1[[#This Row],[Justert beløp]],-3)</f>
        <v>7000</v>
      </c>
      <c r="P1675">
        <f t="shared" si="214"/>
        <v>1025</v>
      </c>
      <c r="Q1675">
        <f t="shared" si="215"/>
        <v>320545</v>
      </c>
      <c r="R1675">
        <f t="shared" si="216"/>
        <v>2542</v>
      </c>
      <c r="S1675" t="str">
        <f t="shared" si="217"/>
        <v>2255</v>
      </c>
      <c r="T1675" s="1">
        <f>+Tabell1[[#This Row],[Avrundet beløp]]</f>
        <v>7000</v>
      </c>
      <c r="U1675" s="5">
        <f t="shared" si="218"/>
        <v>7000</v>
      </c>
    </row>
    <row r="1676" spans="1:21" x14ac:dyDescent="0.25">
      <c r="A1676">
        <v>320545</v>
      </c>
      <c r="B1676" t="s">
        <v>519</v>
      </c>
      <c r="C1676">
        <v>2542</v>
      </c>
      <c r="D1676" t="s">
        <v>430</v>
      </c>
      <c r="E1676">
        <v>1040</v>
      </c>
      <c r="F1676" t="s">
        <v>27</v>
      </c>
      <c r="G1676" t="s">
        <v>17</v>
      </c>
      <c r="H1676" t="s">
        <v>18</v>
      </c>
      <c r="I1676" s="1">
        <v>9252</v>
      </c>
      <c r="J1676" s="1">
        <f>+Tabell1[[#This Row],[Regnskap]]</f>
        <v>9252</v>
      </c>
      <c r="L1676" t="str">
        <f>_xlfn.XLOOKUP(Tabell1[[#This Row],[Ansvar]],Fleksi[Ansvar],Fleksi[Virksomhet])</f>
        <v>EFF</v>
      </c>
      <c r="M1676" t="str">
        <f>_xlfn.XLOOKUP(Tabell1[[#This Row],[Ansvar]],Fleksi[Ansvar],Fleksi[1B])</f>
        <v>Enhet for funksjonshemmede</v>
      </c>
      <c r="N1676" t="str">
        <f>_xlfn.XLOOKUP(Tabell1[[#This Row],[Ansvar]],Fleksi[Ansvar],Fleksi[Tjenesteområde])</f>
        <v>Helse og velferd</v>
      </c>
      <c r="O1676" s="1">
        <f>+ROUND(Tabell1[[#This Row],[Justert beløp]],-3)</f>
        <v>9000</v>
      </c>
      <c r="P1676">
        <f t="shared" si="214"/>
        <v>1040</v>
      </c>
      <c r="Q1676">
        <f t="shared" si="215"/>
        <v>320545</v>
      </c>
      <c r="R1676">
        <f t="shared" si="216"/>
        <v>2542</v>
      </c>
      <c r="S1676" t="str">
        <f t="shared" si="217"/>
        <v>2255</v>
      </c>
      <c r="T1676" s="1">
        <f>+Tabell1[[#This Row],[Avrundet beløp]]</f>
        <v>9000</v>
      </c>
      <c r="U1676" s="5">
        <f t="shared" si="218"/>
        <v>9000</v>
      </c>
    </row>
    <row r="1677" spans="1:21" x14ac:dyDescent="0.25">
      <c r="A1677">
        <v>320545</v>
      </c>
      <c r="B1677" t="s">
        <v>519</v>
      </c>
      <c r="C1677">
        <v>2542</v>
      </c>
      <c r="D1677" t="s">
        <v>430</v>
      </c>
      <c r="E1677">
        <v>1090</v>
      </c>
      <c r="F1677" t="s">
        <v>22</v>
      </c>
      <c r="G1677" t="s">
        <v>17</v>
      </c>
      <c r="H1677" t="s">
        <v>18</v>
      </c>
      <c r="I1677" s="1">
        <v>3422</v>
      </c>
      <c r="J1677" s="1">
        <f>+Tabell1[[#This Row],[Regnskap]]</f>
        <v>3422</v>
      </c>
      <c r="L1677" t="str">
        <f>_xlfn.XLOOKUP(Tabell1[[#This Row],[Ansvar]],Fleksi[Ansvar],Fleksi[Virksomhet])</f>
        <v>EFF</v>
      </c>
      <c r="M1677" t="str">
        <f>_xlfn.XLOOKUP(Tabell1[[#This Row],[Ansvar]],Fleksi[Ansvar],Fleksi[1B])</f>
        <v>Enhet for funksjonshemmede</v>
      </c>
      <c r="N1677" t="str">
        <f>_xlfn.XLOOKUP(Tabell1[[#This Row],[Ansvar]],Fleksi[Ansvar],Fleksi[Tjenesteområde])</f>
        <v>Helse og velferd</v>
      </c>
      <c r="O1677" s="1">
        <f>+ROUND(Tabell1[[#This Row],[Justert beløp]],-3)</f>
        <v>3000</v>
      </c>
      <c r="P1677">
        <f t="shared" si="214"/>
        <v>1090</v>
      </c>
      <c r="Q1677">
        <f t="shared" si="215"/>
        <v>320545</v>
      </c>
      <c r="R1677">
        <f t="shared" si="216"/>
        <v>2542</v>
      </c>
      <c r="S1677" t="str">
        <f t="shared" si="217"/>
        <v>2255</v>
      </c>
      <c r="T1677" s="1">
        <f>+Tabell1[[#This Row],[Avrundet beløp]]</f>
        <v>3000</v>
      </c>
      <c r="U1677" s="5">
        <f t="shared" si="218"/>
        <v>3000</v>
      </c>
    </row>
    <row r="1678" spans="1:21" x14ac:dyDescent="0.25">
      <c r="A1678">
        <v>320545</v>
      </c>
      <c r="B1678" t="s">
        <v>519</v>
      </c>
      <c r="C1678">
        <v>2542</v>
      </c>
      <c r="D1678" t="s">
        <v>430</v>
      </c>
      <c r="E1678">
        <v>1099</v>
      </c>
      <c r="F1678" t="s">
        <v>16</v>
      </c>
      <c r="G1678" t="s">
        <v>17</v>
      </c>
      <c r="H1678" t="s">
        <v>18</v>
      </c>
      <c r="I1678" s="1">
        <v>8900</v>
      </c>
      <c r="J1678" s="1">
        <f>+Tabell1[[#This Row],[Regnskap]]</f>
        <v>8900</v>
      </c>
      <c r="L1678" t="str">
        <f>_xlfn.XLOOKUP(Tabell1[[#This Row],[Ansvar]],Fleksi[Ansvar],Fleksi[Virksomhet])</f>
        <v>EFF</v>
      </c>
      <c r="M1678" t="str">
        <f>_xlfn.XLOOKUP(Tabell1[[#This Row],[Ansvar]],Fleksi[Ansvar],Fleksi[1B])</f>
        <v>Enhet for funksjonshemmede</v>
      </c>
      <c r="N1678" t="str">
        <f>_xlfn.XLOOKUP(Tabell1[[#This Row],[Ansvar]],Fleksi[Ansvar],Fleksi[Tjenesteområde])</f>
        <v>Helse og velferd</v>
      </c>
      <c r="O1678" s="1">
        <f>+ROUND(Tabell1[[#This Row],[Justert beløp]],-3)</f>
        <v>9000</v>
      </c>
      <c r="P1678">
        <f t="shared" si="214"/>
        <v>1099</v>
      </c>
      <c r="Q1678">
        <f t="shared" si="215"/>
        <v>320545</v>
      </c>
      <c r="R1678">
        <f t="shared" si="216"/>
        <v>2542</v>
      </c>
      <c r="S1678" t="str">
        <f t="shared" si="217"/>
        <v>2255</v>
      </c>
      <c r="T1678" s="1">
        <f>+Tabell1[[#This Row],[Avrundet beløp]]</f>
        <v>9000</v>
      </c>
      <c r="U1678" s="5">
        <f t="shared" si="218"/>
        <v>9000</v>
      </c>
    </row>
    <row r="1679" spans="1:21" x14ac:dyDescent="0.25">
      <c r="A1679">
        <v>320550</v>
      </c>
      <c r="B1679" t="s">
        <v>520</v>
      </c>
      <c r="C1679">
        <v>2542</v>
      </c>
      <c r="D1679" t="s">
        <v>430</v>
      </c>
      <c r="E1679">
        <v>1012</v>
      </c>
      <c r="F1679" t="s">
        <v>23</v>
      </c>
      <c r="G1679" t="s">
        <v>17</v>
      </c>
      <c r="H1679" t="s">
        <v>18</v>
      </c>
      <c r="I1679" s="1">
        <v>2214</v>
      </c>
      <c r="J1679" s="1">
        <f>+Tabell1[[#This Row],[Regnskap]]</f>
        <v>2214</v>
      </c>
      <c r="L1679" t="str">
        <f>_xlfn.XLOOKUP(Tabell1[[#This Row],[Ansvar]],Fleksi[Ansvar],Fleksi[Virksomhet])</f>
        <v>EFF</v>
      </c>
      <c r="M1679" t="str">
        <f>_xlfn.XLOOKUP(Tabell1[[#This Row],[Ansvar]],Fleksi[Ansvar],Fleksi[1B])</f>
        <v>Enhet for funksjonshemmede</v>
      </c>
      <c r="N1679" t="str">
        <f>_xlfn.XLOOKUP(Tabell1[[#This Row],[Ansvar]],Fleksi[Ansvar],Fleksi[Tjenesteområde])</f>
        <v>Helse og velferd</v>
      </c>
      <c r="O1679" s="1">
        <f>+ROUND(Tabell1[[#This Row],[Justert beløp]],-3)</f>
        <v>2000</v>
      </c>
      <c r="P1679">
        <f t="shared" si="214"/>
        <v>1012</v>
      </c>
      <c r="Q1679">
        <f t="shared" si="215"/>
        <v>320550</v>
      </c>
      <c r="R1679">
        <f t="shared" si="216"/>
        <v>2542</v>
      </c>
      <c r="S1679" t="str">
        <f t="shared" si="217"/>
        <v>2255</v>
      </c>
      <c r="T1679" s="1">
        <f>+Tabell1[[#This Row],[Avrundet beløp]]</f>
        <v>2000</v>
      </c>
      <c r="U1679" s="5">
        <f t="shared" si="218"/>
        <v>2000</v>
      </c>
    </row>
    <row r="1680" spans="1:21" x14ac:dyDescent="0.25">
      <c r="A1680">
        <v>320550</v>
      </c>
      <c r="B1680" t="s">
        <v>520</v>
      </c>
      <c r="C1680">
        <v>2542</v>
      </c>
      <c r="D1680" t="s">
        <v>430</v>
      </c>
      <c r="E1680">
        <v>1020</v>
      </c>
      <c r="F1680" t="s">
        <v>260</v>
      </c>
      <c r="G1680" t="s">
        <v>17</v>
      </c>
      <c r="H1680" t="s">
        <v>18</v>
      </c>
      <c r="I1680" s="1">
        <v>30374</v>
      </c>
      <c r="J1680" s="1">
        <f>+Tabell1[[#This Row],[Regnskap]]</f>
        <v>30374</v>
      </c>
      <c r="L1680" t="str">
        <f>_xlfn.XLOOKUP(Tabell1[[#This Row],[Ansvar]],Fleksi[Ansvar],Fleksi[Virksomhet])</f>
        <v>EFF</v>
      </c>
      <c r="M1680" t="str">
        <f>_xlfn.XLOOKUP(Tabell1[[#This Row],[Ansvar]],Fleksi[Ansvar],Fleksi[1B])</f>
        <v>Enhet for funksjonshemmede</v>
      </c>
      <c r="N1680" t="str">
        <f>_xlfn.XLOOKUP(Tabell1[[#This Row],[Ansvar]],Fleksi[Ansvar],Fleksi[Tjenesteområde])</f>
        <v>Helse og velferd</v>
      </c>
      <c r="O1680" s="1">
        <f>+ROUND(Tabell1[[#This Row],[Justert beløp]],-3)</f>
        <v>30000</v>
      </c>
      <c r="P1680">
        <f t="shared" si="214"/>
        <v>1020</v>
      </c>
      <c r="Q1680">
        <f t="shared" si="215"/>
        <v>320550</v>
      </c>
      <c r="R1680">
        <f t="shared" si="216"/>
        <v>2542</v>
      </c>
      <c r="S1680" t="str">
        <f t="shared" si="217"/>
        <v>2255</v>
      </c>
      <c r="T1680" s="1">
        <f>+Tabell1[[#This Row],[Avrundet beløp]]</f>
        <v>30000</v>
      </c>
      <c r="U1680" s="5">
        <f t="shared" si="218"/>
        <v>30000</v>
      </c>
    </row>
    <row r="1681" spans="1:21" x14ac:dyDescent="0.25">
      <c r="A1681">
        <v>320550</v>
      </c>
      <c r="B1681" t="s">
        <v>520</v>
      </c>
      <c r="C1681">
        <v>2542</v>
      </c>
      <c r="D1681" t="s">
        <v>430</v>
      </c>
      <c r="E1681">
        <v>1021</v>
      </c>
      <c r="F1681" t="s">
        <v>30</v>
      </c>
      <c r="G1681" t="s">
        <v>17</v>
      </c>
      <c r="H1681" t="s">
        <v>18</v>
      </c>
      <c r="I1681" s="1">
        <v>1677</v>
      </c>
      <c r="J1681" s="1">
        <f>+Tabell1[[#This Row],[Regnskap]]</f>
        <v>1677</v>
      </c>
      <c r="L1681" t="str">
        <f>_xlfn.XLOOKUP(Tabell1[[#This Row],[Ansvar]],Fleksi[Ansvar],Fleksi[Virksomhet])</f>
        <v>EFF</v>
      </c>
      <c r="M1681" t="str">
        <f>_xlfn.XLOOKUP(Tabell1[[#This Row],[Ansvar]],Fleksi[Ansvar],Fleksi[1B])</f>
        <v>Enhet for funksjonshemmede</v>
      </c>
      <c r="N1681" t="str">
        <f>_xlfn.XLOOKUP(Tabell1[[#This Row],[Ansvar]],Fleksi[Ansvar],Fleksi[Tjenesteområde])</f>
        <v>Helse og velferd</v>
      </c>
      <c r="O1681" s="1">
        <f>+ROUND(Tabell1[[#This Row],[Justert beløp]],-3)</f>
        <v>2000</v>
      </c>
      <c r="P1681">
        <f t="shared" si="214"/>
        <v>1021</v>
      </c>
      <c r="Q1681">
        <f t="shared" si="215"/>
        <v>320550</v>
      </c>
      <c r="R1681">
        <f t="shared" si="216"/>
        <v>2542</v>
      </c>
      <c r="S1681" t="str">
        <f t="shared" si="217"/>
        <v>2255</v>
      </c>
      <c r="T1681" s="1">
        <f>+Tabell1[[#This Row],[Avrundet beløp]]</f>
        <v>2000</v>
      </c>
      <c r="U1681" s="5">
        <f t="shared" si="218"/>
        <v>2000</v>
      </c>
    </row>
    <row r="1682" spans="1:21" x14ac:dyDescent="0.25">
      <c r="A1682">
        <v>320550</v>
      </c>
      <c r="B1682" t="s">
        <v>520</v>
      </c>
      <c r="C1682">
        <v>2542</v>
      </c>
      <c r="D1682" t="s">
        <v>430</v>
      </c>
      <c r="E1682">
        <v>1025</v>
      </c>
      <c r="F1682" t="s">
        <v>258</v>
      </c>
      <c r="G1682" t="s">
        <v>17</v>
      </c>
      <c r="H1682" t="s">
        <v>18</v>
      </c>
      <c r="I1682" s="1">
        <v>1642</v>
      </c>
      <c r="J1682" s="1">
        <f>+Tabell1[[#This Row],[Regnskap]]</f>
        <v>1642</v>
      </c>
      <c r="L1682" t="str">
        <f>_xlfn.XLOOKUP(Tabell1[[#This Row],[Ansvar]],Fleksi[Ansvar],Fleksi[Virksomhet])</f>
        <v>EFF</v>
      </c>
      <c r="M1682" t="str">
        <f>_xlfn.XLOOKUP(Tabell1[[#This Row],[Ansvar]],Fleksi[Ansvar],Fleksi[1B])</f>
        <v>Enhet for funksjonshemmede</v>
      </c>
      <c r="N1682" t="str">
        <f>_xlfn.XLOOKUP(Tabell1[[#This Row],[Ansvar]],Fleksi[Ansvar],Fleksi[Tjenesteområde])</f>
        <v>Helse og velferd</v>
      </c>
      <c r="O1682" s="1">
        <f>+ROUND(Tabell1[[#This Row],[Justert beløp]],-3)</f>
        <v>2000</v>
      </c>
      <c r="P1682">
        <f t="shared" si="214"/>
        <v>1025</v>
      </c>
      <c r="Q1682">
        <f t="shared" si="215"/>
        <v>320550</v>
      </c>
      <c r="R1682">
        <f t="shared" si="216"/>
        <v>2542</v>
      </c>
      <c r="S1682" t="str">
        <f t="shared" si="217"/>
        <v>2255</v>
      </c>
      <c r="T1682" s="1">
        <f>+Tabell1[[#This Row],[Avrundet beløp]]</f>
        <v>2000</v>
      </c>
      <c r="U1682" s="5">
        <f t="shared" si="218"/>
        <v>2000</v>
      </c>
    </row>
    <row r="1683" spans="1:21" x14ac:dyDescent="0.25">
      <c r="A1683">
        <v>320550</v>
      </c>
      <c r="B1683" t="s">
        <v>520</v>
      </c>
      <c r="C1683">
        <v>2542</v>
      </c>
      <c r="D1683" t="s">
        <v>430</v>
      </c>
      <c r="E1683">
        <v>1040</v>
      </c>
      <c r="F1683" t="s">
        <v>27</v>
      </c>
      <c r="G1683" t="s">
        <v>17</v>
      </c>
      <c r="H1683" t="s">
        <v>18</v>
      </c>
      <c r="I1683" s="1">
        <v>15608</v>
      </c>
      <c r="J1683" s="1">
        <f>+Tabell1[[#This Row],[Regnskap]]</f>
        <v>15608</v>
      </c>
      <c r="L1683" t="str">
        <f>_xlfn.XLOOKUP(Tabell1[[#This Row],[Ansvar]],Fleksi[Ansvar],Fleksi[Virksomhet])</f>
        <v>EFF</v>
      </c>
      <c r="M1683" t="str">
        <f>_xlfn.XLOOKUP(Tabell1[[#This Row],[Ansvar]],Fleksi[Ansvar],Fleksi[1B])</f>
        <v>Enhet for funksjonshemmede</v>
      </c>
      <c r="N1683" t="str">
        <f>_xlfn.XLOOKUP(Tabell1[[#This Row],[Ansvar]],Fleksi[Ansvar],Fleksi[Tjenesteområde])</f>
        <v>Helse og velferd</v>
      </c>
      <c r="O1683" s="1">
        <f>+ROUND(Tabell1[[#This Row],[Justert beløp]],-3)</f>
        <v>16000</v>
      </c>
      <c r="P1683">
        <f t="shared" si="214"/>
        <v>1040</v>
      </c>
      <c r="Q1683">
        <f t="shared" si="215"/>
        <v>320550</v>
      </c>
      <c r="R1683">
        <f t="shared" si="216"/>
        <v>2542</v>
      </c>
      <c r="S1683" t="str">
        <f t="shared" si="217"/>
        <v>2255</v>
      </c>
      <c r="T1683" s="1">
        <f>+Tabell1[[#This Row],[Avrundet beløp]]</f>
        <v>16000</v>
      </c>
      <c r="U1683" s="5">
        <f t="shared" si="218"/>
        <v>16000</v>
      </c>
    </row>
    <row r="1684" spans="1:21" x14ac:dyDescent="0.25">
      <c r="A1684">
        <v>320550</v>
      </c>
      <c r="B1684" t="s">
        <v>520</v>
      </c>
      <c r="C1684">
        <v>2542</v>
      </c>
      <c r="D1684" t="s">
        <v>430</v>
      </c>
      <c r="E1684">
        <v>1090</v>
      </c>
      <c r="F1684" t="s">
        <v>22</v>
      </c>
      <c r="G1684" t="s">
        <v>17</v>
      </c>
      <c r="H1684" t="s">
        <v>18</v>
      </c>
      <c r="I1684" s="1">
        <v>2517</v>
      </c>
      <c r="J1684" s="1">
        <f>+Tabell1[[#This Row],[Regnskap]]</f>
        <v>2517</v>
      </c>
      <c r="L1684" t="str">
        <f>_xlfn.XLOOKUP(Tabell1[[#This Row],[Ansvar]],Fleksi[Ansvar],Fleksi[Virksomhet])</f>
        <v>EFF</v>
      </c>
      <c r="M1684" t="str">
        <f>_xlfn.XLOOKUP(Tabell1[[#This Row],[Ansvar]],Fleksi[Ansvar],Fleksi[1B])</f>
        <v>Enhet for funksjonshemmede</v>
      </c>
      <c r="N1684" t="str">
        <f>_xlfn.XLOOKUP(Tabell1[[#This Row],[Ansvar]],Fleksi[Ansvar],Fleksi[Tjenesteområde])</f>
        <v>Helse og velferd</v>
      </c>
      <c r="O1684" s="1">
        <f>+ROUND(Tabell1[[#This Row],[Justert beløp]],-3)</f>
        <v>3000</v>
      </c>
      <c r="P1684">
        <f t="shared" si="214"/>
        <v>1090</v>
      </c>
      <c r="Q1684">
        <f t="shared" si="215"/>
        <v>320550</v>
      </c>
      <c r="R1684">
        <f t="shared" si="216"/>
        <v>2542</v>
      </c>
      <c r="S1684" t="str">
        <f t="shared" si="217"/>
        <v>2255</v>
      </c>
      <c r="T1684" s="1">
        <f>+Tabell1[[#This Row],[Avrundet beløp]]</f>
        <v>3000</v>
      </c>
      <c r="U1684" s="5">
        <f t="shared" si="218"/>
        <v>3000</v>
      </c>
    </row>
    <row r="1685" spans="1:21" x14ac:dyDescent="0.25">
      <c r="A1685">
        <v>320550</v>
      </c>
      <c r="B1685" t="s">
        <v>520</v>
      </c>
      <c r="C1685">
        <v>2542</v>
      </c>
      <c r="D1685" t="s">
        <v>430</v>
      </c>
      <c r="E1685">
        <v>1099</v>
      </c>
      <c r="F1685" t="s">
        <v>16</v>
      </c>
      <c r="G1685" t="s">
        <v>17</v>
      </c>
      <c r="H1685" t="s">
        <v>18</v>
      </c>
      <c r="I1685" s="1">
        <v>7903</v>
      </c>
      <c r="J1685" s="1">
        <f>+Tabell1[[#This Row],[Regnskap]]</f>
        <v>7903</v>
      </c>
      <c r="L1685" t="str">
        <f>_xlfn.XLOOKUP(Tabell1[[#This Row],[Ansvar]],Fleksi[Ansvar],Fleksi[Virksomhet])</f>
        <v>EFF</v>
      </c>
      <c r="M1685" t="str">
        <f>_xlfn.XLOOKUP(Tabell1[[#This Row],[Ansvar]],Fleksi[Ansvar],Fleksi[1B])</f>
        <v>Enhet for funksjonshemmede</v>
      </c>
      <c r="N1685" t="str">
        <f>_xlfn.XLOOKUP(Tabell1[[#This Row],[Ansvar]],Fleksi[Ansvar],Fleksi[Tjenesteområde])</f>
        <v>Helse og velferd</v>
      </c>
      <c r="O1685" s="1">
        <f>+ROUND(Tabell1[[#This Row],[Justert beløp]],-3)</f>
        <v>8000</v>
      </c>
      <c r="P1685">
        <f t="shared" si="214"/>
        <v>1099</v>
      </c>
      <c r="Q1685">
        <f t="shared" si="215"/>
        <v>320550</v>
      </c>
      <c r="R1685">
        <f t="shared" si="216"/>
        <v>2542</v>
      </c>
      <c r="S1685" t="str">
        <f t="shared" si="217"/>
        <v>2255</v>
      </c>
      <c r="T1685" s="1">
        <f>+Tabell1[[#This Row],[Avrundet beløp]]</f>
        <v>8000</v>
      </c>
      <c r="U1685" s="5">
        <f t="shared" si="218"/>
        <v>8000</v>
      </c>
    </row>
    <row r="1686" spans="1:21" x14ac:dyDescent="0.25">
      <c r="A1686">
        <v>320551</v>
      </c>
      <c r="B1686" t="s">
        <v>521</v>
      </c>
      <c r="C1686">
        <v>2542</v>
      </c>
      <c r="D1686" t="s">
        <v>430</v>
      </c>
      <c r="E1686">
        <v>1012</v>
      </c>
      <c r="F1686" t="s">
        <v>23</v>
      </c>
      <c r="G1686" t="s">
        <v>17</v>
      </c>
      <c r="H1686" t="s">
        <v>18</v>
      </c>
      <c r="I1686" s="1">
        <v>906</v>
      </c>
      <c r="J1686" s="1">
        <f>+Tabell1[[#This Row],[Regnskap]]</f>
        <v>906</v>
      </c>
      <c r="L1686" t="str">
        <f>_xlfn.XLOOKUP(Tabell1[[#This Row],[Ansvar]],Fleksi[Ansvar],Fleksi[Virksomhet])</f>
        <v>EFF</v>
      </c>
      <c r="M1686" t="str">
        <f>_xlfn.XLOOKUP(Tabell1[[#This Row],[Ansvar]],Fleksi[Ansvar],Fleksi[1B])</f>
        <v>Enhet for funksjonshemmede</v>
      </c>
      <c r="N1686" t="str">
        <f>_xlfn.XLOOKUP(Tabell1[[#This Row],[Ansvar]],Fleksi[Ansvar],Fleksi[Tjenesteområde])</f>
        <v>Helse og velferd</v>
      </c>
      <c r="O1686" s="1">
        <f>+ROUND(Tabell1[[#This Row],[Justert beløp]],-3)</f>
        <v>1000</v>
      </c>
      <c r="P1686">
        <f t="shared" si="214"/>
        <v>1012</v>
      </c>
      <c r="Q1686">
        <f t="shared" si="215"/>
        <v>320551</v>
      </c>
      <c r="R1686">
        <f t="shared" si="216"/>
        <v>2542</v>
      </c>
      <c r="S1686" t="str">
        <f t="shared" si="217"/>
        <v>2255</v>
      </c>
      <c r="T1686" s="1">
        <f>+Tabell1[[#This Row],[Avrundet beløp]]</f>
        <v>1000</v>
      </c>
      <c r="U1686" s="5">
        <f t="shared" si="218"/>
        <v>1000</v>
      </c>
    </row>
    <row r="1687" spans="1:21" x14ac:dyDescent="0.25">
      <c r="A1687">
        <v>320551</v>
      </c>
      <c r="B1687" t="s">
        <v>521</v>
      </c>
      <c r="C1687">
        <v>2542</v>
      </c>
      <c r="D1687" t="s">
        <v>430</v>
      </c>
      <c r="E1687">
        <v>1020</v>
      </c>
      <c r="F1687" t="s">
        <v>260</v>
      </c>
      <c r="G1687" t="s">
        <v>17</v>
      </c>
      <c r="H1687" t="s">
        <v>18</v>
      </c>
      <c r="I1687" s="1">
        <v>11651</v>
      </c>
      <c r="J1687" s="1">
        <f>+Tabell1[[#This Row],[Regnskap]]</f>
        <v>11651</v>
      </c>
      <c r="L1687" t="str">
        <f>_xlfn.XLOOKUP(Tabell1[[#This Row],[Ansvar]],Fleksi[Ansvar],Fleksi[Virksomhet])</f>
        <v>EFF</v>
      </c>
      <c r="M1687" t="str">
        <f>_xlfn.XLOOKUP(Tabell1[[#This Row],[Ansvar]],Fleksi[Ansvar],Fleksi[1B])</f>
        <v>Enhet for funksjonshemmede</v>
      </c>
      <c r="N1687" t="str">
        <f>_xlfn.XLOOKUP(Tabell1[[#This Row],[Ansvar]],Fleksi[Ansvar],Fleksi[Tjenesteområde])</f>
        <v>Helse og velferd</v>
      </c>
      <c r="O1687" s="1">
        <f>+ROUND(Tabell1[[#This Row],[Justert beløp]],-3)</f>
        <v>12000</v>
      </c>
      <c r="P1687">
        <f t="shared" si="214"/>
        <v>1020</v>
      </c>
      <c r="Q1687">
        <f t="shared" si="215"/>
        <v>320551</v>
      </c>
      <c r="R1687">
        <f t="shared" si="216"/>
        <v>2542</v>
      </c>
      <c r="S1687" t="str">
        <f t="shared" si="217"/>
        <v>2255</v>
      </c>
      <c r="T1687" s="1">
        <f>+Tabell1[[#This Row],[Avrundet beløp]]</f>
        <v>12000</v>
      </c>
      <c r="U1687" s="5">
        <f t="shared" si="218"/>
        <v>12000</v>
      </c>
    </row>
    <row r="1688" spans="1:21" x14ac:dyDescent="0.25">
      <c r="A1688">
        <v>320551</v>
      </c>
      <c r="B1688" t="s">
        <v>521</v>
      </c>
      <c r="C1688">
        <v>2542</v>
      </c>
      <c r="D1688" t="s">
        <v>430</v>
      </c>
      <c r="E1688">
        <v>1040</v>
      </c>
      <c r="F1688" t="s">
        <v>27</v>
      </c>
      <c r="G1688" t="s">
        <v>17</v>
      </c>
      <c r="H1688" t="s">
        <v>18</v>
      </c>
      <c r="I1688" s="1">
        <v>6230</v>
      </c>
      <c r="J1688" s="1">
        <f>+Tabell1[[#This Row],[Regnskap]]</f>
        <v>6230</v>
      </c>
      <c r="L1688" t="str">
        <f>_xlfn.XLOOKUP(Tabell1[[#This Row],[Ansvar]],Fleksi[Ansvar],Fleksi[Virksomhet])</f>
        <v>EFF</v>
      </c>
      <c r="M1688" t="str">
        <f>_xlfn.XLOOKUP(Tabell1[[#This Row],[Ansvar]],Fleksi[Ansvar],Fleksi[1B])</f>
        <v>Enhet for funksjonshemmede</v>
      </c>
      <c r="N1688" t="str">
        <f>_xlfn.XLOOKUP(Tabell1[[#This Row],[Ansvar]],Fleksi[Ansvar],Fleksi[Tjenesteområde])</f>
        <v>Helse og velferd</v>
      </c>
      <c r="O1688" s="1">
        <f>+ROUND(Tabell1[[#This Row],[Justert beløp]],-3)</f>
        <v>6000</v>
      </c>
      <c r="P1688">
        <f t="shared" si="214"/>
        <v>1040</v>
      </c>
      <c r="Q1688">
        <f t="shared" si="215"/>
        <v>320551</v>
      </c>
      <c r="R1688">
        <f t="shared" si="216"/>
        <v>2542</v>
      </c>
      <c r="S1688" t="str">
        <f t="shared" si="217"/>
        <v>2255</v>
      </c>
      <c r="T1688" s="1">
        <f>+Tabell1[[#This Row],[Avrundet beløp]]</f>
        <v>6000</v>
      </c>
      <c r="U1688" s="5">
        <f t="shared" si="218"/>
        <v>6000</v>
      </c>
    </row>
    <row r="1689" spans="1:21" x14ac:dyDescent="0.25">
      <c r="A1689">
        <v>320551</v>
      </c>
      <c r="B1689" t="s">
        <v>521</v>
      </c>
      <c r="C1689">
        <v>2542</v>
      </c>
      <c r="D1689" t="s">
        <v>430</v>
      </c>
      <c r="E1689">
        <v>1050</v>
      </c>
      <c r="F1689" t="s">
        <v>223</v>
      </c>
      <c r="G1689" t="s">
        <v>17</v>
      </c>
      <c r="H1689" t="s">
        <v>18</v>
      </c>
      <c r="I1689" s="1">
        <v>969</v>
      </c>
      <c r="J1689" s="1">
        <f>+Tabell1[[#This Row],[Regnskap]]</f>
        <v>969</v>
      </c>
      <c r="L1689" t="str">
        <f>_xlfn.XLOOKUP(Tabell1[[#This Row],[Ansvar]],Fleksi[Ansvar],Fleksi[Virksomhet])</f>
        <v>EFF</v>
      </c>
      <c r="M1689" t="str">
        <f>_xlfn.XLOOKUP(Tabell1[[#This Row],[Ansvar]],Fleksi[Ansvar],Fleksi[1B])</f>
        <v>Enhet for funksjonshemmede</v>
      </c>
      <c r="N1689" t="str">
        <f>_xlfn.XLOOKUP(Tabell1[[#This Row],[Ansvar]],Fleksi[Ansvar],Fleksi[Tjenesteområde])</f>
        <v>Helse og velferd</v>
      </c>
      <c r="O1689" s="1">
        <f>+ROUND(Tabell1[[#This Row],[Justert beløp]],-3)</f>
        <v>1000</v>
      </c>
      <c r="P1689">
        <f t="shared" si="214"/>
        <v>1050</v>
      </c>
      <c r="Q1689">
        <f t="shared" si="215"/>
        <v>320551</v>
      </c>
      <c r="R1689">
        <f t="shared" si="216"/>
        <v>2542</v>
      </c>
      <c r="S1689" t="str">
        <f t="shared" si="217"/>
        <v>2255</v>
      </c>
      <c r="T1689" s="1">
        <f>+Tabell1[[#This Row],[Avrundet beløp]]</f>
        <v>1000</v>
      </c>
      <c r="U1689" s="5">
        <f t="shared" si="218"/>
        <v>1000</v>
      </c>
    </row>
    <row r="1690" spans="1:21" x14ac:dyDescent="0.25">
      <c r="A1690">
        <v>320551</v>
      </c>
      <c r="B1690" t="s">
        <v>521</v>
      </c>
      <c r="C1690">
        <v>2542</v>
      </c>
      <c r="D1690" t="s">
        <v>430</v>
      </c>
      <c r="E1690">
        <v>1090</v>
      </c>
      <c r="F1690" t="s">
        <v>22</v>
      </c>
      <c r="G1690" t="s">
        <v>17</v>
      </c>
      <c r="H1690" t="s">
        <v>18</v>
      </c>
      <c r="I1690" s="1">
        <v>965</v>
      </c>
      <c r="J1690" s="1">
        <f>+Tabell1[[#This Row],[Regnskap]]</f>
        <v>965</v>
      </c>
      <c r="L1690" t="str">
        <f>_xlfn.XLOOKUP(Tabell1[[#This Row],[Ansvar]],Fleksi[Ansvar],Fleksi[Virksomhet])</f>
        <v>EFF</v>
      </c>
      <c r="M1690" t="str">
        <f>_xlfn.XLOOKUP(Tabell1[[#This Row],[Ansvar]],Fleksi[Ansvar],Fleksi[1B])</f>
        <v>Enhet for funksjonshemmede</v>
      </c>
      <c r="N1690" t="str">
        <f>_xlfn.XLOOKUP(Tabell1[[#This Row],[Ansvar]],Fleksi[Ansvar],Fleksi[Tjenesteområde])</f>
        <v>Helse og velferd</v>
      </c>
      <c r="O1690" s="1">
        <f>+ROUND(Tabell1[[#This Row],[Justert beløp]],-3)</f>
        <v>1000</v>
      </c>
      <c r="P1690">
        <f t="shared" si="214"/>
        <v>1090</v>
      </c>
      <c r="Q1690">
        <f t="shared" si="215"/>
        <v>320551</v>
      </c>
      <c r="R1690">
        <f t="shared" si="216"/>
        <v>2542</v>
      </c>
      <c r="S1690" t="str">
        <f t="shared" si="217"/>
        <v>2255</v>
      </c>
      <c r="T1690" s="1">
        <f>+Tabell1[[#This Row],[Avrundet beløp]]</f>
        <v>1000</v>
      </c>
      <c r="U1690" s="5">
        <f t="shared" si="218"/>
        <v>1000</v>
      </c>
    </row>
    <row r="1691" spans="1:21" x14ac:dyDescent="0.25">
      <c r="A1691">
        <v>320551</v>
      </c>
      <c r="B1691" t="s">
        <v>521</v>
      </c>
      <c r="C1691">
        <v>2542</v>
      </c>
      <c r="D1691" t="s">
        <v>430</v>
      </c>
      <c r="E1691">
        <v>1099</v>
      </c>
      <c r="F1691" t="s">
        <v>16</v>
      </c>
      <c r="G1691" t="s">
        <v>17</v>
      </c>
      <c r="H1691" t="s">
        <v>18</v>
      </c>
      <c r="I1691" s="1">
        <v>3322</v>
      </c>
      <c r="J1691" s="1">
        <f>+Tabell1[[#This Row],[Regnskap]]</f>
        <v>3322</v>
      </c>
      <c r="L1691" t="str">
        <f>_xlfn.XLOOKUP(Tabell1[[#This Row],[Ansvar]],Fleksi[Ansvar],Fleksi[Virksomhet])</f>
        <v>EFF</v>
      </c>
      <c r="M1691" t="str">
        <f>_xlfn.XLOOKUP(Tabell1[[#This Row],[Ansvar]],Fleksi[Ansvar],Fleksi[1B])</f>
        <v>Enhet for funksjonshemmede</v>
      </c>
      <c r="N1691" t="str">
        <f>_xlfn.XLOOKUP(Tabell1[[#This Row],[Ansvar]],Fleksi[Ansvar],Fleksi[Tjenesteområde])</f>
        <v>Helse og velferd</v>
      </c>
      <c r="O1691" s="1">
        <f>+ROUND(Tabell1[[#This Row],[Justert beløp]],-3)</f>
        <v>3000</v>
      </c>
      <c r="P1691">
        <f t="shared" si="214"/>
        <v>1099</v>
      </c>
      <c r="Q1691">
        <f t="shared" si="215"/>
        <v>320551</v>
      </c>
      <c r="R1691">
        <f t="shared" si="216"/>
        <v>2542</v>
      </c>
      <c r="S1691" t="str">
        <f t="shared" si="217"/>
        <v>2255</v>
      </c>
      <c r="T1691" s="1">
        <f>+Tabell1[[#This Row],[Avrundet beløp]]</f>
        <v>3000</v>
      </c>
      <c r="U1691" s="5">
        <f t="shared" si="218"/>
        <v>3000</v>
      </c>
    </row>
    <row r="1692" spans="1:21" x14ac:dyDescent="0.25">
      <c r="A1692">
        <v>320551</v>
      </c>
      <c r="B1692" t="s">
        <v>521</v>
      </c>
      <c r="C1692">
        <v>2542</v>
      </c>
      <c r="D1692" t="s">
        <v>430</v>
      </c>
      <c r="E1692">
        <v>1110</v>
      </c>
      <c r="F1692" t="s">
        <v>221</v>
      </c>
      <c r="G1692" t="s">
        <v>17</v>
      </c>
      <c r="H1692" t="s">
        <v>18</v>
      </c>
      <c r="I1692" s="1">
        <v>2</v>
      </c>
      <c r="J1692" s="1">
        <f>+Tabell1[[#This Row],[Regnskap]]</f>
        <v>2</v>
      </c>
      <c r="L1692" t="str">
        <f>_xlfn.XLOOKUP(Tabell1[[#This Row],[Ansvar]],Fleksi[Ansvar],Fleksi[Virksomhet])</f>
        <v>EFF</v>
      </c>
      <c r="M1692" t="str">
        <f>_xlfn.XLOOKUP(Tabell1[[#This Row],[Ansvar]],Fleksi[Ansvar],Fleksi[1B])</f>
        <v>Enhet for funksjonshemmede</v>
      </c>
      <c r="N1692" t="str">
        <f>_xlfn.XLOOKUP(Tabell1[[#This Row],[Ansvar]],Fleksi[Ansvar],Fleksi[Tjenesteområde])</f>
        <v>Helse og velferd</v>
      </c>
      <c r="O1692" s="1">
        <f>+ROUND(Tabell1[[#This Row],[Justert beløp]],-3)</f>
        <v>0</v>
      </c>
      <c r="P1692">
        <f t="shared" si="214"/>
        <v>1110</v>
      </c>
      <c r="Q1692">
        <f t="shared" si="215"/>
        <v>320551</v>
      </c>
      <c r="R1692">
        <f t="shared" si="216"/>
        <v>2542</v>
      </c>
      <c r="S1692" t="str">
        <f t="shared" si="217"/>
        <v>2255</v>
      </c>
      <c r="T1692" s="1">
        <f>+Tabell1[[#This Row],[Avrundet beløp]]</f>
        <v>0</v>
      </c>
      <c r="U1692" s="5">
        <f t="shared" si="218"/>
        <v>0</v>
      </c>
    </row>
    <row r="1693" spans="1:21" x14ac:dyDescent="0.25">
      <c r="A1693">
        <v>320551</v>
      </c>
      <c r="B1693" t="s">
        <v>521</v>
      </c>
      <c r="C1693">
        <v>2542</v>
      </c>
      <c r="D1693" t="s">
        <v>430</v>
      </c>
      <c r="E1693">
        <v>1120</v>
      </c>
      <c r="F1693" t="s">
        <v>26</v>
      </c>
      <c r="G1693" t="s">
        <v>17</v>
      </c>
      <c r="H1693" t="s">
        <v>18</v>
      </c>
      <c r="I1693" s="1">
        <v>13463</v>
      </c>
      <c r="J1693" s="1">
        <f>+Tabell1[[#This Row],[Regnskap]]</f>
        <v>13463</v>
      </c>
      <c r="L1693" t="str">
        <f>_xlfn.XLOOKUP(Tabell1[[#This Row],[Ansvar]],Fleksi[Ansvar],Fleksi[Virksomhet])</f>
        <v>EFF</v>
      </c>
      <c r="M1693" t="str">
        <f>_xlfn.XLOOKUP(Tabell1[[#This Row],[Ansvar]],Fleksi[Ansvar],Fleksi[1B])</f>
        <v>Enhet for funksjonshemmede</v>
      </c>
      <c r="N1693" t="str">
        <f>_xlfn.XLOOKUP(Tabell1[[#This Row],[Ansvar]],Fleksi[Ansvar],Fleksi[Tjenesteområde])</f>
        <v>Helse og velferd</v>
      </c>
      <c r="O1693" s="1">
        <f>+ROUND(Tabell1[[#This Row],[Justert beløp]],-3)</f>
        <v>13000</v>
      </c>
      <c r="P1693">
        <f t="shared" ref="P1693:P1727" si="219">+E1693</f>
        <v>1120</v>
      </c>
      <c r="Q1693">
        <f t="shared" ref="Q1693:Q1727" si="220">+A1693</f>
        <v>320551</v>
      </c>
      <c r="R1693">
        <f t="shared" ref="R1693:R1727" si="221">+C1693</f>
        <v>2542</v>
      </c>
      <c r="S1693" t="str">
        <f t="shared" ref="S1693:S1727" si="222">+G1693</f>
        <v>2255</v>
      </c>
      <c r="T1693" s="1">
        <f>+Tabell1[[#This Row],[Avrundet beløp]]</f>
        <v>13000</v>
      </c>
      <c r="U1693" s="5">
        <f t="shared" si="218"/>
        <v>13000</v>
      </c>
    </row>
    <row r="1694" spans="1:21" x14ac:dyDescent="0.25">
      <c r="A1694">
        <v>320552</v>
      </c>
      <c r="B1694" t="s">
        <v>522</v>
      </c>
      <c r="C1694">
        <v>2542</v>
      </c>
      <c r="D1694" t="s">
        <v>430</v>
      </c>
      <c r="E1694">
        <v>1011</v>
      </c>
      <c r="F1694" t="s">
        <v>60</v>
      </c>
      <c r="G1694" t="s">
        <v>17</v>
      </c>
      <c r="H1694" t="s">
        <v>18</v>
      </c>
      <c r="I1694" s="1">
        <v>96</v>
      </c>
      <c r="J1694" s="1">
        <f>+Tabell1[[#This Row],[Regnskap]]</f>
        <v>96</v>
      </c>
      <c r="L1694" t="str">
        <f>_xlfn.XLOOKUP(Tabell1[[#This Row],[Ansvar]],Fleksi[Ansvar],Fleksi[Virksomhet])</f>
        <v>EFF</v>
      </c>
      <c r="M1694" t="str">
        <f>_xlfn.XLOOKUP(Tabell1[[#This Row],[Ansvar]],Fleksi[Ansvar],Fleksi[1B])</f>
        <v>Enhet for funksjonshemmede</v>
      </c>
      <c r="N1694" t="str">
        <f>_xlfn.XLOOKUP(Tabell1[[#This Row],[Ansvar]],Fleksi[Ansvar],Fleksi[Tjenesteområde])</f>
        <v>Helse og velferd</v>
      </c>
      <c r="O1694" s="1">
        <f>+ROUND(Tabell1[[#This Row],[Justert beløp]],-3)</f>
        <v>0</v>
      </c>
      <c r="P1694">
        <f t="shared" si="219"/>
        <v>1011</v>
      </c>
      <c r="Q1694">
        <f t="shared" si="220"/>
        <v>320552</v>
      </c>
      <c r="R1694">
        <f t="shared" si="221"/>
        <v>2542</v>
      </c>
      <c r="S1694" t="str">
        <f t="shared" si="222"/>
        <v>2255</v>
      </c>
      <c r="T1694" s="1">
        <f>+Tabell1[[#This Row],[Avrundet beløp]]</f>
        <v>0</v>
      </c>
      <c r="U1694" s="5">
        <f t="shared" si="218"/>
        <v>0</v>
      </c>
    </row>
    <row r="1695" spans="1:21" x14ac:dyDescent="0.25">
      <c r="A1695">
        <v>320552</v>
      </c>
      <c r="B1695" t="s">
        <v>522</v>
      </c>
      <c r="C1695">
        <v>2542</v>
      </c>
      <c r="D1695" t="s">
        <v>430</v>
      </c>
      <c r="E1695">
        <v>1012</v>
      </c>
      <c r="F1695" t="s">
        <v>23</v>
      </c>
      <c r="G1695" t="s">
        <v>17</v>
      </c>
      <c r="H1695" t="s">
        <v>18</v>
      </c>
      <c r="I1695" s="1">
        <v>377</v>
      </c>
      <c r="J1695" s="1">
        <f>+Tabell1[[#This Row],[Regnskap]]</f>
        <v>377</v>
      </c>
      <c r="L1695" t="str">
        <f>_xlfn.XLOOKUP(Tabell1[[#This Row],[Ansvar]],Fleksi[Ansvar],Fleksi[Virksomhet])</f>
        <v>EFF</v>
      </c>
      <c r="M1695" t="str">
        <f>_xlfn.XLOOKUP(Tabell1[[#This Row],[Ansvar]],Fleksi[Ansvar],Fleksi[1B])</f>
        <v>Enhet for funksjonshemmede</v>
      </c>
      <c r="N1695" t="str">
        <f>_xlfn.XLOOKUP(Tabell1[[#This Row],[Ansvar]],Fleksi[Ansvar],Fleksi[Tjenesteområde])</f>
        <v>Helse og velferd</v>
      </c>
      <c r="O1695" s="1">
        <f>+ROUND(Tabell1[[#This Row],[Justert beløp]],-3)</f>
        <v>0</v>
      </c>
      <c r="P1695">
        <f t="shared" si="219"/>
        <v>1012</v>
      </c>
      <c r="Q1695">
        <f t="shared" si="220"/>
        <v>320552</v>
      </c>
      <c r="R1695">
        <f t="shared" si="221"/>
        <v>2542</v>
      </c>
      <c r="S1695" t="str">
        <f t="shared" si="222"/>
        <v>2255</v>
      </c>
      <c r="T1695" s="1">
        <f>+Tabell1[[#This Row],[Avrundet beløp]]</f>
        <v>0</v>
      </c>
      <c r="U1695" s="5">
        <f t="shared" si="218"/>
        <v>0</v>
      </c>
    </row>
    <row r="1696" spans="1:21" x14ac:dyDescent="0.25">
      <c r="A1696">
        <v>320552</v>
      </c>
      <c r="B1696" t="s">
        <v>522</v>
      </c>
      <c r="C1696">
        <v>2542</v>
      </c>
      <c r="D1696" t="s">
        <v>430</v>
      </c>
      <c r="E1696">
        <v>1020</v>
      </c>
      <c r="F1696" t="s">
        <v>260</v>
      </c>
      <c r="G1696" t="s">
        <v>17</v>
      </c>
      <c r="H1696" t="s">
        <v>18</v>
      </c>
      <c r="I1696" s="1">
        <v>9887</v>
      </c>
      <c r="J1696" s="1">
        <f>+Tabell1[[#This Row],[Regnskap]]</f>
        <v>9887</v>
      </c>
      <c r="L1696" t="str">
        <f>_xlfn.XLOOKUP(Tabell1[[#This Row],[Ansvar]],Fleksi[Ansvar],Fleksi[Virksomhet])</f>
        <v>EFF</v>
      </c>
      <c r="M1696" t="str">
        <f>_xlfn.XLOOKUP(Tabell1[[#This Row],[Ansvar]],Fleksi[Ansvar],Fleksi[1B])</f>
        <v>Enhet for funksjonshemmede</v>
      </c>
      <c r="N1696" t="str">
        <f>_xlfn.XLOOKUP(Tabell1[[#This Row],[Ansvar]],Fleksi[Ansvar],Fleksi[Tjenesteområde])</f>
        <v>Helse og velferd</v>
      </c>
      <c r="O1696" s="1">
        <f>+ROUND(Tabell1[[#This Row],[Justert beløp]],-3)</f>
        <v>10000</v>
      </c>
      <c r="P1696">
        <f t="shared" si="219"/>
        <v>1020</v>
      </c>
      <c r="Q1696">
        <f t="shared" si="220"/>
        <v>320552</v>
      </c>
      <c r="R1696">
        <f t="shared" si="221"/>
        <v>2542</v>
      </c>
      <c r="S1696" t="str">
        <f t="shared" si="222"/>
        <v>2255</v>
      </c>
      <c r="T1696" s="1">
        <f>+Tabell1[[#This Row],[Avrundet beløp]]</f>
        <v>10000</v>
      </c>
      <c r="U1696" s="5">
        <f t="shared" si="218"/>
        <v>10000</v>
      </c>
    </row>
    <row r="1697" spans="1:21" x14ac:dyDescent="0.25">
      <c r="A1697">
        <v>320552</v>
      </c>
      <c r="B1697" t="s">
        <v>522</v>
      </c>
      <c r="C1697">
        <v>2542</v>
      </c>
      <c r="D1697" t="s">
        <v>430</v>
      </c>
      <c r="E1697">
        <v>1023</v>
      </c>
      <c r="F1697" t="s">
        <v>447</v>
      </c>
      <c r="G1697" t="s">
        <v>17</v>
      </c>
      <c r="H1697" t="s">
        <v>18</v>
      </c>
      <c r="I1697" s="1">
        <v>21</v>
      </c>
      <c r="J1697" s="1">
        <f>+Tabell1[[#This Row],[Regnskap]]</f>
        <v>21</v>
      </c>
      <c r="L1697" t="str">
        <f>_xlfn.XLOOKUP(Tabell1[[#This Row],[Ansvar]],Fleksi[Ansvar],Fleksi[Virksomhet])</f>
        <v>EFF</v>
      </c>
      <c r="M1697" t="str">
        <f>_xlfn.XLOOKUP(Tabell1[[#This Row],[Ansvar]],Fleksi[Ansvar],Fleksi[1B])</f>
        <v>Enhet for funksjonshemmede</v>
      </c>
      <c r="N1697" t="str">
        <f>_xlfn.XLOOKUP(Tabell1[[#This Row],[Ansvar]],Fleksi[Ansvar],Fleksi[Tjenesteområde])</f>
        <v>Helse og velferd</v>
      </c>
      <c r="O1697" s="1">
        <f>+ROUND(Tabell1[[#This Row],[Justert beløp]],-3)</f>
        <v>0</v>
      </c>
      <c r="P1697">
        <f t="shared" si="219"/>
        <v>1023</v>
      </c>
      <c r="Q1697">
        <f t="shared" si="220"/>
        <v>320552</v>
      </c>
      <c r="R1697">
        <f t="shared" si="221"/>
        <v>2542</v>
      </c>
      <c r="S1697" t="str">
        <f t="shared" si="222"/>
        <v>2255</v>
      </c>
      <c r="T1697" s="1">
        <f>+Tabell1[[#This Row],[Avrundet beløp]]</f>
        <v>0</v>
      </c>
      <c r="U1697" s="5">
        <f t="shared" si="218"/>
        <v>0</v>
      </c>
    </row>
    <row r="1698" spans="1:21" x14ac:dyDescent="0.25">
      <c r="A1698">
        <v>320552</v>
      </c>
      <c r="B1698" t="s">
        <v>522</v>
      </c>
      <c r="C1698">
        <v>2542</v>
      </c>
      <c r="D1698" t="s">
        <v>430</v>
      </c>
      <c r="E1698">
        <v>1025</v>
      </c>
      <c r="F1698" t="s">
        <v>258</v>
      </c>
      <c r="G1698" t="s">
        <v>17</v>
      </c>
      <c r="H1698" t="s">
        <v>18</v>
      </c>
      <c r="I1698" s="1">
        <v>1915</v>
      </c>
      <c r="J1698" s="1">
        <f>+Tabell1[[#This Row],[Regnskap]]</f>
        <v>1915</v>
      </c>
      <c r="L1698" t="str">
        <f>_xlfn.XLOOKUP(Tabell1[[#This Row],[Ansvar]],Fleksi[Ansvar],Fleksi[Virksomhet])</f>
        <v>EFF</v>
      </c>
      <c r="M1698" t="str">
        <f>_xlfn.XLOOKUP(Tabell1[[#This Row],[Ansvar]],Fleksi[Ansvar],Fleksi[1B])</f>
        <v>Enhet for funksjonshemmede</v>
      </c>
      <c r="N1698" t="str">
        <f>_xlfn.XLOOKUP(Tabell1[[#This Row],[Ansvar]],Fleksi[Ansvar],Fleksi[Tjenesteområde])</f>
        <v>Helse og velferd</v>
      </c>
      <c r="O1698" s="1">
        <f>+ROUND(Tabell1[[#This Row],[Justert beløp]],-3)</f>
        <v>2000</v>
      </c>
      <c r="P1698">
        <f t="shared" si="219"/>
        <v>1025</v>
      </c>
      <c r="Q1698">
        <f t="shared" si="220"/>
        <v>320552</v>
      </c>
      <c r="R1698">
        <f t="shared" si="221"/>
        <v>2542</v>
      </c>
      <c r="S1698" t="str">
        <f t="shared" si="222"/>
        <v>2255</v>
      </c>
      <c r="T1698" s="1">
        <f>+Tabell1[[#This Row],[Avrundet beløp]]</f>
        <v>2000</v>
      </c>
      <c r="U1698" s="5">
        <f t="shared" si="218"/>
        <v>2000</v>
      </c>
    </row>
    <row r="1699" spans="1:21" x14ac:dyDescent="0.25">
      <c r="A1699">
        <v>320552</v>
      </c>
      <c r="B1699" t="s">
        <v>522</v>
      </c>
      <c r="C1699">
        <v>2542</v>
      </c>
      <c r="D1699" t="s">
        <v>430</v>
      </c>
      <c r="E1699">
        <v>1040</v>
      </c>
      <c r="F1699" t="s">
        <v>27</v>
      </c>
      <c r="G1699" t="s">
        <v>17</v>
      </c>
      <c r="H1699" t="s">
        <v>18</v>
      </c>
      <c r="I1699" s="1">
        <v>3829</v>
      </c>
      <c r="J1699" s="1">
        <f>+Tabell1[[#This Row],[Regnskap]]</f>
        <v>3829</v>
      </c>
      <c r="L1699" t="str">
        <f>_xlfn.XLOOKUP(Tabell1[[#This Row],[Ansvar]],Fleksi[Ansvar],Fleksi[Virksomhet])</f>
        <v>EFF</v>
      </c>
      <c r="M1699" t="str">
        <f>_xlfn.XLOOKUP(Tabell1[[#This Row],[Ansvar]],Fleksi[Ansvar],Fleksi[1B])</f>
        <v>Enhet for funksjonshemmede</v>
      </c>
      <c r="N1699" t="str">
        <f>_xlfn.XLOOKUP(Tabell1[[#This Row],[Ansvar]],Fleksi[Ansvar],Fleksi[Tjenesteområde])</f>
        <v>Helse og velferd</v>
      </c>
      <c r="O1699" s="1">
        <f>+ROUND(Tabell1[[#This Row],[Justert beløp]],-3)</f>
        <v>4000</v>
      </c>
      <c r="P1699">
        <f t="shared" si="219"/>
        <v>1040</v>
      </c>
      <c r="Q1699">
        <f t="shared" si="220"/>
        <v>320552</v>
      </c>
      <c r="R1699">
        <f t="shared" si="221"/>
        <v>2542</v>
      </c>
      <c r="S1699" t="str">
        <f t="shared" si="222"/>
        <v>2255</v>
      </c>
      <c r="T1699" s="1">
        <f>+Tabell1[[#This Row],[Avrundet beløp]]</f>
        <v>4000</v>
      </c>
      <c r="U1699" s="5">
        <f t="shared" si="218"/>
        <v>4000</v>
      </c>
    </row>
    <row r="1700" spans="1:21" x14ac:dyDescent="0.25">
      <c r="A1700">
        <v>320552</v>
      </c>
      <c r="B1700" t="s">
        <v>522</v>
      </c>
      <c r="C1700">
        <v>2542</v>
      </c>
      <c r="D1700" t="s">
        <v>430</v>
      </c>
      <c r="E1700">
        <v>1090</v>
      </c>
      <c r="F1700" t="s">
        <v>22</v>
      </c>
      <c r="G1700" t="s">
        <v>17</v>
      </c>
      <c r="H1700" t="s">
        <v>18</v>
      </c>
      <c r="I1700" s="1">
        <v>806</v>
      </c>
      <c r="J1700" s="1">
        <f>+Tabell1[[#This Row],[Regnskap]]</f>
        <v>806</v>
      </c>
      <c r="L1700" t="str">
        <f>_xlfn.XLOOKUP(Tabell1[[#This Row],[Ansvar]],Fleksi[Ansvar],Fleksi[Virksomhet])</f>
        <v>EFF</v>
      </c>
      <c r="M1700" t="str">
        <f>_xlfn.XLOOKUP(Tabell1[[#This Row],[Ansvar]],Fleksi[Ansvar],Fleksi[1B])</f>
        <v>Enhet for funksjonshemmede</v>
      </c>
      <c r="N1700" t="str">
        <f>_xlfn.XLOOKUP(Tabell1[[#This Row],[Ansvar]],Fleksi[Ansvar],Fleksi[Tjenesteområde])</f>
        <v>Helse og velferd</v>
      </c>
      <c r="O1700" s="1">
        <f>+ROUND(Tabell1[[#This Row],[Justert beløp]],-3)</f>
        <v>1000</v>
      </c>
      <c r="P1700">
        <f t="shared" si="219"/>
        <v>1090</v>
      </c>
      <c r="Q1700">
        <f t="shared" si="220"/>
        <v>320552</v>
      </c>
      <c r="R1700">
        <f t="shared" si="221"/>
        <v>2542</v>
      </c>
      <c r="S1700" t="str">
        <f t="shared" si="222"/>
        <v>2255</v>
      </c>
      <c r="T1700" s="1">
        <f>+Tabell1[[#This Row],[Avrundet beløp]]</f>
        <v>1000</v>
      </c>
      <c r="U1700" s="5">
        <f t="shared" si="218"/>
        <v>1000</v>
      </c>
    </row>
    <row r="1701" spans="1:21" x14ac:dyDescent="0.25">
      <c r="A1701">
        <v>320552</v>
      </c>
      <c r="B1701" t="s">
        <v>522</v>
      </c>
      <c r="C1701">
        <v>2542</v>
      </c>
      <c r="D1701" t="s">
        <v>430</v>
      </c>
      <c r="E1701">
        <v>1099</v>
      </c>
      <c r="F1701" t="s">
        <v>16</v>
      </c>
      <c r="G1701" t="s">
        <v>17</v>
      </c>
      <c r="H1701" t="s">
        <v>18</v>
      </c>
      <c r="I1701" s="1">
        <v>2443</v>
      </c>
      <c r="J1701" s="1">
        <f>+Tabell1[[#This Row],[Regnskap]]</f>
        <v>2443</v>
      </c>
      <c r="L1701" t="str">
        <f>_xlfn.XLOOKUP(Tabell1[[#This Row],[Ansvar]],Fleksi[Ansvar],Fleksi[Virksomhet])</f>
        <v>EFF</v>
      </c>
      <c r="M1701" t="str">
        <f>_xlfn.XLOOKUP(Tabell1[[#This Row],[Ansvar]],Fleksi[Ansvar],Fleksi[1B])</f>
        <v>Enhet for funksjonshemmede</v>
      </c>
      <c r="N1701" t="str">
        <f>_xlfn.XLOOKUP(Tabell1[[#This Row],[Ansvar]],Fleksi[Ansvar],Fleksi[Tjenesteområde])</f>
        <v>Helse og velferd</v>
      </c>
      <c r="O1701" s="1">
        <f>+ROUND(Tabell1[[#This Row],[Justert beløp]],-3)</f>
        <v>2000</v>
      </c>
      <c r="P1701">
        <f t="shared" si="219"/>
        <v>1099</v>
      </c>
      <c r="Q1701">
        <f t="shared" si="220"/>
        <v>320552</v>
      </c>
      <c r="R1701">
        <f t="shared" si="221"/>
        <v>2542</v>
      </c>
      <c r="S1701" t="str">
        <f t="shared" si="222"/>
        <v>2255</v>
      </c>
      <c r="T1701" s="1">
        <f>+Tabell1[[#This Row],[Avrundet beløp]]</f>
        <v>2000</v>
      </c>
      <c r="U1701" s="5">
        <f t="shared" si="218"/>
        <v>2000</v>
      </c>
    </row>
    <row r="1702" spans="1:21" x14ac:dyDescent="0.25">
      <c r="A1702">
        <v>320552</v>
      </c>
      <c r="B1702" t="s">
        <v>522</v>
      </c>
      <c r="C1702">
        <v>2542</v>
      </c>
      <c r="D1702" t="s">
        <v>430</v>
      </c>
      <c r="E1702">
        <v>1120</v>
      </c>
      <c r="F1702" t="s">
        <v>26</v>
      </c>
      <c r="G1702" t="s">
        <v>17</v>
      </c>
      <c r="H1702" t="s">
        <v>18</v>
      </c>
      <c r="I1702" s="1">
        <v>358</v>
      </c>
      <c r="J1702" s="1">
        <f>+Tabell1[[#This Row],[Regnskap]]</f>
        <v>358</v>
      </c>
      <c r="L1702" t="str">
        <f>_xlfn.XLOOKUP(Tabell1[[#This Row],[Ansvar]],Fleksi[Ansvar],Fleksi[Virksomhet])</f>
        <v>EFF</v>
      </c>
      <c r="M1702" t="str">
        <f>_xlfn.XLOOKUP(Tabell1[[#This Row],[Ansvar]],Fleksi[Ansvar],Fleksi[1B])</f>
        <v>Enhet for funksjonshemmede</v>
      </c>
      <c r="N1702" t="str">
        <f>_xlfn.XLOOKUP(Tabell1[[#This Row],[Ansvar]],Fleksi[Ansvar],Fleksi[Tjenesteområde])</f>
        <v>Helse og velferd</v>
      </c>
      <c r="O1702" s="1">
        <f>+ROUND(Tabell1[[#This Row],[Justert beløp]],-3)</f>
        <v>0</v>
      </c>
      <c r="P1702">
        <f t="shared" si="219"/>
        <v>1120</v>
      </c>
      <c r="Q1702">
        <f t="shared" si="220"/>
        <v>320552</v>
      </c>
      <c r="R1702">
        <f t="shared" si="221"/>
        <v>2542</v>
      </c>
      <c r="S1702" t="str">
        <f t="shared" si="222"/>
        <v>2255</v>
      </c>
      <c r="T1702" s="1">
        <f>+Tabell1[[#This Row],[Avrundet beløp]]</f>
        <v>0</v>
      </c>
      <c r="U1702" s="5">
        <f t="shared" si="218"/>
        <v>0</v>
      </c>
    </row>
    <row r="1703" spans="1:21" x14ac:dyDescent="0.25">
      <c r="A1703">
        <v>320553</v>
      </c>
      <c r="B1703" t="s">
        <v>523</v>
      </c>
      <c r="C1703">
        <v>2542</v>
      </c>
      <c r="D1703" t="s">
        <v>430</v>
      </c>
      <c r="E1703">
        <v>1012</v>
      </c>
      <c r="F1703" t="s">
        <v>23</v>
      </c>
      <c r="G1703" t="s">
        <v>17</v>
      </c>
      <c r="H1703" t="s">
        <v>18</v>
      </c>
      <c r="I1703" s="1">
        <v>6077</v>
      </c>
      <c r="J1703" s="1">
        <f>+Tabell1[[#This Row],[Regnskap]]</f>
        <v>6077</v>
      </c>
      <c r="L1703" t="str">
        <f>_xlfn.XLOOKUP(Tabell1[[#This Row],[Ansvar]],Fleksi[Ansvar],Fleksi[Virksomhet])</f>
        <v>EFF</v>
      </c>
      <c r="M1703" t="str">
        <f>_xlfn.XLOOKUP(Tabell1[[#This Row],[Ansvar]],Fleksi[Ansvar],Fleksi[1B])</f>
        <v>Enhet for funksjonshemmede</v>
      </c>
      <c r="N1703" t="str">
        <f>_xlfn.XLOOKUP(Tabell1[[#This Row],[Ansvar]],Fleksi[Ansvar],Fleksi[Tjenesteområde])</f>
        <v>Helse og velferd</v>
      </c>
      <c r="O1703" s="1">
        <f>+ROUND(Tabell1[[#This Row],[Justert beløp]],-3)</f>
        <v>6000</v>
      </c>
      <c r="P1703">
        <f t="shared" si="219"/>
        <v>1012</v>
      </c>
      <c r="Q1703">
        <f t="shared" si="220"/>
        <v>320553</v>
      </c>
      <c r="R1703">
        <f t="shared" si="221"/>
        <v>2542</v>
      </c>
      <c r="S1703" t="str">
        <f t="shared" si="222"/>
        <v>2255</v>
      </c>
      <c r="T1703" s="1">
        <f>+Tabell1[[#This Row],[Avrundet beløp]]</f>
        <v>6000</v>
      </c>
      <c r="U1703" s="5">
        <f t="shared" si="218"/>
        <v>6000</v>
      </c>
    </row>
    <row r="1704" spans="1:21" x14ac:dyDescent="0.25">
      <c r="A1704">
        <v>320553</v>
      </c>
      <c r="B1704" t="s">
        <v>523</v>
      </c>
      <c r="C1704">
        <v>2542</v>
      </c>
      <c r="D1704" t="s">
        <v>430</v>
      </c>
      <c r="E1704">
        <v>1020</v>
      </c>
      <c r="F1704" t="s">
        <v>260</v>
      </c>
      <c r="G1704" t="s">
        <v>17</v>
      </c>
      <c r="H1704" t="s">
        <v>18</v>
      </c>
      <c r="I1704" s="1">
        <v>58644</v>
      </c>
      <c r="J1704" s="1">
        <f>+Tabell1[[#This Row],[Regnskap]]</f>
        <v>58644</v>
      </c>
      <c r="L1704" t="str">
        <f>_xlfn.XLOOKUP(Tabell1[[#This Row],[Ansvar]],Fleksi[Ansvar],Fleksi[Virksomhet])</f>
        <v>EFF</v>
      </c>
      <c r="M1704" t="str">
        <f>_xlfn.XLOOKUP(Tabell1[[#This Row],[Ansvar]],Fleksi[Ansvar],Fleksi[1B])</f>
        <v>Enhet for funksjonshemmede</v>
      </c>
      <c r="N1704" t="str">
        <f>_xlfn.XLOOKUP(Tabell1[[#This Row],[Ansvar]],Fleksi[Ansvar],Fleksi[Tjenesteområde])</f>
        <v>Helse og velferd</v>
      </c>
      <c r="O1704" s="1">
        <f>+ROUND(Tabell1[[#This Row],[Justert beløp]],-3)</f>
        <v>59000</v>
      </c>
      <c r="P1704">
        <f t="shared" si="219"/>
        <v>1020</v>
      </c>
      <c r="Q1704">
        <f t="shared" si="220"/>
        <v>320553</v>
      </c>
      <c r="R1704">
        <f t="shared" si="221"/>
        <v>2542</v>
      </c>
      <c r="S1704" t="str">
        <f t="shared" si="222"/>
        <v>2255</v>
      </c>
      <c r="T1704" s="1">
        <f>+Tabell1[[#This Row],[Avrundet beløp]]</f>
        <v>59000</v>
      </c>
      <c r="U1704" s="5">
        <f t="shared" si="218"/>
        <v>59000</v>
      </c>
    </row>
    <row r="1705" spans="1:21" x14ac:dyDescent="0.25">
      <c r="A1705">
        <v>320553</v>
      </c>
      <c r="B1705" t="s">
        <v>523</v>
      </c>
      <c r="C1705">
        <v>2542</v>
      </c>
      <c r="D1705" t="s">
        <v>430</v>
      </c>
      <c r="E1705">
        <v>1025</v>
      </c>
      <c r="F1705" t="s">
        <v>258</v>
      </c>
      <c r="G1705" t="s">
        <v>17</v>
      </c>
      <c r="H1705" t="s">
        <v>18</v>
      </c>
      <c r="I1705" s="1">
        <v>8684</v>
      </c>
      <c r="J1705" s="1">
        <f>+Tabell1[[#This Row],[Regnskap]]</f>
        <v>8684</v>
      </c>
      <c r="L1705" t="str">
        <f>_xlfn.XLOOKUP(Tabell1[[#This Row],[Ansvar]],Fleksi[Ansvar],Fleksi[Virksomhet])</f>
        <v>EFF</v>
      </c>
      <c r="M1705" t="str">
        <f>_xlfn.XLOOKUP(Tabell1[[#This Row],[Ansvar]],Fleksi[Ansvar],Fleksi[1B])</f>
        <v>Enhet for funksjonshemmede</v>
      </c>
      <c r="N1705" t="str">
        <f>_xlfn.XLOOKUP(Tabell1[[#This Row],[Ansvar]],Fleksi[Ansvar],Fleksi[Tjenesteområde])</f>
        <v>Helse og velferd</v>
      </c>
      <c r="O1705" s="1">
        <f>+ROUND(Tabell1[[#This Row],[Justert beløp]],-3)</f>
        <v>9000</v>
      </c>
      <c r="P1705">
        <f t="shared" si="219"/>
        <v>1025</v>
      </c>
      <c r="Q1705">
        <f t="shared" si="220"/>
        <v>320553</v>
      </c>
      <c r="R1705">
        <f t="shared" si="221"/>
        <v>2542</v>
      </c>
      <c r="S1705" t="str">
        <f t="shared" si="222"/>
        <v>2255</v>
      </c>
      <c r="T1705" s="1">
        <f>+Tabell1[[#This Row],[Avrundet beløp]]</f>
        <v>9000</v>
      </c>
      <c r="U1705" s="5">
        <f t="shared" si="218"/>
        <v>9000</v>
      </c>
    </row>
    <row r="1706" spans="1:21" x14ac:dyDescent="0.25">
      <c r="A1706">
        <v>320553</v>
      </c>
      <c r="B1706" t="s">
        <v>523</v>
      </c>
      <c r="C1706">
        <v>2542</v>
      </c>
      <c r="D1706" t="s">
        <v>430</v>
      </c>
      <c r="E1706">
        <v>1030</v>
      </c>
      <c r="F1706" t="s">
        <v>248</v>
      </c>
      <c r="G1706" t="s">
        <v>17</v>
      </c>
      <c r="H1706" t="s">
        <v>18</v>
      </c>
      <c r="I1706" s="1">
        <v>2291</v>
      </c>
      <c r="J1706" s="1">
        <f>+Tabell1[[#This Row],[Regnskap]]</f>
        <v>2291</v>
      </c>
      <c r="L1706" t="str">
        <f>_xlfn.XLOOKUP(Tabell1[[#This Row],[Ansvar]],Fleksi[Ansvar],Fleksi[Virksomhet])</f>
        <v>EFF</v>
      </c>
      <c r="M1706" t="str">
        <f>_xlfn.XLOOKUP(Tabell1[[#This Row],[Ansvar]],Fleksi[Ansvar],Fleksi[1B])</f>
        <v>Enhet for funksjonshemmede</v>
      </c>
      <c r="N1706" t="str">
        <f>_xlfn.XLOOKUP(Tabell1[[#This Row],[Ansvar]],Fleksi[Ansvar],Fleksi[Tjenesteområde])</f>
        <v>Helse og velferd</v>
      </c>
      <c r="O1706" s="1">
        <f>+ROUND(Tabell1[[#This Row],[Justert beløp]],-3)</f>
        <v>2000</v>
      </c>
      <c r="P1706">
        <f t="shared" si="219"/>
        <v>1030</v>
      </c>
      <c r="Q1706">
        <f t="shared" si="220"/>
        <v>320553</v>
      </c>
      <c r="R1706">
        <f t="shared" si="221"/>
        <v>2542</v>
      </c>
      <c r="S1706" t="str">
        <f t="shared" si="222"/>
        <v>2255</v>
      </c>
      <c r="T1706" s="1">
        <f>+Tabell1[[#This Row],[Avrundet beløp]]</f>
        <v>2000</v>
      </c>
      <c r="U1706" s="5">
        <f t="shared" si="218"/>
        <v>2000</v>
      </c>
    </row>
    <row r="1707" spans="1:21" x14ac:dyDescent="0.25">
      <c r="A1707">
        <v>320553</v>
      </c>
      <c r="B1707" t="s">
        <v>523</v>
      </c>
      <c r="C1707">
        <v>2542</v>
      </c>
      <c r="D1707" t="s">
        <v>430</v>
      </c>
      <c r="E1707">
        <v>1040</v>
      </c>
      <c r="F1707" t="s">
        <v>27</v>
      </c>
      <c r="G1707" t="s">
        <v>17</v>
      </c>
      <c r="H1707" t="s">
        <v>18</v>
      </c>
      <c r="I1707" s="1">
        <v>18401</v>
      </c>
      <c r="J1707" s="1">
        <f>+Tabell1[[#This Row],[Regnskap]]</f>
        <v>18401</v>
      </c>
      <c r="L1707" t="str">
        <f>_xlfn.XLOOKUP(Tabell1[[#This Row],[Ansvar]],Fleksi[Ansvar],Fleksi[Virksomhet])</f>
        <v>EFF</v>
      </c>
      <c r="M1707" t="str">
        <f>_xlfn.XLOOKUP(Tabell1[[#This Row],[Ansvar]],Fleksi[Ansvar],Fleksi[1B])</f>
        <v>Enhet for funksjonshemmede</v>
      </c>
      <c r="N1707" t="str">
        <f>_xlfn.XLOOKUP(Tabell1[[#This Row],[Ansvar]],Fleksi[Ansvar],Fleksi[Tjenesteområde])</f>
        <v>Helse og velferd</v>
      </c>
      <c r="O1707" s="1">
        <f>+ROUND(Tabell1[[#This Row],[Justert beløp]],-3)</f>
        <v>18000</v>
      </c>
      <c r="P1707">
        <f t="shared" si="219"/>
        <v>1040</v>
      </c>
      <c r="Q1707">
        <f t="shared" si="220"/>
        <v>320553</v>
      </c>
      <c r="R1707">
        <f t="shared" si="221"/>
        <v>2542</v>
      </c>
      <c r="S1707" t="str">
        <f t="shared" si="222"/>
        <v>2255</v>
      </c>
      <c r="T1707" s="1">
        <f>+Tabell1[[#This Row],[Avrundet beløp]]</f>
        <v>18000</v>
      </c>
      <c r="U1707" s="5">
        <f t="shared" si="218"/>
        <v>18000</v>
      </c>
    </row>
    <row r="1708" spans="1:21" x14ac:dyDescent="0.25">
      <c r="A1708">
        <v>320553</v>
      </c>
      <c r="B1708" t="s">
        <v>523</v>
      </c>
      <c r="C1708">
        <v>2542</v>
      </c>
      <c r="D1708" t="s">
        <v>430</v>
      </c>
      <c r="E1708">
        <v>1050</v>
      </c>
      <c r="F1708" t="s">
        <v>223</v>
      </c>
      <c r="G1708" t="s">
        <v>17</v>
      </c>
      <c r="H1708" t="s">
        <v>18</v>
      </c>
      <c r="I1708" s="1">
        <v>3201</v>
      </c>
      <c r="J1708" s="1">
        <f>+Tabell1[[#This Row],[Regnskap]]</f>
        <v>3201</v>
      </c>
      <c r="L1708" t="str">
        <f>_xlfn.XLOOKUP(Tabell1[[#This Row],[Ansvar]],Fleksi[Ansvar],Fleksi[Virksomhet])</f>
        <v>EFF</v>
      </c>
      <c r="M1708" t="str">
        <f>_xlfn.XLOOKUP(Tabell1[[#This Row],[Ansvar]],Fleksi[Ansvar],Fleksi[1B])</f>
        <v>Enhet for funksjonshemmede</v>
      </c>
      <c r="N1708" t="str">
        <f>_xlfn.XLOOKUP(Tabell1[[#This Row],[Ansvar]],Fleksi[Ansvar],Fleksi[Tjenesteområde])</f>
        <v>Helse og velferd</v>
      </c>
      <c r="O1708" s="1">
        <f>+ROUND(Tabell1[[#This Row],[Justert beløp]],-3)</f>
        <v>3000</v>
      </c>
      <c r="P1708">
        <f t="shared" si="219"/>
        <v>1050</v>
      </c>
      <c r="Q1708">
        <f t="shared" si="220"/>
        <v>320553</v>
      </c>
      <c r="R1708">
        <f t="shared" si="221"/>
        <v>2542</v>
      </c>
      <c r="S1708" t="str">
        <f t="shared" si="222"/>
        <v>2255</v>
      </c>
      <c r="T1708" s="1">
        <f>+Tabell1[[#This Row],[Avrundet beløp]]</f>
        <v>3000</v>
      </c>
      <c r="U1708" s="5">
        <f t="shared" si="218"/>
        <v>3000</v>
      </c>
    </row>
    <row r="1709" spans="1:21" x14ac:dyDescent="0.25">
      <c r="A1709">
        <v>320553</v>
      </c>
      <c r="B1709" t="s">
        <v>523</v>
      </c>
      <c r="C1709">
        <v>2542</v>
      </c>
      <c r="D1709" t="s">
        <v>430</v>
      </c>
      <c r="E1709">
        <v>1090</v>
      </c>
      <c r="F1709" t="s">
        <v>22</v>
      </c>
      <c r="G1709" t="s">
        <v>17</v>
      </c>
      <c r="H1709" t="s">
        <v>18</v>
      </c>
      <c r="I1709" s="1">
        <v>5027</v>
      </c>
      <c r="J1709" s="1">
        <f>+Tabell1[[#This Row],[Regnskap]]</f>
        <v>5027</v>
      </c>
      <c r="L1709" t="str">
        <f>_xlfn.XLOOKUP(Tabell1[[#This Row],[Ansvar]],Fleksi[Ansvar],Fleksi[Virksomhet])</f>
        <v>EFF</v>
      </c>
      <c r="M1709" t="str">
        <f>_xlfn.XLOOKUP(Tabell1[[#This Row],[Ansvar]],Fleksi[Ansvar],Fleksi[1B])</f>
        <v>Enhet for funksjonshemmede</v>
      </c>
      <c r="N1709" t="str">
        <f>_xlfn.XLOOKUP(Tabell1[[#This Row],[Ansvar]],Fleksi[Ansvar],Fleksi[Tjenesteområde])</f>
        <v>Helse og velferd</v>
      </c>
      <c r="O1709" s="1">
        <f>+ROUND(Tabell1[[#This Row],[Justert beløp]],-3)</f>
        <v>5000</v>
      </c>
      <c r="P1709">
        <f t="shared" si="219"/>
        <v>1090</v>
      </c>
      <c r="Q1709">
        <f t="shared" si="220"/>
        <v>320553</v>
      </c>
      <c r="R1709">
        <f t="shared" si="221"/>
        <v>2542</v>
      </c>
      <c r="S1709" t="str">
        <f t="shared" si="222"/>
        <v>2255</v>
      </c>
      <c r="T1709" s="1">
        <f>+Tabell1[[#This Row],[Avrundet beløp]]</f>
        <v>5000</v>
      </c>
      <c r="U1709" s="5">
        <f t="shared" si="218"/>
        <v>5000</v>
      </c>
    </row>
    <row r="1710" spans="1:21" x14ac:dyDescent="0.25">
      <c r="A1710">
        <v>320553</v>
      </c>
      <c r="B1710" t="s">
        <v>523</v>
      </c>
      <c r="C1710">
        <v>2542</v>
      </c>
      <c r="D1710" t="s">
        <v>430</v>
      </c>
      <c r="E1710">
        <v>1099</v>
      </c>
      <c r="F1710" t="s">
        <v>16</v>
      </c>
      <c r="G1710" t="s">
        <v>17</v>
      </c>
      <c r="H1710" t="s">
        <v>18</v>
      </c>
      <c r="I1710" s="1">
        <v>15259</v>
      </c>
      <c r="J1710" s="1">
        <f>+Tabell1[[#This Row],[Regnskap]]</f>
        <v>15259</v>
      </c>
      <c r="L1710" t="str">
        <f>_xlfn.XLOOKUP(Tabell1[[#This Row],[Ansvar]],Fleksi[Ansvar],Fleksi[Virksomhet])</f>
        <v>EFF</v>
      </c>
      <c r="M1710" t="str">
        <f>_xlfn.XLOOKUP(Tabell1[[#This Row],[Ansvar]],Fleksi[Ansvar],Fleksi[1B])</f>
        <v>Enhet for funksjonshemmede</v>
      </c>
      <c r="N1710" t="str">
        <f>_xlfn.XLOOKUP(Tabell1[[#This Row],[Ansvar]],Fleksi[Ansvar],Fleksi[Tjenesteområde])</f>
        <v>Helse og velferd</v>
      </c>
      <c r="O1710" s="1">
        <f>+ROUND(Tabell1[[#This Row],[Justert beløp]],-3)</f>
        <v>15000</v>
      </c>
      <c r="P1710">
        <f t="shared" si="219"/>
        <v>1099</v>
      </c>
      <c r="Q1710">
        <f t="shared" si="220"/>
        <v>320553</v>
      </c>
      <c r="R1710">
        <f t="shared" si="221"/>
        <v>2542</v>
      </c>
      <c r="S1710" t="str">
        <f t="shared" si="222"/>
        <v>2255</v>
      </c>
      <c r="T1710" s="1">
        <f>+Tabell1[[#This Row],[Avrundet beløp]]</f>
        <v>15000</v>
      </c>
      <c r="U1710" s="5">
        <f t="shared" si="218"/>
        <v>15000</v>
      </c>
    </row>
    <row r="1711" spans="1:21" x14ac:dyDescent="0.25">
      <c r="A1711">
        <v>320560</v>
      </c>
      <c r="B1711" t="s">
        <v>524</v>
      </c>
      <c r="C1711">
        <v>2542</v>
      </c>
      <c r="D1711" t="s">
        <v>430</v>
      </c>
      <c r="E1711">
        <v>1012</v>
      </c>
      <c r="F1711" t="s">
        <v>23</v>
      </c>
      <c r="G1711" t="s">
        <v>17</v>
      </c>
      <c r="H1711" t="s">
        <v>18</v>
      </c>
      <c r="I1711" s="1">
        <v>1381</v>
      </c>
      <c r="J1711" s="1">
        <f>+Tabell1[[#This Row],[Regnskap]]</f>
        <v>1381</v>
      </c>
      <c r="L1711" t="str">
        <f>_xlfn.XLOOKUP(Tabell1[[#This Row],[Ansvar]],Fleksi[Ansvar],Fleksi[Virksomhet])</f>
        <v>EFF</v>
      </c>
      <c r="M1711" t="str">
        <f>_xlfn.XLOOKUP(Tabell1[[#This Row],[Ansvar]],Fleksi[Ansvar],Fleksi[1B])</f>
        <v>Enhet for funksjonshemmede</v>
      </c>
      <c r="N1711" t="str">
        <f>_xlfn.XLOOKUP(Tabell1[[#This Row],[Ansvar]],Fleksi[Ansvar],Fleksi[Tjenesteområde])</f>
        <v>Helse og velferd</v>
      </c>
      <c r="O1711" s="1">
        <f>+ROUND(Tabell1[[#This Row],[Justert beløp]],-3)</f>
        <v>1000</v>
      </c>
      <c r="P1711">
        <f t="shared" si="219"/>
        <v>1012</v>
      </c>
      <c r="Q1711">
        <f t="shared" si="220"/>
        <v>320560</v>
      </c>
      <c r="R1711">
        <f t="shared" si="221"/>
        <v>2542</v>
      </c>
      <c r="S1711" t="str">
        <f t="shared" si="222"/>
        <v>2255</v>
      </c>
      <c r="T1711" s="1">
        <f>+Tabell1[[#This Row],[Avrundet beløp]]</f>
        <v>1000</v>
      </c>
      <c r="U1711" s="5">
        <f t="shared" si="218"/>
        <v>1000</v>
      </c>
    </row>
    <row r="1712" spans="1:21" x14ac:dyDescent="0.25">
      <c r="A1712">
        <v>320560</v>
      </c>
      <c r="B1712" t="s">
        <v>524</v>
      </c>
      <c r="C1712">
        <v>2542</v>
      </c>
      <c r="D1712" t="s">
        <v>430</v>
      </c>
      <c r="E1712">
        <v>1020</v>
      </c>
      <c r="F1712" t="s">
        <v>260</v>
      </c>
      <c r="G1712" t="s">
        <v>17</v>
      </c>
      <c r="H1712" t="s">
        <v>18</v>
      </c>
      <c r="I1712" s="1">
        <v>33377</v>
      </c>
      <c r="J1712" s="1">
        <f>+Tabell1[[#This Row],[Regnskap]]</f>
        <v>33377</v>
      </c>
      <c r="L1712" t="str">
        <f>_xlfn.XLOOKUP(Tabell1[[#This Row],[Ansvar]],Fleksi[Ansvar],Fleksi[Virksomhet])</f>
        <v>EFF</v>
      </c>
      <c r="M1712" t="str">
        <f>_xlfn.XLOOKUP(Tabell1[[#This Row],[Ansvar]],Fleksi[Ansvar],Fleksi[1B])</f>
        <v>Enhet for funksjonshemmede</v>
      </c>
      <c r="N1712" t="str">
        <f>_xlfn.XLOOKUP(Tabell1[[#This Row],[Ansvar]],Fleksi[Ansvar],Fleksi[Tjenesteområde])</f>
        <v>Helse og velferd</v>
      </c>
      <c r="O1712" s="1">
        <f>+ROUND(Tabell1[[#This Row],[Justert beløp]],-3)</f>
        <v>33000</v>
      </c>
      <c r="P1712">
        <f t="shared" si="219"/>
        <v>1020</v>
      </c>
      <c r="Q1712">
        <f t="shared" si="220"/>
        <v>320560</v>
      </c>
      <c r="R1712">
        <f t="shared" si="221"/>
        <v>2542</v>
      </c>
      <c r="S1712" t="str">
        <f t="shared" si="222"/>
        <v>2255</v>
      </c>
      <c r="T1712" s="1">
        <f>+Tabell1[[#This Row],[Avrundet beløp]]</f>
        <v>33000</v>
      </c>
      <c r="U1712" s="5">
        <f t="shared" si="218"/>
        <v>33000</v>
      </c>
    </row>
    <row r="1713" spans="1:21" x14ac:dyDescent="0.25">
      <c r="A1713">
        <v>320560</v>
      </c>
      <c r="B1713" t="s">
        <v>524</v>
      </c>
      <c r="C1713">
        <v>2542</v>
      </c>
      <c r="D1713" t="s">
        <v>430</v>
      </c>
      <c r="E1713">
        <v>1025</v>
      </c>
      <c r="F1713" t="s">
        <v>258</v>
      </c>
      <c r="G1713" t="s">
        <v>17</v>
      </c>
      <c r="H1713" t="s">
        <v>18</v>
      </c>
      <c r="I1713" s="1">
        <v>9793</v>
      </c>
      <c r="J1713" s="1">
        <f>+Tabell1[[#This Row],[Regnskap]]</f>
        <v>9793</v>
      </c>
      <c r="L1713" t="str">
        <f>_xlfn.XLOOKUP(Tabell1[[#This Row],[Ansvar]],Fleksi[Ansvar],Fleksi[Virksomhet])</f>
        <v>EFF</v>
      </c>
      <c r="M1713" t="str">
        <f>_xlfn.XLOOKUP(Tabell1[[#This Row],[Ansvar]],Fleksi[Ansvar],Fleksi[1B])</f>
        <v>Enhet for funksjonshemmede</v>
      </c>
      <c r="N1713" t="str">
        <f>_xlfn.XLOOKUP(Tabell1[[#This Row],[Ansvar]],Fleksi[Ansvar],Fleksi[Tjenesteområde])</f>
        <v>Helse og velferd</v>
      </c>
      <c r="O1713" s="1">
        <f>+ROUND(Tabell1[[#This Row],[Justert beløp]],-3)</f>
        <v>10000</v>
      </c>
      <c r="P1713">
        <f t="shared" si="219"/>
        <v>1025</v>
      </c>
      <c r="Q1713">
        <f t="shared" si="220"/>
        <v>320560</v>
      </c>
      <c r="R1713">
        <f t="shared" si="221"/>
        <v>2542</v>
      </c>
      <c r="S1713" t="str">
        <f t="shared" si="222"/>
        <v>2255</v>
      </c>
      <c r="T1713" s="1">
        <f>+Tabell1[[#This Row],[Avrundet beløp]]</f>
        <v>10000</v>
      </c>
      <c r="U1713" s="5">
        <f t="shared" si="218"/>
        <v>10000</v>
      </c>
    </row>
    <row r="1714" spans="1:21" x14ac:dyDescent="0.25">
      <c r="A1714">
        <v>320560</v>
      </c>
      <c r="B1714" t="s">
        <v>524</v>
      </c>
      <c r="C1714">
        <v>2542</v>
      </c>
      <c r="D1714" t="s">
        <v>430</v>
      </c>
      <c r="E1714">
        <v>1030</v>
      </c>
      <c r="F1714" t="s">
        <v>248</v>
      </c>
      <c r="G1714" t="s">
        <v>17</v>
      </c>
      <c r="H1714" t="s">
        <v>18</v>
      </c>
      <c r="I1714" s="1">
        <v>2930</v>
      </c>
      <c r="J1714" s="1">
        <f>+Tabell1[[#This Row],[Regnskap]]</f>
        <v>2930</v>
      </c>
      <c r="L1714" t="str">
        <f>_xlfn.XLOOKUP(Tabell1[[#This Row],[Ansvar]],Fleksi[Ansvar],Fleksi[Virksomhet])</f>
        <v>EFF</v>
      </c>
      <c r="M1714" t="str">
        <f>_xlfn.XLOOKUP(Tabell1[[#This Row],[Ansvar]],Fleksi[Ansvar],Fleksi[1B])</f>
        <v>Enhet for funksjonshemmede</v>
      </c>
      <c r="N1714" t="str">
        <f>_xlfn.XLOOKUP(Tabell1[[#This Row],[Ansvar]],Fleksi[Ansvar],Fleksi[Tjenesteområde])</f>
        <v>Helse og velferd</v>
      </c>
      <c r="O1714" s="1">
        <f>+ROUND(Tabell1[[#This Row],[Justert beløp]],-3)</f>
        <v>3000</v>
      </c>
      <c r="P1714">
        <f t="shared" si="219"/>
        <v>1030</v>
      </c>
      <c r="Q1714">
        <f t="shared" si="220"/>
        <v>320560</v>
      </c>
      <c r="R1714">
        <f t="shared" si="221"/>
        <v>2542</v>
      </c>
      <c r="S1714" t="str">
        <f t="shared" si="222"/>
        <v>2255</v>
      </c>
      <c r="T1714" s="1">
        <f>+Tabell1[[#This Row],[Avrundet beløp]]</f>
        <v>3000</v>
      </c>
      <c r="U1714" s="5">
        <f t="shared" si="218"/>
        <v>3000</v>
      </c>
    </row>
    <row r="1715" spans="1:21" x14ac:dyDescent="0.25">
      <c r="A1715">
        <v>320560</v>
      </c>
      <c r="B1715" t="s">
        <v>524</v>
      </c>
      <c r="C1715">
        <v>2542</v>
      </c>
      <c r="D1715" t="s">
        <v>430</v>
      </c>
      <c r="E1715">
        <v>1040</v>
      </c>
      <c r="F1715" t="s">
        <v>27</v>
      </c>
      <c r="G1715" t="s">
        <v>17</v>
      </c>
      <c r="H1715" t="s">
        <v>18</v>
      </c>
      <c r="I1715" s="1">
        <v>16344</v>
      </c>
      <c r="J1715" s="1">
        <f>+Tabell1[[#This Row],[Regnskap]]</f>
        <v>16344</v>
      </c>
      <c r="L1715" t="str">
        <f>_xlfn.XLOOKUP(Tabell1[[#This Row],[Ansvar]],Fleksi[Ansvar],Fleksi[Virksomhet])</f>
        <v>EFF</v>
      </c>
      <c r="M1715" t="str">
        <f>_xlfn.XLOOKUP(Tabell1[[#This Row],[Ansvar]],Fleksi[Ansvar],Fleksi[1B])</f>
        <v>Enhet for funksjonshemmede</v>
      </c>
      <c r="N1715" t="str">
        <f>_xlfn.XLOOKUP(Tabell1[[#This Row],[Ansvar]],Fleksi[Ansvar],Fleksi[Tjenesteområde])</f>
        <v>Helse og velferd</v>
      </c>
      <c r="O1715" s="1">
        <f>+ROUND(Tabell1[[#This Row],[Justert beløp]],-3)</f>
        <v>16000</v>
      </c>
      <c r="P1715">
        <f t="shared" si="219"/>
        <v>1040</v>
      </c>
      <c r="Q1715">
        <f t="shared" si="220"/>
        <v>320560</v>
      </c>
      <c r="R1715">
        <f t="shared" si="221"/>
        <v>2542</v>
      </c>
      <c r="S1715" t="str">
        <f t="shared" si="222"/>
        <v>2255</v>
      </c>
      <c r="T1715" s="1">
        <f>+Tabell1[[#This Row],[Avrundet beløp]]</f>
        <v>16000</v>
      </c>
      <c r="U1715" s="5">
        <f t="shared" si="218"/>
        <v>16000</v>
      </c>
    </row>
    <row r="1716" spans="1:21" x14ac:dyDescent="0.25">
      <c r="A1716">
        <v>320560</v>
      </c>
      <c r="B1716" t="s">
        <v>524</v>
      </c>
      <c r="C1716">
        <v>2542</v>
      </c>
      <c r="D1716" t="s">
        <v>430</v>
      </c>
      <c r="E1716">
        <v>1050</v>
      </c>
      <c r="F1716" t="s">
        <v>223</v>
      </c>
      <c r="G1716" t="s">
        <v>17</v>
      </c>
      <c r="H1716" t="s">
        <v>18</v>
      </c>
      <c r="I1716" s="1">
        <v>1009</v>
      </c>
      <c r="J1716" s="1">
        <f>+Tabell1[[#This Row],[Regnskap]]</f>
        <v>1009</v>
      </c>
      <c r="L1716" t="str">
        <f>_xlfn.XLOOKUP(Tabell1[[#This Row],[Ansvar]],Fleksi[Ansvar],Fleksi[Virksomhet])</f>
        <v>EFF</v>
      </c>
      <c r="M1716" t="str">
        <f>_xlfn.XLOOKUP(Tabell1[[#This Row],[Ansvar]],Fleksi[Ansvar],Fleksi[1B])</f>
        <v>Enhet for funksjonshemmede</v>
      </c>
      <c r="N1716" t="str">
        <f>_xlfn.XLOOKUP(Tabell1[[#This Row],[Ansvar]],Fleksi[Ansvar],Fleksi[Tjenesteområde])</f>
        <v>Helse og velferd</v>
      </c>
      <c r="O1716" s="1">
        <f>+ROUND(Tabell1[[#This Row],[Justert beløp]],-3)</f>
        <v>1000</v>
      </c>
      <c r="P1716">
        <f t="shared" si="219"/>
        <v>1050</v>
      </c>
      <c r="Q1716">
        <f t="shared" si="220"/>
        <v>320560</v>
      </c>
      <c r="R1716">
        <f t="shared" si="221"/>
        <v>2542</v>
      </c>
      <c r="S1716" t="str">
        <f t="shared" si="222"/>
        <v>2255</v>
      </c>
      <c r="T1716" s="1">
        <f>+Tabell1[[#This Row],[Avrundet beløp]]</f>
        <v>1000</v>
      </c>
      <c r="U1716" s="5">
        <f t="shared" si="218"/>
        <v>1000</v>
      </c>
    </row>
    <row r="1717" spans="1:21" x14ac:dyDescent="0.25">
      <c r="A1717">
        <v>320560</v>
      </c>
      <c r="B1717" t="s">
        <v>524</v>
      </c>
      <c r="C1717">
        <v>2542</v>
      </c>
      <c r="D1717" t="s">
        <v>430</v>
      </c>
      <c r="E1717">
        <v>1090</v>
      </c>
      <c r="F1717" t="s">
        <v>22</v>
      </c>
      <c r="G1717" t="s">
        <v>17</v>
      </c>
      <c r="H1717" t="s">
        <v>18</v>
      </c>
      <c r="I1717" s="1">
        <v>2979</v>
      </c>
      <c r="J1717" s="1">
        <f>+Tabell1[[#This Row],[Regnskap]]</f>
        <v>2979</v>
      </c>
      <c r="L1717" t="str">
        <f>_xlfn.XLOOKUP(Tabell1[[#This Row],[Ansvar]],Fleksi[Ansvar],Fleksi[Virksomhet])</f>
        <v>EFF</v>
      </c>
      <c r="M1717" t="str">
        <f>_xlfn.XLOOKUP(Tabell1[[#This Row],[Ansvar]],Fleksi[Ansvar],Fleksi[1B])</f>
        <v>Enhet for funksjonshemmede</v>
      </c>
      <c r="N1717" t="str">
        <f>_xlfn.XLOOKUP(Tabell1[[#This Row],[Ansvar]],Fleksi[Ansvar],Fleksi[Tjenesteområde])</f>
        <v>Helse og velferd</v>
      </c>
      <c r="O1717" s="1">
        <f>+ROUND(Tabell1[[#This Row],[Justert beløp]],-3)</f>
        <v>3000</v>
      </c>
      <c r="P1717">
        <f t="shared" si="219"/>
        <v>1090</v>
      </c>
      <c r="Q1717">
        <f t="shared" si="220"/>
        <v>320560</v>
      </c>
      <c r="R1717">
        <f t="shared" si="221"/>
        <v>2542</v>
      </c>
      <c r="S1717" t="str">
        <f t="shared" si="222"/>
        <v>2255</v>
      </c>
      <c r="T1717" s="1">
        <f>+Tabell1[[#This Row],[Avrundet beløp]]</f>
        <v>3000</v>
      </c>
      <c r="U1717" s="5">
        <f t="shared" si="218"/>
        <v>3000</v>
      </c>
    </row>
    <row r="1718" spans="1:21" x14ac:dyDescent="0.25">
      <c r="A1718">
        <v>320560</v>
      </c>
      <c r="B1718" t="s">
        <v>524</v>
      </c>
      <c r="C1718">
        <v>2542</v>
      </c>
      <c r="D1718" t="s">
        <v>430</v>
      </c>
      <c r="E1718">
        <v>1099</v>
      </c>
      <c r="F1718" t="s">
        <v>16</v>
      </c>
      <c r="G1718" t="s">
        <v>17</v>
      </c>
      <c r="H1718" t="s">
        <v>18</v>
      </c>
      <c r="I1718" s="1">
        <v>10319</v>
      </c>
      <c r="J1718" s="1">
        <f>+Tabell1[[#This Row],[Regnskap]]</f>
        <v>10319</v>
      </c>
      <c r="L1718" t="str">
        <f>_xlfn.XLOOKUP(Tabell1[[#This Row],[Ansvar]],Fleksi[Ansvar],Fleksi[Virksomhet])</f>
        <v>EFF</v>
      </c>
      <c r="M1718" t="str">
        <f>_xlfn.XLOOKUP(Tabell1[[#This Row],[Ansvar]],Fleksi[Ansvar],Fleksi[1B])</f>
        <v>Enhet for funksjonshemmede</v>
      </c>
      <c r="N1718" t="str">
        <f>_xlfn.XLOOKUP(Tabell1[[#This Row],[Ansvar]],Fleksi[Ansvar],Fleksi[Tjenesteområde])</f>
        <v>Helse og velferd</v>
      </c>
      <c r="O1718" s="1">
        <f>+ROUND(Tabell1[[#This Row],[Justert beløp]],-3)</f>
        <v>10000</v>
      </c>
      <c r="P1718">
        <f t="shared" si="219"/>
        <v>1099</v>
      </c>
      <c r="Q1718">
        <f t="shared" si="220"/>
        <v>320560</v>
      </c>
      <c r="R1718">
        <f t="shared" si="221"/>
        <v>2542</v>
      </c>
      <c r="S1718" t="str">
        <f t="shared" si="222"/>
        <v>2255</v>
      </c>
      <c r="T1718" s="1">
        <f>+Tabell1[[#This Row],[Avrundet beløp]]</f>
        <v>10000</v>
      </c>
      <c r="U1718" s="5">
        <f t="shared" si="218"/>
        <v>10000</v>
      </c>
    </row>
    <row r="1719" spans="1:21" x14ac:dyDescent="0.25">
      <c r="A1719">
        <v>320560</v>
      </c>
      <c r="B1719" t="s">
        <v>524</v>
      </c>
      <c r="C1719">
        <v>2542</v>
      </c>
      <c r="D1719" t="s">
        <v>430</v>
      </c>
      <c r="E1719">
        <v>1110</v>
      </c>
      <c r="F1719" t="s">
        <v>221</v>
      </c>
      <c r="G1719" t="s">
        <v>17</v>
      </c>
      <c r="H1719" t="s">
        <v>18</v>
      </c>
      <c r="I1719" s="1">
        <v>258</v>
      </c>
      <c r="J1719" s="1">
        <f>+Tabell1[[#This Row],[Regnskap]]</f>
        <v>258</v>
      </c>
      <c r="L1719" t="str">
        <f>_xlfn.XLOOKUP(Tabell1[[#This Row],[Ansvar]],Fleksi[Ansvar],Fleksi[Virksomhet])</f>
        <v>EFF</v>
      </c>
      <c r="M1719" t="str">
        <f>_xlfn.XLOOKUP(Tabell1[[#This Row],[Ansvar]],Fleksi[Ansvar],Fleksi[1B])</f>
        <v>Enhet for funksjonshemmede</v>
      </c>
      <c r="N1719" t="str">
        <f>_xlfn.XLOOKUP(Tabell1[[#This Row],[Ansvar]],Fleksi[Ansvar],Fleksi[Tjenesteområde])</f>
        <v>Helse og velferd</v>
      </c>
      <c r="O1719" s="1">
        <f>+ROUND(Tabell1[[#This Row],[Justert beløp]],-3)</f>
        <v>0</v>
      </c>
      <c r="P1719">
        <f t="shared" si="219"/>
        <v>1110</v>
      </c>
      <c r="Q1719">
        <f t="shared" si="220"/>
        <v>320560</v>
      </c>
      <c r="R1719">
        <f t="shared" si="221"/>
        <v>2542</v>
      </c>
      <c r="S1719" t="str">
        <f t="shared" si="222"/>
        <v>2255</v>
      </c>
      <c r="T1719" s="1">
        <f>+Tabell1[[#This Row],[Avrundet beløp]]</f>
        <v>0</v>
      </c>
      <c r="U1719" s="5">
        <f t="shared" si="218"/>
        <v>0</v>
      </c>
    </row>
    <row r="1720" spans="1:21" x14ac:dyDescent="0.25">
      <c r="A1720">
        <v>320561</v>
      </c>
      <c r="B1720" t="s">
        <v>525</v>
      </c>
      <c r="C1720">
        <v>2321</v>
      </c>
      <c r="D1720" t="s">
        <v>219</v>
      </c>
      <c r="E1720">
        <v>1021</v>
      </c>
      <c r="F1720" t="s">
        <v>30</v>
      </c>
      <c r="G1720" t="s">
        <v>17</v>
      </c>
      <c r="H1720" t="s">
        <v>18</v>
      </c>
      <c r="I1720" s="1">
        <v>211</v>
      </c>
      <c r="J1720" s="1">
        <f>+Tabell1[[#This Row],[Regnskap]]</f>
        <v>211</v>
      </c>
      <c r="L1720" t="str">
        <f>_xlfn.XLOOKUP(Tabell1[[#This Row],[Ansvar]],Fleksi[Ansvar],Fleksi[Virksomhet])</f>
        <v>EFF</v>
      </c>
      <c r="M1720" t="str">
        <f>_xlfn.XLOOKUP(Tabell1[[#This Row],[Ansvar]],Fleksi[Ansvar],Fleksi[1B])</f>
        <v>Enhet for funksjonshemmede</v>
      </c>
      <c r="N1720" t="str">
        <f>_xlfn.XLOOKUP(Tabell1[[#This Row],[Ansvar]],Fleksi[Ansvar],Fleksi[Tjenesteområde])</f>
        <v>Helse og velferd</v>
      </c>
      <c r="O1720" s="1">
        <f>+ROUND(Tabell1[[#This Row],[Justert beløp]],-3)</f>
        <v>0</v>
      </c>
      <c r="P1720">
        <f t="shared" si="219"/>
        <v>1021</v>
      </c>
      <c r="Q1720">
        <f t="shared" si="220"/>
        <v>320561</v>
      </c>
      <c r="R1720">
        <f t="shared" si="221"/>
        <v>2321</v>
      </c>
      <c r="S1720" t="str">
        <f t="shared" si="222"/>
        <v>2255</v>
      </c>
      <c r="T1720" s="1">
        <f>+Tabell1[[#This Row],[Avrundet beløp]]</f>
        <v>0</v>
      </c>
      <c r="U1720" s="5">
        <f t="shared" si="218"/>
        <v>0</v>
      </c>
    </row>
    <row r="1721" spans="1:21" x14ac:dyDescent="0.25">
      <c r="A1721">
        <v>320561</v>
      </c>
      <c r="B1721" t="s">
        <v>525</v>
      </c>
      <c r="C1721">
        <v>2321</v>
      </c>
      <c r="D1721" t="s">
        <v>219</v>
      </c>
      <c r="E1721">
        <v>1090</v>
      </c>
      <c r="F1721" t="s">
        <v>22</v>
      </c>
      <c r="G1721" t="s">
        <v>17</v>
      </c>
      <c r="H1721" t="s">
        <v>18</v>
      </c>
      <c r="I1721" s="1">
        <v>14</v>
      </c>
      <c r="J1721" s="1">
        <f>+Tabell1[[#This Row],[Regnskap]]</f>
        <v>14</v>
      </c>
      <c r="L1721" t="str">
        <f>_xlfn.XLOOKUP(Tabell1[[#This Row],[Ansvar]],Fleksi[Ansvar],Fleksi[Virksomhet])</f>
        <v>EFF</v>
      </c>
      <c r="M1721" t="str">
        <f>_xlfn.XLOOKUP(Tabell1[[#This Row],[Ansvar]],Fleksi[Ansvar],Fleksi[1B])</f>
        <v>Enhet for funksjonshemmede</v>
      </c>
      <c r="N1721" t="str">
        <f>_xlfn.XLOOKUP(Tabell1[[#This Row],[Ansvar]],Fleksi[Ansvar],Fleksi[Tjenesteområde])</f>
        <v>Helse og velferd</v>
      </c>
      <c r="O1721" s="1">
        <f>+ROUND(Tabell1[[#This Row],[Justert beløp]],-3)</f>
        <v>0</v>
      </c>
      <c r="P1721">
        <f t="shared" si="219"/>
        <v>1090</v>
      </c>
      <c r="Q1721">
        <f t="shared" si="220"/>
        <v>320561</v>
      </c>
      <c r="R1721">
        <f t="shared" si="221"/>
        <v>2321</v>
      </c>
      <c r="S1721" t="str">
        <f t="shared" si="222"/>
        <v>2255</v>
      </c>
      <c r="T1721" s="1">
        <f>+Tabell1[[#This Row],[Avrundet beløp]]</f>
        <v>0</v>
      </c>
      <c r="U1721" s="5">
        <f t="shared" si="218"/>
        <v>0</v>
      </c>
    </row>
    <row r="1722" spans="1:21" x14ac:dyDescent="0.25">
      <c r="A1722">
        <v>320561</v>
      </c>
      <c r="B1722" t="s">
        <v>525</v>
      </c>
      <c r="C1722">
        <v>2321</v>
      </c>
      <c r="D1722" t="s">
        <v>219</v>
      </c>
      <c r="E1722">
        <v>1099</v>
      </c>
      <c r="F1722" t="s">
        <v>16</v>
      </c>
      <c r="G1722" t="s">
        <v>17</v>
      </c>
      <c r="H1722" t="s">
        <v>18</v>
      </c>
      <c r="I1722" s="1">
        <v>32</v>
      </c>
      <c r="J1722" s="1">
        <f>+Tabell1[[#This Row],[Regnskap]]</f>
        <v>32</v>
      </c>
      <c r="L1722" t="str">
        <f>_xlfn.XLOOKUP(Tabell1[[#This Row],[Ansvar]],Fleksi[Ansvar],Fleksi[Virksomhet])</f>
        <v>EFF</v>
      </c>
      <c r="M1722" t="str">
        <f>_xlfn.XLOOKUP(Tabell1[[#This Row],[Ansvar]],Fleksi[Ansvar],Fleksi[1B])</f>
        <v>Enhet for funksjonshemmede</v>
      </c>
      <c r="N1722" t="str">
        <f>_xlfn.XLOOKUP(Tabell1[[#This Row],[Ansvar]],Fleksi[Ansvar],Fleksi[Tjenesteområde])</f>
        <v>Helse og velferd</v>
      </c>
      <c r="O1722" s="1">
        <f>+ROUND(Tabell1[[#This Row],[Justert beløp]],-3)</f>
        <v>0</v>
      </c>
      <c r="P1722">
        <f t="shared" si="219"/>
        <v>1099</v>
      </c>
      <c r="Q1722">
        <f t="shared" si="220"/>
        <v>320561</v>
      </c>
      <c r="R1722">
        <f t="shared" si="221"/>
        <v>2321</v>
      </c>
      <c r="S1722" t="str">
        <f t="shared" si="222"/>
        <v>2255</v>
      </c>
      <c r="T1722" s="1">
        <f>+Tabell1[[#This Row],[Avrundet beløp]]</f>
        <v>0</v>
      </c>
      <c r="U1722" s="5">
        <f t="shared" si="218"/>
        <v>0</v>
      </c>
    </row>
    <row r="1723" spans="1:21" x14ac:dyDescent="0.25">
      <c r="A1723">
        <v>320561</v>
      </c>
      <c r="B1723" t="s">
        <v>525</v>
      </c>
      <c r="C1723">
        <v>2542</v>
      </c>
      <c r="D1723" t="s">
        <v>430</v>
      </c>
      <c r="E1723">
        <v>1012</v>
      </c>
      <c r="F1723" t="s">
        <v>23</v>
      </c>
      <c r="G1723" t="s">
        <v>17</v>
      </c>
      <c r="H1723" t="s">
        <v>18</v>
      </c>
      <c r="I1723" s="1">
        <v>1456</v>
      </c>
      <c r="J1723" s="1">
        <f>+Tabell1[[#This Row],[Regnskap]]</f>
        <v>1456</v>
      </c>
      <c r="L1723" t="str">
        <f>_xlfn.XLOOKUP(Tabell1[[#This Row],[Ansvar]],Fleksi[Ansvar],Fleksi[Virksomhet])</f>
        <v>EFF</v>
      </c>
      <c r="M1723" t="str">
        <f>_xlfn.XLOOKUP(Tabell1[[#This Row],[Ansvar]],Fleksi[Ansvar],Fleksi[1B])</f>
        <v>Enhet for funksjonshemmede</v>
      </c>
      <c r="N1723" t="str">
        <f>_xlfn.XLOOKUP(Tabell1[[#This Row],[Ansvar]],Fleksi[Ansvar],Fleksi[Tjenesteområde])</f>
        <v>Helse og velferd</v>
      </c>
      <c r="O1723" s="1">
        <f>+ROUND(Tabell1[[#This Row],[Justert beløp]],-3)</f>
        <v>1000</v>
      </c>
      <c r="P1723">
        <f t="shared" si="219"/>
        <v>1012</v>
      </c>
      <c r="Q1723">
        <f t="shared" si="220"/>
        <v>320561</v>
      </c>
      <c r="R1723">
        <f t="shared" si="221"/>
        <v>2542</v>
      </c>
      <c r="S1723" t="str">
        <f t="shared" si="222"/>
        <v>2255</v>
      </c>
      <c r="T1723" s="1">
        <f>+Tabell1[[#This Row],[Avrundet beløp]]</f>
        <v>1000</v>
      </c>
      <c r="U1723" s="5">
        <f t="shared" si="218"/>
        <v>1000</v>
      </c>
    </row>
    <row r="1724" spans="1:21" x14ac:dyDescent="0.25">
      <c r="A1724">
        <v>320561</v>
      </c>
      <c r="B1724" t="s">
        <v>525</v>
      </c>
      <c r="C1724">
        <v>2542</v>
      </c>
      <c r="D1724" t="s">
        <v>430</v>
      </c>
      <c r="E1724">
        <v>1020</v>
      </c>
      <c r="F1724" t="s">
        <v>260</v>
      </c>
      <c r="G1724" t="s">
        <v>17</v>
      </c>
      <c r="H1724" t="s">
        <v>18</v>
      </c>
      <c r="I1724" s="1">
        <v>22432</v>
      </c>
      <c r="J1724" s="1">
        <f>+Tabell1[[#This Row],[Regnskap]]</f>
        <v>22432</v>
      </c>
      <c r="L1724" t="str">
        <f>_xlfn.XLOOKUP(Tabell1[[#This Row],[Ansvar]],Fleksi[Ansvar],Fleksi[Virksomhet])</f>
        <v>EFF</v>
      </c>
      <c r="M1724" t="str">
        <f>_xlfn.XLOOKUP(Tabell1[[#This Row],[Ansvar]],Fleksi[Ansvar],Fleksi[1B])</f>
        <v>Enhet for funksjonshemmede</v>
      </c>
      <c r="N1724" t="str">
        <f>_xlfn.XLOOKUP(Tabell1[[#This Row],[Ansvar]],Fleksi[Ansvar],Fleksi[Tjenesteområde])</f>
        <v>Helse og velferd</v>
      </c>
      <c r="O1724" s="1">
        <f>+ROUND(Tabell1[[#This Row],[Justert beløp]],-3)</f>
        <v>22000</v>
      </c>
      <c r="P1724">
        <f t="shared" si="219"/>
        <v>1020</v>
      </c>
      <c r="Q1724">
        <f t="shared" si="220"/>
        <v>320561</v>
      </c>
      <c r="R1724">
        <f t="shared" si="221"/>
        <v>2542</v>
      </c>
      <c r="S1724" t="str">
        <f t="shared" si="222"/>
        <v>2255</v>
      </c>
      <c r="T1724" s="1">
        <f>+Tabell1[[#This Row],[Avrundet beløp]]</f>
        <v>22000</v>
      </c>
      <c r="U1724" s="5">
        <f t="shared" si="218"/>
        <v>22000</v>
      </c>
    </row>
    <row r="1725" spans="1:21" x14ac:dyDescent="0.25">
      <c r="A1725">
        <v>320561</v>
      </c>
      <c r="B1725" t="s">
        <v>525</v>
      </c>
      <c r="C1725">
        <v>2542</v>
      </c>
      <c r="D1725" t="s">
        <v>430</v>
      </c>
      <c r="E1725">
        <v>1025</v>
      </c>
      <c r="F1725" t="s">
        <v>258</v>
      </c>
      <c r="G1725" t="s">
        <v>17</v>
      </c>
      <c r="H1725" t="s">
        <v>18</v>
      </c>
      <c r="I1725" s="1">
        <v>10620</v>
      </c>
      <c r="J1725" s="1">
        <f>+Tabell1[[#This Row],[Regnskap]]</f>
        <v>10620</v>
      </c>
      <c r="L1725" t="str">
        <f>_xlfn.XLOOKUP(Tabell1[[#This Row],[Ansvar]],Fleksi[Ansvar],Fleksi[Virksomhet])</f>
        <v>EFF</v>
      </c>
      <c r="M1725" t="str">
        <f>_xlfn.XLOOKUP(Tabell1[[#This Row],[Ansvar]],Fleksi[Ansvar],Fleksi[1B])</f>
        <v>Enhet for funksjonshemmede</v>
      </c>
      <c r="N1725" t="str">
        <f>_xlfn.XLOOKUP(Tabell1[[#This Row],[Ansvar]],Fleksi[Ansvar],Fleksi[Tjenesteområde])</f>
        <v>Helse og velferd</v>
      </c>
      <c r="O1725" s="1">
        <f>+ROUND(Tabell1[[#This Row],[Justert beløp]],-3)</f>
        <v>11000</v>
      </c>
      <c r="P1725">
        <f t="shared" si="219"/>
        <v>1025</v>
      </c>
      <c r="Q1725">
        <f t="shared" si="220"/>
        <v>320561</v>
      </c>
      <c r="R1725">
        <f t="shared" si="221"/>
        <v>2542</v>
      </c>
      <c r="S1725" t="str">
        <f t="shared" si="222"/>
        <v>2255</v>
      </c>
      <c r="T1725" s="1">
        <f>+Tabell1[[#This Row],[Avrundet beløp]]</f>
        <v>11000</v>
      </c>
      <c r="U1725" s="5">
        <f t="shared" si="218"/>
        <v>11000</v>
      </c>
    </row>
    <row r="1726" spans="1:21" x14ac:dyDescent="0.25">
      <c r="A1726">
        <v>320561</v>
      </c>
      <c r="B1726" t="s">
        <v>525</v>
      </c>
      <c r="C1726">
        <v>2542</v>
      </c>
      <c r="D1726" t="s">
        <v>430</v>
      </c>
      <c r="E1726">
        <v>1040</v>
      </c>
      <c r="F1726" t="s">
        <v>27</v>
      </c>
      <c r="G1726" t="s">
        <v>17</v>
      </c>
      <c r="H1726" t="s">
        <v>18</v>
      </c>
      <c r="I1726" s="1">
        <v>13774</v>
      </c>
      <c r="J1726" s="1">
        <f>+Tabell1[[#This Row],[Regnskap]]</f>
        <v>13774</v>
      </c>
      <c r="L1726" t="str">
        <f>_xlfn.XLOOKUP(Tabell1[[#This Row],[Ansvar]],Fleksi[Ansvar],Fleksi[Virksomhet])</f>
        <v>EFF</v>
      </c>
      <c r="M1726" t="str">
        <f>_xlfn.XLOOKUP(Tabell1[[#This Row],[Ansvar]],Fleksi[Ansvar],Fleksi[1B])</f>
        <v>Enhet for funksjonshemmede</v>
      </c>
      <c r="N1726" t="str">
        <f>_xlfn.XLOOKUP(Tabell1[[#This Row],[Ansvar]],Fleksi[Ansvar],Fleksi[Tjenesteområde])</f>
        <v>Helse og velferd</v>
      </c>
      <c r="O1726" s="1">
        <f>+ROUND(Tabell1[[#This Row],[Justert beløp]],-3)</f>
        <v>14000</v>
      </c>
      <c r="P1726">
        <f t="shared" si="219"/>
        <v>1040</v>
      </c>
      <c r="Q1726">
        <f t="shared" si="220"/>
        <v>320561</v>
      </c>
      <c r="R1726">
        <f t="shared" si="221"/>
        <v>2542</v>
      </c>
      <c r="S1726" t="str">
        <f t="shared" si="222"/>
        <v>2255</v>
      </c>
      <c r="T1726" s="1">
        <f>+Tabell1[[#This Row],[Avrundet beløp]]</f>
        <v>14000</v>
      </c>
      <c r="U1726" s="5">
        <f t="shared" si="218"/>
        <v>14000</v>
      </c>
    </row>
    <row r="1727" spans="1:21" x14ac:dyDescent="0.25">
      <c r="A1727">
        <v>320561</v>
      </c>
      <c r="B1727" t="s">
        <v>525</v>
      </c>
      <c r="C1727">
        <v>2542</v>
      </c>
      <c r="D1727" t="s">
        <v>430</v>
      </c>
      <c r="E1727">
        <v>1090</v>
      </c>
      <c r="F1727" t="s">
        <v>22</v>
      </c>
      <c r="G1727" t="s">
        <v>17</v>
      </c>
      <c r="H1727" t="s">
        <v>18</v>
      </c>
      <c r="I1727" s="1">
        <v>1844</v>
      </c>
      <c r="J1727" s="1">
        <f>+Tabell1[[#This Row],[Regnskap]]</f>
        <v>1844</v>
      </c>
      <c r="L1727" t="str">
        <f>_xlfn.XLOOKUP(Tabell1[[#This Row],[Ansvar]],Fleksi[Ansvar],Fleksi[Virksomhet])</f>
        <v>EFF</v>
      </c>
      <c r="M1727" t="str">
        <f>_xlfn.XLOOKUP(Tabell1[[#This Row],[Ansvar]],Fleksi[Ansvar],Fleksi[1B])</f>
        <v>Enhet for funksjonshemmede</v>
      </c>
      <c r="N1727" t="str">
        <f>_xlfn.XLOOKUP(Tabell1[[#This Row],[Ansvar]],Fleksi[Ansvar],Fleksi[Tjenesteområde])</f>
        <v>Helse og velferd</v>
      </c>
      <c r="O1727" s="1">
        <f>+ROUND(Tabell1[[#This Row],[Justert beløp]],-3)</f>
        <v>2000</v>
      </c>
      <c r="P1727">
        <f t="shared" si="219"/>
        <v>1090</v>
      </c>
      <c r="Q1727">
        <f t="shared" si="220"/>
        <v>320561</v>
      </c>
      <c r="R1727">
        <f t="shared" si="221"/>
        <v>2542</v>
      </c>
      <c r="S1727" t="str">
        <f t="shared" si="222"/>
        <v>2255</v>
      </c>
      <c r="T1727" s="1">
        <f>+Tabell1[[#This Row],[Avrundet beløp]]</f>
        <v>2000</v>
      </c>
      <c r="U1727" s="5">
        <f t="shared" si="218"/>
        <v>2000</v>
      </c>
    </row>
    <row r="1728" spans="1:21" x14ac:dyDescent="0.25">
      <c r="A1728">
        <v>320561</v>
      </c>
      <c r="B1728" t="s">
        <v>525</v>
      </c>
      <c r="C1728">
        <v>2542</v>
      </c>
      <c r="D1728" t="s">
        <v>430</v>
      </c>
      <c r="E1728">
        <v>1099</v>
      </c>
      <c r="F1728" t="s">
        <v>16</v>
      </c>
      <c r="G1728" t="s">
        <v>17</v>
      </c>
      <c r="H1728" t="s">
        <v>18</v>
      </c>
      <c r="I1728" s="1">
        <v>7236</v>
      </c>
      <c r="J1728" s="1">
        <f>+Tabell1[[#This Row],[Regnskap]]</f>
        <v>7236</v>
      </c>
      <c r="L1728" t="str">
        <f>_xlfn.XLOOKUP(Tabell1[[#This Row],[Ansvar]],Fleksi[Ansvar],Fleksi[Virksomhet])</f>
        <v>EFF</v>
      </c>
      <c r="M1728" t="str">
        <f>_xlfn.XLOOKUP(Tabell1[[#This Row],[Ansvar]],Fleksi[Ansvar],Fleksi[1B])</f>
        <v>Enhet for funksjonshemmede</v>
      </c>
      <c r="N1728" t="str">
        <f>_xlfn.XLOOKUP(Tabell1[[#This Row],[Ansvar]],Fleksi[Ansvar],Fleksi[Tjenesteområde])</f>
        <v>Helse og velferd</v>
      </c>
      <c r="O1728" s="1">
        <f>+ROUND(Tabell1[[#This Row],[Justert beløp]],-3)</f>
        <v>7000</v>
      </c>
      <c r="P1728">
        <f t="shared" ref="P1728:P1763" si="223">+E1728</f>
        <v>1099</v>
      </c>
      <c r="Q1728">
        <f t="shared" ref="Q1728:Q1763" si="224">+A1728</f>
        <v>320561</v>
      </c>
      <c r="R1728">
        <f t="shared" ref="R1728:R1763" si="225">+C1728</f>
        <v>2542</v>
      </c>
      <c r="S1728" t="str">
        <f t="shared" ref="S1728:S1763" si="226">+G1728</f>
        <v>2255</v>
      </c>
      <c r="T1728" s="1">
        <f>+Tabell1[[#This Row],[Avrundet beløp]]</f>
        <v>7000</v>
      </c>
      <c r="U1728" s="5">
        <f t="shared" si="218"/>
        <v>7000</v>
      </c>
    </row>
    <row r="1729" spans="1:21" x14ac:dyDescent="0.25">
      <c r="A1729">
        <v>320561</v>
      </c>
      <c r="B1729" t="s">
        <v>525</v>
      </c>
      <c r="C1729">
        <v>2542</v>
      </c>
      <c r="D1729" t="s">
        <v>430</v>
      </c>
      <c r="E1729">
        <v>1100</v>
      </c>
      <c r="F1729" t="s">
        <v>48</v>
      </c>
      <c r="G1729" t="s">
        <v>17</v>
      </c>
      <c r="H1729" t="s">
        <v>18</v>
      </c>
      <c r="I1729" s="1">
        <v>346</v>
      </c>
      <c r="J1729" s="1">
        <f>+Tabell1[[#This Row],[Regnskap]]</f>
        <v>346</v>
      </c>
      <c r="L1729" t="str">
        <f>_xlfn.XLOOKUP(Tabell1[[#This Row],[Ansvar]],Fleksi[Ansvar],Fleksi[Virksomhet])</f>
        <v>EFF</v>
      </c>
      <c r="M1729" t="str">
        <f>_xlfn.XLOOKUP(Tabell1[[#This Row],[Ansvar]],Fleksi[Ansvar],Fleksi[1B])</f>
        <v>Enhet for funksjonshemmede</v>
      </c>
      <c r="N1729" t="str">
        <f>_xlfn.XLOOKUP(Tabell1[[#This Row],[Ansvar]],Fleksi[Ansvar],Fleksi[Tjenesteområde])</f>
        <v>Helse og velferd</v>
      </c>
      <c r="O1729" s="1">
        <f>+ROUND(Tabell1[[#This Row],[Justert beløp]],-3)</f>
        <v>0</v>
      </c>
      <c r="P1729">
        <f t="shared" si="223"/>
        <v>1100</v>
      </c>
      <c r="Q1729">
        <f t="shared" si="224"/>
        <v>320561</v>
      </c>
      <c r="R1729">
        <f t="shared" si="225"/>
        <v>2542</v>
      </c>
      <c r="S1729" t="str">
        <f t="shared" si="226"/>
        <v>2255</v>
      </c>
      <c r="T1729" s="1">
        <f>+Tabell1[[#This Row],[Avrundet beløp]]</f>
        <v>0</v>
      </c>
      <c r="U1729" s="5">
        <f t="shared" si="218"/>
        <v>0</v>
      </c>
    </row>
    <row r="1730" spans="1:21" x14ac:dyDescent="0.25">
      <c r="A1730">
        <v>320561</v>
      </c>
      <c r="B1730" t="s">
        <v>525</v>
      </c>
      <c r="C1730">
        <v>2542</v>
      </c>
      <c r="D1730" t="s">
        <v>430</v>
      </c>
      <c r="E1730">
        <v>1110</v>
      </c>
      <c r="F1730" t="s">
        <v>221</v>
      </c>
      <c r="G1730" t="s">
        <v>17</v>
      </c>
      <c r="H1730" t="s">
        <v>18</v>
      </c>
      <c r="I1730" s="1">
        <v>2</v>
      </c>
      <c r="J1730" s="1">
        <f>+Tabell1[[#This Row],[Regnskap]]</f>
        <v>2</v>
      </c>
      <c r="L1730" t="str">
        <f>_xlfn.XLOOKUP(Tabell1[[#This Row],[Ansvar]],Fleksi[Ansvar],Fleksi[Virksomhet])</f>
        <v>EFF</v>
      </c>
      <c r="M1730" t="str">
        <f>_xlfn.XLOOKUP(Tabell1[[#This Row],[Ansvar]],Fleksi[Ansvar],Fleksi[1B])</f>
        <v>Enhet for funksjonshemmede</v>
      </c>
      <c r="N1730" t="str">
        <f>_xlfn.XLOOKUP(Tabell1[[#This Row],[Ansvar]],Fleksi[Ansvar],Fleksi[Tjenesteområde])</f>
        <v>Helse og velferd</v>
      </c>
      <c r="O1730" s="1">
        <f>+ROUND(Tabell1[[#This Row],[Justert beløp]],-3)</f>
        <v>0</v>
      </c>
      <c r="P1730">
        <f t="shared" si="223"/>
        <v>1110</v>
      </c>
      <c r="Q1730">
        <f t="shared" si="224"/>
        <v>320561</v>
      </c>
      <c r="R1730">
        <f t="shared" si="225"/>
        <v>2542</v>
      </c>
      <c r="S1730" t="str">
        <f t="shared" si="226"/>
        <v>2255</v>
      </c>
      <c r="T1730" s="1">
        <f>+Tabell1[[#This Row],[Avrundet beløp]]</f>
        <v>0</v>
      </c>
      <c r="U1730" s="5">
        <f t="shared" si="218"/>
        <v>0</v>
      </c>
    </row>
    <row r="1731" spans="1:21" x14ac:dyDescent="0.25">
      <c r="A1731">
        <v>320561</v>
      </c>
      <c r="B1731" t="s">
        <v>525</v>
      </c>
      <c r="C1731">
        <v>2542</v>
      </c>
      <c r="D1731" t="s">
        <v>430</v>
      </c>
      <c r="E1731">
        <v>1120</v>
      </c>
      <c r="F1731" t="s">
        <v>26</v>
      </c>
      <c r="G1731" t="s">
        <v>17</v>
      </c>
      <c r="H1731" t="s">
        <v>18</v>
      </c>
      <c r="I1731" s="1">
        <v>662</v>
      </c>
      <c r="J1731" s="1">
        <f>+Tabell1[[#This Row],[Regnskap]]</f>
        <v>662</v>
      </c>
      <c r="L1731" t="str">
        <f>_xlfn.XLOOKUP(Tabell1[[#This Row],[Ansvar]],Fleksi[Ansvar],Fleksi[Virksomhet])</f>
        <v>EFF</v>
      </c>
      <c r="M1731" t="str">
        <f>_xlfn.XLOOKUP(Tabell1[[#This Row],[Ansvar]],Fleksi[Ansvar],Fleksi[1B])</f>
        <v>Enhet for funksjonshemmede</v>
      </c>
      <c r="N1731" t="str">
        <f>_xlfn.XLOOKUP(Tabell1[[#This Row],[Ansvar]],Fleksi[Ansvar],Fleksi[Tjenesteområde])</f>
        <v>Helse og velferd</v>
      </c>
      <c r="O1731" s="1">
        <f>+ROUND(Tabell1[[#This Row],[Justert beløp]],-3)</f>
        <v>1000</v>
      </c>
      <c r="P1731">
        <f t="shared" si="223"/>
        <v>1120</v>
      </c>
      <c r="Q1731">
        <f t="shared" si="224"/>
        <v>320561</v>
      </c>
      <c r="R1731">
        <f t="shared" si="225"/>
        <v>2542</v>
      </c>
      <c r="S1731" t="str">
        <f t="shared" si="226"/>
        <v>2255</v>
      </c>
      <c r="T1731" s="1">
        <f>+Tabell1[[#This Row],[Avrundet beløp]]</f>
        <v>1000</v>
      </c>
      <c r="U1731" s="5">
        <f t="shared" si="218"/>
        <v>1000</v>
      </c>
    </row>
    <row r="1732" spans="1:21" x14ac:dyDescent="0.25">
      <c r="A1732">
        <v>320562</v>
      </c>
      <c r="B1732" t="s">
        <v>526</v>
      </c>
      <c r="C1732">
        <v>2542</v>
      </c>
      <c r="D1732" t="s">
        <v>430</v>
      </c>
      <c r="E1732">
        <v>1012</v>
      </c>
      <c r="F1732" t="s">
        <v>23</v>
      </c>
      <c r="G1732" t="s">
        <v>17</v>
      </c>
      <c r="H1732" t="s">
        <v>18</v>
      </c>
      <c r="I1732" s="1">
        <v>1228</v>
      </c>
      <c r="J1732" s="1">
        <f>+Tabell1[[#This Row],[Regnskap]]</f>
        <v>1228</v>
      </c>
      <c r="L1732" t="str">
        <f>_xlfn.XLOOKUP(Tabell1[[#This Row],[Ansvar]],Fleksi[Ansvar],Fleksi[Virksomhet])</f>
        <v>EFF</v>
      </c>
      <c r="M1732" t="str">
        <f>_xlfn.XLOOKUP(Tabell1[[#This Row],[Ansvar]],Fleksi[Ansvar],Fleksi[1B])</f>
        <v>Enhet for funksjonshemmede</v>
      </c>
      <c r="N1732" t="str">
        <f>_xlfn.XLOOKUP(Tabell1[[#This Row],[Ansvar]],Fleksi[Ansvar],Fleksi[Tjenesteområde])</f>
        <v>Helse og velferd</v>
      </c>
      <c r="O1732" s="1">
        <f>+ROUND(Tabell1[[#This Row],[Justert beløp]],-3)</f>
        <v>1000</v>
      </c>
      <c r="P1732">
        <f t="shared" si="223"/>
        <v>1012</v>
      </c>
      <c r="Q1732">
        <f t="shared" si="224"/>
        <v>320562</v>
      </c>
      <c r="R1732">
        <f t="shared" si="225"/>
        <v>2542</v>
      </c>
      <c r="S1732" t="str">
        <f t="shared" si="226"/>
        <v>2255</v>
      </c>
      <c r="T1732" s="1">
        <f>+Tabell1[[#This Row],[Avrundet beløp]]</f>
        <v>1000</v>
      </c>
      <c r="U1732" s="5">
        <f t="shared" si="218"/>
        <v>1000</v>
      </c>
    </row>
    <row r="1733" spans="1:21" x14ac:dyDescent="0.25">
      <c r="A1733">
        <v>320562</v>
      </c>
      <c r="B1733" t="s">
        <v>526</v>
      </c>
      <c r="C1733">
        <v>2542</v>
      </c>
      <c r="D1733" t="s">
        <v>430</v>
      </c>
      <c r="E1733">
        <v>1020</v>
      </c>
      <c r="F1733" t="s">
        <v>260</v>
      </c>
      <c r="G1733" t="s">
        <v>17</v>
      </c>
      <c r="H1733" t="s">
        <v>18</v>
      </c>
      <c r="I1733" s="1">
        <v>23594</v>
      </c>
      <c r="J1733" s="1">
        <f>+Tabell1[[#This Row],[Regnskap]]</f>
        <v>23594</v>
      </c>
      <c r="L1733" t="str">
        <f>_xlfn.XLOOKUP(Tabell1[[#This Row],[Ansvar]],Fleksi[Ansvar],Fleksi[Virksomhet])</f>
        <v>EFF</v>
      </c>
      <c r="M1733" t="str">
        <f>_xlfn.XLOOKUP(Tabell1[[#This Row],[Ansvar]],Fleksi[Ansvar],Fleksi[1B])</f>
        <v>Enhet for funksjonshemmede</v>
      </c>
      <c r="N1733" t="str">
        <f>_xlfn.XLOOKUP(Tabell1[[#This Row],[Ansvar]],Fleksi[Ansvar],Fleksi[Tjenesteområde])</f>
        <v>Helse og velferd</v>
      </c>
      <c r="O1733" s="1">
        <f>+ROUND(Tabell1[[#This Row],[Justert beløp]],-3)</f>
        <v>24000</v>
      </c>
      <c r="P1733">
        <f t="shared" si="223"/>
        <v>1020</v>
      </c>
      <c r="Q1733">
        <f t="shared" si="224"/>
        <v>320562</v>
      </c>
      <c r="R1733">
        <f t="shared" si="225"/>
        <v>2542</v>
      </c>
      <c r="S1733" t="str">
        <f t="shared" si="226"/>
        <v>2255</v>
      </c>
      <c r="T1733" s="1">
        <f>+Tabell1[[#This Row],[Avrundet beløp]]</f>
        <v>24000</v>
      </c>
      <c r="U1733" s="5">
        <f t="shared" ref="U1733:U1764" si="227">ROUND(T1733,-3)</f>
        <v>24000</v>
      </c>
    </row>
    <row r="1734" spans="1:21" x14ac:dyDescent="0.25">
      <c r="A1734">
        <v>320562</v>
      </c>
      <c r="B1734" t="s">
        <v>526</v>
      </c>
      <c r="C1734">
        <v>2542</v>
      </c>
      <c r="D1734" t="s">
        <v>430</v>
      </c>
      <c r="E1734">
        <v>1025</v>
      </c>
      <c r="F1734" t="s">
        <v>258</v>
      </c>
      <c r="G1734" t="s">
        <v>17</v>
      </c>
      <c r="H1734" t="s">
        <v>18</v>
      </c>
      <c r="I1734" s="1">
        <v>4521</v>
      </c>
      <c r="J1734" s="1">
        <f>+Tabell1[[#This Row],[Regnskap]]</f>
        <v>4521</v>
      </c>
      <c r="L1734" t="str">
        <f>_xlfn.XLOOKUP(Tabell1[[#This Row],[Ansvar]],Fleksi[Ansvar],Fleksi[Virksomhet])</f>
        <v>EFF</v>
      </c>
      <c r="M1734" t="str">
        <f>_xlfn.XLOOKUP(Tabell1[[#This Row],[Ansvar]],Fleksi[Ansvar],Fleksi[1B])</f>
        <v>Enhet for funksjonshemmede</v>
      </c>
      <c r="N1734" t="str">
        <f>_xlfn.XLOOKUP(Tabell1[[#This Row],[Ansvar]],Fleksi[Ansvar],Fleksi[Tjenesteområde])</f>
        <v>Helse og velferd</v>
      </c>
      <c r="O1734" s="1">
        <f>+ROUND(Tabell1[[#This Row],[Justert beløp]],-3)</f>
        <v>5000</v>
      </c>
      <c r="P1734">
        <f t="shared" si="223"/>
        <v>1025</v>
      </c>
      <c r="Q1734">
        <f t="shared" si="224"/>
        <v>320562</v>
      </c>
      <c r="R1734">
        <f t="shared" si="225"/>
        <v>2542</v>
      </c>
      <c r="S1734" t="str">
        <f t="shared" si="226"/>
        <v>2255</v>
      </c>
      <c r="T1734" s="1">
        <f>+Tabell1[[#This Row],[Avrundet beløp]]</f>
        <v>5000</v>
      </c>
      <c r="U1734" s="5">
        <f t="shared" si="227"/>
        <v>5000</v>
      </c>
    </row>
    <row r="1735" spans="1:21" x14ac:dyDescent="0.25">
      <c r="A1735">
        <v>320562</v>
      </c>
      <c r="B1735" t="s">
        <v>526</v>
      </c>
      <c r="C1735">
        <v>2542</v>
      </c>
      <c r="D1735" t="s">
        <v>430</v>
      </c>
      <c r="E1735">
        <v>1030</v>
      </c>
      <c r="F1735" t="s">
        <v>248</v>
      </c>
      <c r="G1735" t="s">
        <v>17</v>
      </c>
      <c r="H1735" t="s">
        <v>18</v>
      </c>
      <c r="I1735" s="1">
        <v>1182</v>
      </c>
      <c r="J1735" s="1">
        <f>+Tabell1[[#This Row],[Regnskap]]</f>
        <v>1182</v>
      </c>
      <c r="L1735" t="str">
        <f>_xlfn.XLOOKUP(Tabell1[[#This Row],[Ansvar]],Fleksi[Ansvar],Fleksi[Virksomhet])</f>
        <v>EFF</v>
      </c>
      <c r="M1735" t="str">
        <f>_xlfn.XLOOKUP(Tabell1[[#This Row],[Ansvar]],Fleksi[Ansvar],Fleksi[1B])</f>
        <v>Enhet for funksjonshemmede</v>
      </c>
      <c r="N1735" t="str">
        <f>_xlfn.XLOOKUP(Tabell1[[#This Row],[Ansvar]],Fleksi[Ansvar],Fleksi[Tjenesteområde])</f>
        <v>Helse og velferd</v>
      </c>
      <c r="O1735" s="1">
        <f>+ROUND(Tabell1[[#This Row],[Justert beløp]],-3)</f>
        <v>1000</v>
      </c>
      <c r="P1735">
        <f t="shared" si="223"/>
        <v>1030</v>
      </c>
      <c r="Q1735">
        <f t="shared" si="224"/>
        <v>320562</v>
      </c>
      <c r="R1735">
        <f t="shared" si="225"/>
        <v>2542</v>
      </c>
      <c r="S1735" t="str">
        <f t="shared" si="226"/>
        <v>2255</v>
      </c>
      <c r="T1735" s="1">
        <f>+Tabell1[[#This Row],[Avrundet beløp]]</f>
        <v>1000</v>
      </c>
      <c r="U1735" s="5">
        <f t="shared" si="227"/>
        <v>1000</v>
      </c>
    </row>
    <row r="1736" spans="1:21" x14ac:dyDescent="0.25">
      <c r="A1736">
        <v>320562</v>
      </c>
      <c r="B1736" t="s">
        <v>526</v>
      </c>
      <c r="C1736">
        <v>2542</v>
      </c>
      <c r="D1736" t="s">
        <v>430</v>
      </c>
      <c r="E1736">
        <v>1040</v>
      </c>
      <c r="F1736" t="s">
        <v>27</v>
      </c>
      <c r="G1736" t="s">
        <v>17</v>
      </c>
      <c r="H1736" t="s">
        <v>18</v>
      </c>
      <c r="I1736" s="1">
        <v>9822</v>
      </c>
      <c r="J1736" s="1">
        <f>+Tabell1[[#This Row],[Regnskap]]</f>
        <v>9822</v>
      </c>
      <c r="L1736" t="str">
        <f>_xlfn.XLOOKUP(Tabell1[[#This Row],[Ansvar]],Fleksi[Ansvar],Fleksi[Virksomhet])</f>
        <v>EFF</v>
      </c>
      <c r="M1736" t="str">
        <f>_xlfn.XLOOKUP(Tabell1[[#This Row],[Ansvar]],Fleksi[Ansvar],Fleksi[1B])</f>
        <v>Enhet for funksjonshemmede</v>
      </c>
      <c r="N1736" t="str">
        <f>_xlfn.XLOOKUP(Tabell1[[#This Row],[Ansvar]],Fleksi[Ansvar],Fleksi[Tjenesteområde])</f>
        <v>Helse og velferd</v>
      </c>
      <c r="O1736" s="1">
        <f>+ROUND(Tabell1[[#This Row],[Justert beløp]],-3)</f>
        <v>10000</v>
      </c>
      <c r="P1736">
        <f t="shared" si="223"/>
        <v>1040</v>
      </c>
      <c r="Q1736">
        <f t="shared" si="224"/>
        <v>320562</v>
      </c>
      <c r="R1736">
        <f t="shared" si="225"/>
        <v>2542</v>
      </c>
      <c r="S1736" t="str">
        <f t="shared" si="226"/>
        <v>2255</v>
      </c>
      <c r="T1736" s="1">
        <f>+Tabell1[[#This Row],[Avrundet beløp]]</f>
        <v>10000</v>
      </c>
      <c r="U1736" s="5">
        <f t="shared" si="227"/>
        <v>10000</v>
      </c>
    </row>
    <row r="1737" spans="1:21" x14ac:dyDescent="0.25">
      <c r="A1737">
        <v>320562</v>
      </c>
      <c r="B1737" t="s">
        <v>526</v>
      </c>
      <c r="C1737">
        <v>2542</v>
      </c>
      <c r="D1737" t="s">
        <v>430</v>
      </c>
      <c r="E1737">
        <v>1050</v>
      </c>
      <c r="F1737" t="s">
        <v>223</v>
      </c>
      <c r="G1737" t="s">
        <v>17</v>
      </c>
      <c r="H1737" t="s">
        <v>18</v>
      </c>
      <c r="I1737" s="1">
        <v>1251</v>
      </c>
      <c r="J1737" s="1">
        <f>+Tabell1[[#This Row],[Regnskap]]</f>
        <v>1251</v>
      </c>
      <c r="L1737" t="str">
        <f>_xlfn.XLOOKUP(Tabell1[[#This Row],[Ansvar]],Fleksi[Ansvar],Fleksi[Virksomhet])</f>
        <v>EFF</v>
      </c>
      <c r="M1737" t="str">
        <f>_xlfn.XLOOKUP(Tabell1[[#This Row],[Ansvar]],Fleksi[Ansvar],Fleksi[1B])</f>
        <v>Enhet for funksjonshemmede</v>
      </c>
      <c r="N1737" t="str">
        <f>_xlfn.XLOOKUP(Tabell1[[#This Row],[Ansvar]],Fleksi[Ansvar],Fleksi[Tjenesteområde])</f>
        <v>Helse og velferd</v>
      </c>
      <c r="O1737" s="1">
        <f>+ROUND(Tabell1[[#This Row],[Justert beløp]],-3)</f>
        <v>1000</v>
      </c>
      <c r="P1737">
        <f t="shared" si="223"/>
        <v>1050</v>
      </c>
      <c r="Q1737">
        <f t="shared" si="224"/>
        <v>320562</v>
      </c>
      <c r="R1737">
        <f t="shared" si="225"/>
        <v>2542</v>
      </c>
      <c r="S1737" t="str">
        <f t="shared" si="226"/>
        <v>2255</v>
      </c>
      <c r="T1737" s="1">
        <f>+Tabell1[[#This Row],[Avrundet beløp]]</f>
        <v>1000</v>
      </c>
      <c r="U1737" s="5">
        <f t="shared" si="227"/>
        <v>1000</v>
      </c>
    </row>
    <row r="1738" spans="1:21" x14ac:dyDescent="0.25">
      <c r="A1738">
        <v>320562</v>
      </c>
      <c r="B1738" t="s">
        <v>526</v>
      </c>
      <c r="C1738">
        <v>2542</v>
      </c>
      <c r="D1738" t="s">
        <v>430</v>
      </c>
      <c r="E1738">
        <v>1090</v>
      </c>
      <c r="F1738" t="s">
        <v>22</v>
      </c>
      <c r="G1738" t="s">
        <v>17</v>
      </c>
      <c r="H1738" t="s">
        <v>18</v>
      </c>
      <c r="I1738" s="1">
        <v>2050</v>
      </c>
      <c r="J1738" s="1">
        <f>+Tabell1[[#This Row],[Regnskap]]</f>
        <v>2050</v>
      </c>
      <c r="L1738" t="str">
        <f>_xlfn.XLOOKUP(Tabell1[[#This Row],[Ansvar]],Fleksi[Ansvar],Fleksi[Virksomhet])</f>
        <v>EFF</v>
      </c>
      <c r="M1738" t="str">
        <f>_xlfn.XLOOKUP(Tabell1[[#This Row],[Ansvar]],Fleksi[Ansvar],Fleksi[1B])</f>
        <v>Enhet for funksjonshemmede</v>
      </c>
      <c r="N1738" t="str">
        <f>_xlfn.XLOOKUP(Tabell1[[#This Row],[Ansvar]],Fleksi[Ansvar],Fleksi[Tjenesteområde])</f>
        <v>Helse og velferd</v>
      </c>
      <c r="O1738" s="1">
        <f>+ROUND(Tabell1[[#This Row],[Justert beløp]],-3)</f>
        <v>2000</v>
      </c>
      <c r="P1738">
        <f t="shared" si="223"/>
        <v>1090</v>
      </c>
      <c r="Q1738">
        <f t="shared" si="224"/>
        <v>320562</v>
      </c>
      <c r="R1738">
        <f t="shared" si="225"/>
        <v>2542</v>
      </c>
      <c r="S1738" t="str">
        <f t="shared" si="226"/>
        <v>2255</v>
      </c>
      <c r="T1738" s="1">
        <f>+Tabell1[[#This Row],[Avrundet beløp]]</f>
        <v>2000</v>
      </c>
      <c r="U1738" s="5">
        <f t="shared" si="227"/>
        <v>2000</v>
      </c>
    </row>
    <row r="1739" spans="1:21" x14ac:dyDescent="0.25">
      <c r="A1739">
        <v>320562</v>
      </c>
      <c r="B1739" t="s">
        <v>526</v>
      </c>
      <c r="C1739">
        <v>2542</v>
      </c>
      <c r="D1739" t="s">
        <v>430</v>
      </c>
      <c r="E1739">
        <v>1099</v>
      </c>
      <c r="F1739" t="s">
        <v>16</v>
      </c>
      <c r="G1739" t="s">
        <v>17</v>
      </c>
      <c r="H1739" t="s">
        <v>18</v>
      </c>
      <c r="I1739" s="1">
        <v>6154</v>
      </c>
      <c r="J1739" s="1">
        <f>+Tabell1[[#This Row],[Regnskap]]</f>
        <v>6154</v>
      </c>
      <c r="L1739" t="str">
        <f>_xlfn.XLOOKUP(Tabell1[[#This Row],[Ansvar]],Fleksi[Ansvar],Fleksi[Virksomhet])</f>
        <v>EFF</v>
      </c>
      <c r="M1739" t="str">
        <f>_xlfn.XLOOKUP(Tabell1[[#This Row],[Ansvar]],Fleksi[Ansvar],Fleksi[1B])</f>
        <v>Enhet for funksjonshemmede</v>
      </c>
      <c r="N1739" t="str">
        <f>_xlfn.XLOOKUP(Tabell1[[#This Row],[Ansvar]],Fleksi[Ansvar],Fleksi[Tjenesteområde])</f>
        <v>Helse og velferd</v>
      </c>
      <c r="O1739" s="1">
        <f>+ROUND(Tabell1[[#This Row],[Justert beløp]],-3)</f>
        <v>6000</v>
      </c>
      <c r="P1739">
        <f t="shared" si="223"/>
        <v>1099</v>
      </c>
      <c r="Q1739">
        <f t="shared" si="224"/>
        <v>320562</v>
      </c>
      <c r="R1739">
        <f t="shared" si="225"/>
        <v>2542</v>
      </c>
      <c r="S1739" t="str">
        <f t="shared" si="226"/>
        <v>2255</v>
      </c>
      <c r="T1739" s="1">
        <f>+Tabell1[[#This Row],[Avrundet beløp]]</f>
        <v>6000</v>
      </c>
      <c r="U1739" s="5">
        <f t="shared" si="227"/>
        <v>6000</v>
      </c>
    </row>
    <row r="1740" spans="1:21" x14ac:dyDescent="0.25">
      <c r="A1740">
        <v>320563</v>
      </c>
      <c r="B1740" t="s">
        <v>527</v>
      </c>
      <c r="C1740">
        <v>2321</v>
      </c>
      <c r="D1740" t="s">
        <v>219</v>
      </c>
      <c r="E1740">
        <v>1021</v>
      </c>
      <c r="F1740" t="s">
        <v>30</v>
      </c>
      <c r="G1740" t="s">
        <v>17</v>
      </c>
      <c r="H1740" t="s">
        <v>18</v>
      </c>
      <c r="I1740" s="1">
        <v>-211</v>
      </c>
      <c r="J1740" s="1">
        <f>+Tabell1[[#This Row],[Regnskap]]</f>
        <v>-211</v>
      </c>
      <c r="L1740" t="str">
        <f>_xlfn.XLOOKUP(Tabell1[[#This Row],[Ansvar]],Fleksi[Ansvar],Fleksi[Virksomhet])</f>
        <v>EFF</v>
      </c>
      <c r="M1740" t="str">
        <f>_xlfn.XLOOKUP(Tabell1[[#This Row],[Ansvar]],Fleksi[Ansvar],Fleksi[1B])</f>
        <v>Enhet for funksjonshemmede</v>
      </c>
      <c r="N1740" t="str">
        <f>_xlfn.XLOOKUP(Tabell1[[#This Row],[Ansvar]],Fleksi[Ansvar],Fleksi[Tjenesteområde])</f>
        <v>Helse og velferd</v>
      </c>
      <c r="O1740" s="1">
        <f>+ROUND(Tabell1[[#This Row],[Justert beløp]],-3)</f>
        <v>0</v>
      </c>
      <c r="P1740">
        <f t="shared" si="223"/>
        <v>1021</v>
      </c>
      <c r="Q1740">
        <f t="shared" si="224"/>
        <v>320563</v>
      </c>
      <c r="R1740">
        <f t="shared" si="225"/>
        <v>2321</v>
      </c>
      <c r="S1740" t="str">
        <f t="shared" si="226"/>
        <v>2255</v>
      </c>
      <c r="T1740" s="1">
        <f>+Tabell1[[#This Row],[Avrundet beløp]]</f>
        <v>0</v>
      </c>
      <c r="U1740" s="5">
        <f t="shared" si="227"/>
        <v>0</v>
      </c>
    </row>
    <row r="1741" spans="1:21" x14ac:dyDescent="0.25">
      <c r="A1741">
        <v>320563</v>
      </c>
      <c r="B1741" t="s">
        <v>527</v>
      </c>
      <c r="C1741">
        <v>2321</v>
      </c>
      <c r="D1741" t="s">
        <v>219</v>
      </c>
      <c r="E1741">
        <v>1090</v>
      </c>
      <c r="F1741" t="s">
        <v>22</v>
      </c>
      <c r="G1741" t="s">
        <v>17</v>
      </c>
      <c r="H1741" t="s">
        <v>18</v>
      </c>
      <c r="I1741" s="1">
        <v>-14</v>
      </c>
      <c r="J1741" s="1">
        <f>+Tabell1[[#This Row],[Regnskap]]</f>
        <v>-14</v>
      </c>
      <c r="L1741" t="str">
        <f>_xlfn.XLOOKUP(Tabell1[[#This Row],[Ansvar]],Fleksi[Ansvar],Fleksi[Virksomhet])</f>
        <v>EFF</v>
      </c>
      <c r="M1741" t="str">
        <f>_xlfn.XLOOKUP(Tabell1[[#This Row],[Ansvar]],Fleksi[Ansvar],Fleksi[1B])</f>
        <v>Enhet for funksjonshemmede</v>
      </c>
      <c r="N1741" t="str">
        <f>_xlfn.XLOOKUP(Tabell1[[#This Row],[Ansvar]],Fleksi[Ansvar],Fleksi[Tjenesteområde])</f>
        <v>Helse og velferd</v>
      </c>
      <c r="O1741" s="1">
        <f>+ROUND(Tabell1[[#This Row],[Justert beløp]],-3)</f>
        <v>0</v>
      </c>
      <c r="P1741">
        <f t="shared" si="223"/>
        <v>1090</v>
      </c>
      <c r="Q1741">
        <f t="shared" si="224"/>
        <v>320563</v>
      </c>
      <c r="R1741">
        <f t="shared" si="225"/>
        <v>2321</v>
      </c>
      <c r="S1741" t="str">
        <f t="shared" si="226"/>
        <v>2255</v>
      </c>
      <c r="T1741" s="1">
        <f>+Tabell1[[#This Row],[Avrundet beløp]]</f>
        <v>0</v>
      </c>
      <c r="U1741" s="5">
        <f t="shared" si="227"/>
        <v>0</v>
      </c>
    </row>
    <row r="1742" spans="1:21" x14ac:dyDescent="0.25">
      <c r="A1742">
        <v>320563</v>
      </c>
      <c r="B1742" t="s">
        <v>527</v>
      </c>
      <c r="C1742">
        <v>2321</v>
      </c>
      <c r="D1742" t="s">
        <v>219</v>
      </c>
      <c r="E1742">
        <v>1099</v>
      </c>
      <c r="F1742" t="s">
        <v>16</v>
      </c>
      <c r="G1742" t="s">
        <v>17</v>
      </c>
      <c r="H1742" t="s">
        <v>18</v>
      </c>
      <c r="I1742" s="1">
        <v>-32</v>
      </c>
      <c r="J1742" s="1">
        <f>+Tabell1[[#This Row],[Regnskap]]</f>
        <v>-32</v>
      </c>
      <c r="L1742" t="str">
        <f>_xlfn.XLOOKUP(Tabell1[[#This Row],[Ansvar]],Fleksi[Ansvar],Fleksi[Virksomhet])</f>
        <v>EFF</v>
      </c>
      <c r="M1742" t="str">
        <f>_xlfn.XLOOKUP(Tabell1[[#This Row],[Ansvar]],Fleksi[Ansvar],Fleksi[1B])</f>
        <v>Enhet for funksjonshemmede</v>
      </c>
      <c r="N1742" t="str">
        <f>_xlfn.XLOOKUP(Tabell1[[#This Row],[Ansvar]],Fleksi[Ansvar],Fleksi[Tjenesteområde])</f>
        <v>Helse og velferd</v>
      </c>
      <c r="O1742" s="1">
        <f>+ROUND(Tabell1[[#This Row],[Justert beløp]],-3)</f>
        <v>0</v>
      </c>
      <c r="P1742">
        <f t="shared" si="223"/>
        <v>1099</v>
      </c>
      <c r="Q1742">
        <f t="shared" si="224"/>
        <v>320563</v>
      </c>
      <c r="R1742">
        <f t="shared" si="225"/>
        <v>2321</v>
      </c>
      <c r="S1742" t="str">
        <f t="shared" si="226"/>
        <v>2255</v>
      </c>
      <c r="T1742" s="1">
        <f>+Tabell1[[#This Row],[Avrundet beløp]]</f>
        <v>0</v>
      </c>
      <c r="U1742" s="5">
        <f t="shared" si="227"/>
        <v>0</v>
      </c>
    </row>
    <row r="1743" spans="1:21" x14ac:dyDescent="0.25">
      <c r="A1743">
        <v>320563</v>
      </c>
      <c r="B1743" t="s">
        <v>527</v>
      </c>
      <c r="C1743">
        <v>2542</v>
      </c>
      <c r="D1743" t="s">
        <v>430</v>
      </c>
      <c r="E1743">
        <v>1011</v>
      </c>
      <c r="F1743" t="s">
        <v>60</v>
      </c>
      <c r="G1743" t="s">
        <v>17</v>
      </c>
      <c r="H1743" t="s">
        <v>18</v>
      </c>
      <c r="I1743" s="1">
        <v>4929</v>
      </c>
      <c r="J1743" s="1">
        <f>+Tabell1[[#This Row],[Regnskap]]</f>
        <v>4929</v>
      </c>
      <c r="L1743" t="str">
        <f>_xlfn.XLOOKUP(Tabell1[[#This Row],[Ansvar]],Fleksi[Ansvar],Fleksi[Virksomhet])</f>
        <v>EFF</v>
      </c>
      <c r="M1743" t="str">
        <f>_xlfn.XLOOKUP(Tabell1[[#This Row],[Ansvar]],Fleksi[Ansvar],Fleksi[1B])</f>
        <v>Enhet for funksjonshemmede</v>
      </c>
      <c r="N1743" t="str">
        <f>_xlfn.XLOOKUP(Tabell1[[#This Row],[Ansvar]],Fleksi[Ansvar],Fleksi[Tjenesteområde])</f>
        <v>Helse og velferd</v>
      </c>
      <c r="O1743" s="1">
        <f>+ROUND(Tabell1[[#This Row],[Justert beløp]],-3)</f>
        <v>5000</v>
      </c>
      <c r="P1743">
        <f t="shared" si="223"/>
        <v>1011</v>
      </c>
      <c r="Q1743">
        <f t="shared" si="224"/>
        <v>320563</v>
      </c>
      <c r="R1743">
        <f t="shared" si="225"/>
        <v>2542</v>
      </c>
      <c r="S1743" t="str">
        <f t="shared" si="226"/>
        <v>2255</v>
      </c>
      <c r="T1743" s="1">
        <f>+Tabell1[[#This Row],[Avrundet beløp]]</f>
        <v>5000</v>
      </c>
      <c r="U1743" s="5">
        <f t="shared" si="227"/>
        <v>5000</v>
      </c>
    </row>
    <row r="1744" spans="1:21" x14ac:dyDescent="0.25">
      <c r="A1744">
        <v>320563</v>
      </c>
      <c r="B1744" t="s">
        <v>527</v>
      </c>
      <c r="C1744">
        <v>2542</v>
      </c>
      <c r="D1744" t="s">
        <v>430</v>
      </c>
      <c r="E1744">
        <v>1012</v>
      </c>
      <c r="F1744" t="s">
        <v>23</v>
      </c>
      <c r="G1744" t="s">
        <v>17</v>
      </c>
      <c r="H1744" t="s">
        <v>18</v>
      </c>
      <c r="I1744" s="1">
        <v>1963</v>
      </c>
      <c r="J1744" s="1">
        <f>+Tabell1[[#This Row],[Regnskap]]</f>
        <v>1963</v>
      </c>
      <c r="L1744" t="str">
        <f>_xlfn.XLOOKUP(Tabell1[[#This Row],[Ansvar]],Fleksi[Ansvar],Fleksi[Virksomhet])</f>
        <v>EFF</v>
      </c>
      <c r="M1744" t="str">
        <f>_xlfn.XLOOKUP(Tabell1[[#This Row],[Ansvar]],Fleksi[Ansvar],Fleksi[1B])</f>
        <v>Enhet for funksjonshemmede</v>
      </c>
      <c r="N1744" t="str">
        <f>_xlfn.XLOOKUP(Tabell1[[#This Row],[Ansvar]],Fleksi[Ansvar],Fleksi[Tjenesteområde])</f>
        <v>Helse og velferd</v>
      </c>
      <c r="O1744" s="1">
        <f>+ROUND(Tabell1[[#This Row],[Justert beløp]],-3)</f>
        <v>2000</v>
      </c>
      <c r="P1744">
        <f t="shared" si="223"/>
        <v>1012</v>
      </c>
      <c r="Q1744">
        <f t="shared" si="224"/>
        <v>320563</v>
      </c>
      <c r="R1744">
        <f t="shared" si="225"/>
        <v>2542</v>
      </c>
      <c r="S1744" t="str">
        <f t="shared" si="226"/>
        <v>2255</v>
      </c>
      <c r="T1744" s="1">
        <f>+Tabell1[[#This Row],[Avrundet beløp]]</f>
        <v>2000</v>
      </c>
      <c r="U1744" s="5">
        <f t="shared" si="227"/>
        <v>2000</v>
      </c>
    </row>
    <row r="1745" spans="1:21" x14ac:dyDescent="0.25">
      <c r="A1745">
        <v>320563</v>
      </c>
      <c r="B1745" t="s">
        <v>527</v>
      </c>
      <c r="C1745">
        <v>2542</v>
      </c>
      <c r="D1745" t="s">
        <v>430</v>
      </c>
      <c r="E1745">
        <v>1020</v>
      </c>
      <c r="F1745" t="s">
        <v>260</v>
      </c>
      <c r="G1745" t="s">
        <v>17</v>
      </c>
      <c r="H1745" t="s">
        <v>18</v>
      </c>
      <c r="I1745" s="1">
        <v>23279</v>
      </c>
      <c r="J1745" s="1">
        <f>+Tabell1[[#This Row],[Regnskap]]</f>
        <v>23279</v>
      </c>
      <c r="L1745" t="str">
        <f>_xlfn.XLOOKUP(Tabell1[[#This Row],[Ansvar]],Fleksi[Ansvar],Fleksi[Virksomhet])</f>
        <v>EFF</v>
      </c>
      <c r="M1745" t="str">
        <f>_xlfn.XLOOKUP(Tabell1[[#This Row],[Ansvar]],Fleksi[Ansvar],Fleksi[1B])</f>
        <v>Enhet for funksjonshemmede</v>
      </c>
      <c r="N1745" t="str">
        <f>_xlfn.XLOOKUP(Tabell1[[#This Row],[Ansvar]],Fleksi[Ansvar],Fleksi[Tjenesteområde])</f>
        <v>Helse og velferd</v>
      </c>
      <c r="O1745" s="1">
        <f>+ROUND(Tabell1[[#This Row],[Justert beløp]],-3)</f>
        <v>23000</v>
      </c>
      <c r="P1745">
        <f t="shared" si="223"/>
        <v>1020</v>
      </c>
      <c r="Q1745">
        <f t="shared" si="224"/>
        <v>320563</v>
      </c>
      <c r="R1745">
        <f t="shared" si="225"/>
        <v>2542</v>
      </c>
      <c r="S1745" t="str">
        <f t="shared" si="226"/>
        <v>2255</v>
      </c>
      <c r="T1745" s="1">
        <f>+Tabell1[[#This Row],[Avrundet beløp]]</f>
        <v>23000</v>
      </c>
      <c r="U1745" s="5">
        <f t="shared" si="227"/>
        <v>23000</v>
      </c>
    </row>
    <row r="1746" spans="1:21" x14ac:dyDescent="0.25">
      <c r="A1746">
        <v>320563</v>
      </c>
      <c r="B1746" t="s">
        <v>527</v>
      </c>
      <c r="C1746">
        <v>2542</v>
      </c>
      <c r="D1746" t="s">
        <v>430</v>
      </c>
      <c r="E1746">
        <v>1025</v>
      </c>
      <c r="F1746" t="s">
        <v>258</v>
      </c>
      <c r="G1746" t="s">
        <v>17</v>
      </c>
      <c r="H1746" t="s">
        <v>18</v>
      </c>
      <c r="I1746" s="1">
        <v>6105</v>
      </c>
      <c r="J1746" s="1">
        <f>+Tabell1[[#This Row],[Regnskap]]</f>
        <v>6105</v>
      </c>
      <c r="L1746" t="str">
        <f>_xlfn.XLOOKUP(Tabell1[[#This Row],[Ansvar]],Fleksi[Ansvar],Fleksi[Virksomhet])</f>
        <v>EFF</v>
      </c>
      <c r="M1746" t="str">
        <f>_xlfn.XLOOKUP(Tabell1[[#This Row],[Ansvar]],Fleksi[Ansvar],Fleksi[1B])</f>
        <v>Enhet for funksjonshemmede</v>
      </c>
      <c r="N1746" t="str">
        <f>_xlfn.XLOOKUP(Tabell1[[#This Row],[Ansvar]],Fleksi[Ansvar],Fleksi[Tjenesteområde])</f>
        <v>Helse og velferd</v>
      </c>
      <c r="O1746" s="1">
        <f>+ROUND(Tabell1[[#This Row],[Justert beløp]],-3)</f>
        <v>6000</v>
      </c>
      <c r="P1746">
        <f t="shared" si="223"/>
        <v>1025</v>
      </c>
      <c r="Q1746">
        <f t="shared" si="224"/>
        <v>320563</v>
      </c>
      <c r="R1746">
        <f t="shared" si="225"/>
        <v>2542</v>
      </c>
      <c r="S1746" t="str">
        <f t="shared" si="226"/>
        <v>2255</v>
      </c>
      <c r="T1746" s="1">
        <f>+Tabell1[[#This Row],[Avrundet beløp]]</f>
        <v>6000</v>
      </c>
      <c r="U1746" s="5">
        <f t="shared" si="227"/>
        <v>6000</v>
      </c>
    </row>
    <row r="1747" spans="1:21" x14ac:dyDescent="0.25">
      <c r="A1747">
        <v>320563</v>
      </c>
      <c r="B1747" t="s">
        <v>527</v>
      </c>
      <c r="C1747">
        <v>2542</v>
      </c>
      <c r="D1747" t="s">
        <v>430</v>
      </c>
      <c r="E1747">
        <v>1030</v>
      </c>
      <c r="F1747" t="s">
        <v>248</v>
      </c>
      <c r="G1747" t="s">
        <v>17</v>
      </c>
      <c r="H1747" t="s">
        <v>18</v>
      </c>
      <c r="I1747" s="1">
        <v>2111</v>
      </c>
      <c r="J1747" s="1">
        <f>+Tabell1[[#This Row],[Regnskap]]</f>
        <v>2111</v>
      </c>
      <c r="L1747" t="str">
        <f>_xlfn.XLOOKUP(Tabell1[[#This Row],[Ansvar]],Fleksi[Ansvar],Fleksi[Virksomhet])</f>
        <v>EFF</v>
      </c>
      <c r="M1747" t="str">
        <f>_xlfn.XLOOKUP(Tabell1[[#This Row],[Ansvar]],Fleksi[Ansvar],Fleksi[1B])</f>
        <v>Enhet for funksjonshemmede</v>
      </c>
      <c r="N1747" t="str">
        <f>_xlfn.XLOOKUP(Tabell1[[#This Row],[Ansvar]],Fleksi[Ansvar],Fleksi[Tjenesteområde])</f>
        <v>Helse og velferd</v>
      </c>
      <c r="O1747" s="1">
        <f>+ROUND(Tabell1[[#This Row],[Justert beløp]],-3)</f>
        <v>2000</v>
      </c>
      <c r="P1747">
        <f t="shared" si="223"/>
        <v>1030</v>
      </c>
      <c r="Q1747">
        <f t="shared" si="224"/>
        <v>320563</v>
      </c>
      <c r="R1747">
        <f t="shared" si="225"/>
        <v>2542</v>
      </c>
      <c r="S1747" t="str">
        <f t="shared" si="226"/>
        <v>2255</v>
      </c>
      <c r="T1747" s="1">
        <f>+Tabell1[[#This Row],[Avrundet beløp]]</f>
        <v>2000</v>
      </c>
      <c r="U1747" s="5">
        <f t="shared" si="227"/>
        <v>2000</v>
      </c>
    </row>
    <row r="1748" spans="1:21" x14ac:dyDescent="0.25">
      <c r="A1748">
        <v>320563</v>
      </c>
      <c r="B1748" t="s">
        <v>527</v>
      </c>
      <c r="C1748">
        <v>2542</v>
      </c>
      <c r="D1748" t="s">
        <v>430</v>
      </c>
      <c r="E1748">
        <v>1040</v>
      </c>
      <c r="F1748" t="s">
        <v>27</v>
      </c>
      <c r="G1748" t="s">
        <v>17</v>
      </c>
      <c r="H1748" t="s">
        <v>18</v>
      </c>
      <c r="I1748" s="1">
        <v>19352</v>
      </c>
      <c r="J1748" s="1">
        <f>+Tabell1[[#This Row],[Regnskap]]</f>
        <v>19352</v>
      </c>
      <c r="L1748" t="str">
        <f>_xlfn.XLOOKUP(Tabell1[[#This Row],[Ansvar]],Fleksi[Ansvar],Fleksi[Virksomhet])</f>
        <v>EFF</v>
      </c>
      <c r="M1748" t="str">
        <f>_xlfn.XLOOKUP(Tabell1[[#This Row],[Ansvar]],Fleksi[Ansvar],Fleksi[1B])</f>
        <v>Enhet for funksjonshemmede</v>
      </c>
      <c r="N1748" t="str">
        <f>_xlfn.XLOOKUP(Tabell1[[#This Row],[Ansvar]],Fleksi[Ansvar],Fleksi[Tjenesteområde])</f>
        <v>Helse og velferd</v>
      </c>
      <c r="O1748" s="1">
        <f>+ROUND(Tabell1[[#This Row],[Justert beløp]],-3)</f>
        <v>19000</v>
      </c>
      <c r="P1748">
        <f t="shared" si="223"/>
        <v>1040</v>
      </c>
      <c r="Q1748">
        <f t="shared" si="224"/>
        <v>320563</v>
      </c>
      <c r="R1748">
        <f t="shared" si="225"/>
        <v>2542</v>
      </c>
      <c r="S1748" t="str">
        <f t="shared" si="226"/>
        <v>2255</v>
      </c>
      <c r="T1748" s="1">
        <f>+Tabell1[[#This Row],[Avrundet beløp]]</f>
        <v>19000</v>
      </c>
      <c r="U1748" s="5">
        <f t="shared" si="227"/>
        <v>19000</v>
      </c>
    </row>
    <row r="1749" spans="1:21" x14ac:dyDescent="0.25">
      <c r="A1749">
        <v>320563</v>
      </c>
      <c r="B1749" t="s">
        <v>527</v>
      </c>
      <c r="C1749">
        <v>2542</v>
      </c>
      <c r="D1749" t="s">
        <v>430</v>
      </c>
      <c r="E1749">
        <v>1090</v>
      </c>
      <c r="F1749" t="s">
        <v>22</v>
      </c>
      <c r="G1749" t="s">
        <v>17</v>
      </c>
      <c r="H1749" t="s">
        <v>18</v>
      </c>
      <c r="I1749" s="1">
        <v>2451</v>
      </c>
      <c r="J1749" s="1">
        <f>+Tabell1[[#This Row],[Regnskap]]</f>
        <v>2451</v>
      </c>
      <c r="L1749" t="str">
        <f>_xlfn.XLOOKUP(Tabell1[[#This Row],[Ansvar]],Fleksi[Ansvar],Fleksi[Virksomhet])</f>
        <v>EFF</v>
      </c>
      <c r="M1749" t="str">
        <f>_xlfn.XLOOKUP(Tabell1[[#This Row],[Ansvar]],Fleksi[Ansvar],Fleksi[1B])</f>
        <v>Enhet for funksjonshemmede</v>
      </c>
      <c r="N1749" t="str">
        <f>_xlfn.XLOOKUP(Tabell1[[#This Row],[Ansvar]],Fleksi[Ansvar],Fleksi[Tjenesteområde])</f>
        <v>Helse og velferd</v>
      </c>
      <c r="O1749" s="1">
        <f>+ROUND(Tabell1[[#This Row],[Justert beløp]],-3)</f>
        <v>2000</v>
      </c>
      <c r="P1749">
        <f t="shared" si="223"/>
        <v>1090</v>
      </c>
      <c r="Q1749">
        <f t="shared" si="224"/>
        <v>320563</v>
      </c>
      <c r="R1749">
        <f t="shared" si="225"/>
        <v>2542</v>
      </c>
      <c r="S1749" t="str">
        <f t="shared" si="226"/>
        <v>2255</v>
      </c>
      <c r="T1749" s="1">
        <f>+Tabell1[[#This Row],[Avrundet beløp]]</f>
        <v>2000</v>
      </c>
      <c r="U1749" s="5">
        <f t="shared" si="227"/>
        <v>2000</v>
      </c>
    </row>
    <row r="1750" spans="1:21" x14ac:dyDescent="0.25">
      <c r="A1750">
        <v>320563</v>
      </c>
      <c r="B1750" t="s">
        <v>527</v>
      </c>
      <c r="C1750">
        <v>2542</v>
      </c>
      <c r="D1750" t="s">
        <v>430</v>
      </c>
      <c r="E1750">
        <v>1099</v>
      </c>
      <c r="F1750" t="s">
        <v>16</v>
      </c>
      <c r="G1750" t="s">
        <v>17</v>
      </c>
      <c r="H1750" t="s">
        <v>18</v>
      </c>
      <c r="I1750" s="1">
        <v>9165</v>
      </c>
      <c r="J1750" s="1">
        <f>+Tabell1[[#This Row],[Regnskap]]</f>
        <v>9165</v>
      </c>
      <c r="L1750" t="str">
        <f>_xlfn.XLOOKUP(Tabell1[[#This Row],[Ansvar]],Fleksi[Ansvar],Fleksi[Virksomhet])</f>
        <v>EFF</v>
      </c>
      <c r="M1750" t="str">
        <f>_xlfn.XLOOKUP(Tabell1[[#This Row],[Ansvar]],Fleksi[Ansvar],Fleksi[1B])</f>
        <v>Enhet for funksjonshemmede</v>
      </c>
      <c r="N1750" t="str">
        <f>_xlfn.XLOOKUP(Tabell1[[#This Row],[Ansvar]],Fleksi[Ansvar],Fleksi[Tjenesteområde])</f>
        <v>Helse og velferd</v>
      </c>
      <c r="O1750" s="1">
        <f>+ROUND(Tabell1[[#This Row],[Justert beløp]],-3)</f>
        <v>9000</v>
      </c>
      <c r="P1750">
        <f t="shared" si="223"/>
        <v>1099</v>
      </c>
      <c r="Q1750">
        <f t="shared" si="224"/>
        <v>320563</v>
      </c>
      <c r="R1750">
        <f t="shared" si="225"/>
        <v>2542</v>
      </c>
      <c r="S1750" t="str">
        <f t="shared" si="226"/>
        <v>2255</v>
      </c>
      <c r="T1750" s="1">
        <f>+Tabell1[[#This Row],[Avrundet beløp]]</f>
        <v>9000</v>
      </c>
      <c r="U1750" s="5">
        <f t="shared" si="227"/>
        <v>9000</v>
      </c>
    </row>
    <row r="1751" spans="1:21" x14ac:dyDescent="0.25">
      <c r="A1751">
        <v>320563</v>
      </c>
      <c r="B1751" t="s">
        <v>527</v>
      </c>
      <c r="C1751">
        <v>2542</v>
      </c>
      <c r="D1751" t="s">
        <v>430</v>
      </c>
      <c r="E1751">
        <v>1110</v>
      </c>
      <c r="F1751" t="s">
        <v>221</v>
      </c>
      <c r="G1751" t="s">
        <v>17</v>
      </c>
      <c r="H1751" t="s">
        <v>18</v>
      </c>
      <c r="I1751" s="1">
        <v>695</v>
      </c>
      <c r="J1751" s="1">
        <f>+Tabell1[[#This Row],[Regnskap]]</f>
        <v>695</v>
      </c>
      <c r="L1751" t="str">
        <f>_xlfn.XLOOKUP(Tabell1[[#This Row],[Ansvar]],Fleksi[Ansvar],Fleksi[Virksomhet])</f>
        <v>EFF</v>
      </c>
      <c r="M1751" t="str">
        <f>_xlfn.XLOOKUP(Tabell1[[#This Row],[Ansvar]],Fleksi[Ansvar],Fleksi[1B])</f>
        <v>Enhet for funksjonshemmede</v>
      </c>
      <c r="N1751" t="str">
        <f>_xlfn.XLOOKUP(Tabell1[[#This Row],[Ansvar]],Fleksi[Ansvar],Fleksi[Tjenesteområde])</f>
        <v>Helse og velferd</v>
      </c>
      <c r="O1751" s="1">
        <f>+ROUND(Tabell1[[#This Row],[Justert beløp]],-3)</f>
        <v>1000</v>
      </c>
      <c r="P1751">
        <f t="shared" si="223"/>
        <v>1110</v>
      </c>
      <c r="Q1751">
        <f t="shared" si="224"/>
        <v>320563</v>
      </c>
      <c r="R1751">
        <f t="shared" si="225"/>
        <v>2542</v>
      </c>
      <c r="S1751" t="str">
        <f t="shared" si="226"/>
        <v>2255</v>
      </c>
      <c r="T1751" s="1">
        <f>+Tabell1[[#This Row],[Avrundet beløp]]</f>
        <v>1000</v>
      </c>
      <c r="U1751" s="5">
        <f t="shared" si="227"/>
        <v>1000</v>
      </c>
    </row>
    <row r="1752" spans="1:21" x14ac:dyDescent="0.25">
      <c r="A1752">
        <v>320563</v>
      </c>
      <c r="B1752" t="s">
        <v>527</v>
      </c>
      <c r="C1752">
        <v>2542</v>
      </c>
      <c r="D1752" t="s">
        <v>430</v>
      </c>
      <c r="E1752">
        <v>1350</v>
      </c>
      <c r="F1752" t="s">
        <v>247</v>
      </c>
      <c r="G1752" t="s">
        <v>17</v>
      </c>
      <c r="H1752" t="s">
        <v>18</v>
      </c>
      <c r="I1752" s="1">
        <v>160</v>
      </c>
      <c r="J1752" s="1">
        <f>+Tabell1[[#This Row],[Regnskap]]</f>
        <v>160</v>
      </c>
      <c r="L1752" t="str">
        <f>_xlfn.XLOOKUP(Tabell1[[#This Row],[Ansvar]],Fleksi[Ansvar],Fleksi[Virksomhet])</f>
        <v>EFF</v>
      </c>
      <c r="M1752" t="str">
        <f>_xlfn.XLOOKUP(Tabell1[[#This Row],[Ansvar]],Fleksi[Ansvar],Fleksi[1B])</f>
        <v>Enhet for funksjonshemmede</v>
      </c>
      <c r="N1752" t="str">
        <f>_xlfn.XLOOKUP(Tabell1[[#This Row],[Ansvar]],Fleksi[Ansvar],Fleksi[Tjenesteområde])</f>
        <v>Helse og velferd</v>
      </c>
      <c r="O1752" s="1">
        <f>+ROUND(Tabell1[[#This Row],[Justert beløp]],-3)</f>
        <v>0</v>
      </c>
      <c r="P1752">
        <f t="shared" si="223"/>
        <v>1350</v>
      </c>
      <c r="Q1752">
        <f t="shared" si="224"/>
        <v>320563</v>
      </c>
      <c r="R1752">
        <f t="shared" si="225"/>
        <v>2542</v>
      </c>
      <c r="S1752" t="str">
        <f t="shared" si="226"/>
        <v>2255</v>
      </c>
      <c r="T1752" s="1">
        <f>+Tabell1[[#This Row],[Avrundet beløp]]</f>
        <v>0</v>
      </c>
      <c r="U1752" s="5">
        <f t="shared" si="227"/>
        <v>0</v>
      </c>
    </row>
    <row r="1753" spans="1:21" x14ac:dyDescent="0.25">
      <c r="A1753">
        <v>320564</v>
      </c>
      <c r="B1753" t="s">
        <v>528</v>
      </c>
      <c r="C1753">
        <v>2321</v>
      </c>
      <c r="D1753" t="s">
        <v>219</v>
      </c>
      <c r="E1753">
        <v>1021</v>
      </c>
      <c r="F1753" t="s">
        <v>30</v>
      </c>
      <c r="G1753" t="s">
        <v>17</v>
      </c>
      <c r="H1753" t="s">
        <v>18</v>
      </c>
      <c r="I1753" s="1">
        <v>-12765</v>
      </c>
      <c r="J1753" s="1">
        <f>+Tabell1[[#This Row],[Regnskap]]</f>
        <v>-12765</v>
      </c>
      <c r="L1753" t="str">
        <f>_xlfn.XLOOKUP(Tabell1[[#This Row],[Ansvar]],Fleksi[Ansvar],Fleksi[Virksomhet])</f>
        <v>EFF</v>
      </c>
      <c r="M1753" t="str">
        <f>_xlfn.XLOOKUP(Tabell1[[#This Row],[Ansvar]],Fleksi[Ansvar],Fleksi[1B])</f>
        <v>Enhet for funksjonshemmede</v>
      </c>
      <c r="N1753" t="str">
        <f>_xlfn.XLOOKUP(Tabell1[[#This Row],[Ansvar]],Fleksi[Ansvar],Fleksi[Tjenesteområde])</f>
        <v>Helse og velferd</v>
      </c>
      <c r="O1753" s="1">
        <f>+ROUND(Tabell1[[#This Row],[Justert beløp]],-3)</f>
        <v>-13000</v>
      </c>
      <c r="P1753">
        <f t="shared" si="223"/>
        <v>1021</v>
      </c>
      <c r="Q1753">
        <f t="shared" si="224"/>
        <v>320564</v>
      </c>
      <c r="R1753">
        <f t="shared" si="225"/>
        <v>2321</v>
      </c>
      <c r="S1753" t="str">
        <f t="shared" si="226"/>
        <v>2255</v>
      </c>
      <c r="T1753" s="1">
        <f>+Tabell1[[#This Row],[Avrundet beløp]]</f>
        <v>-13000</v>
      </c>
      <c r="U1753" s="5">
        <f t="shared" si="227"/>
        <v>-13000</v>
      </c>
    </row>
    <row r="1754" spans="1:21" x14ac:dyDescent="0.25">
      <c r="A1754">
        <v>320564</v>
      </c>
      <c r="B1754" t="s">
        <v>528</v>
      </c>
      <c r="C1754">
        <v>2321</v>
      </c>
      <c r="D1754" t="s">
        <v>219</v>
      </c>
      <c r="E1754">
        <v>1099</v>
      </c>
      <c r="F1754" t="s">
        <v>16</v>
      </c>
      <c r="G1754" t="s">
        <v>17</v>
      </c>
      <c r="H1754" t="s">
        <v>18</v>
      </c>
      <c r="I1754" s="1">
        <v>-1800</v>
      </c>
      <c r="J1754" s="1">
        <f>+Tabell1[[#This Row],[Regnskap]]</f>
        <v>-1800</v>
      </c>
      <c r="L1754" t="str">
        <f>_xlfn.XLOOKUP(Tabell1[[#This Row],[Ansvar]],Fleksi[Ansvar],Fleksi[Virksomhet])</f>
        <v>EFF</v>
      </c>
      <c r="M1754" t="str">
        <f>_xlfn.XLOOKUP(Tabell1[[#This Row],[Ansvar]],Fleksi[Ansvar],Fleksi[1B])</f>
        <v>Enhet for funksjonshemmede</v>
      </c>
      <c r="N1754" t="str">
        <f>_xlfn.XLOOKUP(Tabell1[[#This Row],[Ansvar]],Fleksi[Ansvar],Fleksi[Tjenesteområde])</f>
        <v>Helse og velferd</v>
      </c>
      <c r="O1754" s="1">
        <f>+ROUND(Tabell1[[#This Row],[Justert beløp]],-3)</f>
        <v>-2000</v>
      </c>
      <c r="P1754">
        <f t="shared" si="223"/>
        <v>1099</v>
      </c>
      <c r="Q1754">
        <f t="shared" si="224"/>
        <v>320564</v>
      </c>
      <c r="R1754">
        <f t="shared" si="225"/>
        <v>2321</v>
      </c>
      <c r="S1754" t="str">
        <f t="shared" si="226"/>
        <v>2255</v>
      </c>
      <c r="T1754" s="1">
        <f>+Tabell1[[#This Row],[Avrundet beløp]]</f>
        <v>-2000</v>
      </c>
      <c r="U1754" s="5">
        <f t="shared" si="227"/>
        <v>-2000</v>
      </c>
    </row>
    <row r="1755" spans="1:21" x14ac:dyDescent="0.25">
      <c r="A1755">
        <v>320564</v>
      </c>
      <c r="B1755" t="s">
        <v>528</v>
      </c>
      <c r="C1755">
        <v>2542</v>
      </c>
      <c r="D1755" t="s">
        <v>430</v>
      </c>
      <c r="E1755">
        <v>1011</v>
      </c>
      <c r="F1755" t="s">
        <v>60</v>
      </c>
      <c r="G1755" t="s">
        <v>17</v>
      </c>
      <c r="H1755" t="s">
        <v>18</v>
      </c>
      <c r="I1755" s="1">
        <v>3644</v>
      </c>
      <c r="J1755" s="1">
        <f>+Tabell1[[#This Row],[Regnskap]]</f>
        <v>3644</v>
      </c>
      <c r="L1755" t="str">
        <f>_xlfn.XLOOKUP(Tabell1[[#This Row],[Ansvar]],Fleksi[Ansvar],Fleksi[Virksomhet])</f>
        <v>EFF</v>
      </c>
      <c r="M1755" t="str">
        <f>_xlfn.XLOOKUP(Tabell1[[#This Row],[Ansvar]],Fleksi[Ansvar],Fleksi[1B])</f>
        <v>Enhet for funksjonshemmede</v>
      </c>
      <c r="N1755" t="str">
        <f>_xlfn.XLOOKUP(Tabell1[[#This Row],[Ansvar]],Fleksi[Ansvar],Fleksi[Tjenesteområde])</f>
        <v>Helse og velferd</v>
      </c>
      <c r="O1755" s="1">
        <f>+ROUND(Tabell1[[#This Row],[Justert beløp]],-3)</f>
        <v>4000</v>
      </c>
      <c r="P1755">
        <f t="shared" si="223"/>
        <v>1011</v>
      </c>
      <c r="Q1755">
        <f t="shared" si="224"/>
        <v>320564</v>
      </c>
      <c r="R1755">
        <f t="shared" si="225"/>
        <v>2542</v>
      </c>
      <c r="S1755" t="str">
        <f t="shared" si="226"/>
        <v>2255</v>
      </c>
      <c r="T1755" s="1">
        <f>+Tabell1[[#This Row],[Avrundet beløp]]</f>
        <v>4000</v>
      </c>
      <c r="U1755" s="5">
        <f t="shared" si="227"/>
        <v>4000</v>
      </c>
    </row>
    <row r="1756" spans="1:21" x14ac:dyDescent="0.25">
      <c r="A1756">
        <v>320564</v>
      </c>
      <c r="B1756" t="s">
        <v>528</v>
      </c>
      <c r="C1756">
        <v>2542</v>
      </c>
      <c r="D1756" t="s">
        <v>430</v>
      </c>
      <c r="E1756">
        <v>1012</v>
      </c>
      <c r="F1756" t="s">
        <v>23</v>
      </c>
      <c r="G1756" t="s">
        <v>17</v>
      </c>
      <c r="H1756" t="s">
        <v>18</v>
      </c>
      <c r="I1756" s="1">
        <v>1354</v>
      </c>
      <c r="J1756" s="1">
        <f>+Tabell1[[#This Row],[Regnskap]]</f>
        <v>1354</v>
      </c>
      <c r="L1756" t="str">
        <f>_xlfn.XLOOKUP(Tabell1[[#This Row],[Ansvar]],Fleksi[Ansvar],Fleksi[Virksomhet])</f>
        <v>EFF</v>
      </c>
      <c r="M1756" t="str">
        <f>_xlfn.XLOOKUP(Tabell1[[#This Row],[Ansvar]],Fleksi[Ansvar],Fleksi[1B])</f>
        <v>Enhet for funksjonshemmede</v>
      </c>
      <c r="N1756" t="str">
        <f>_xlfn.XLOOKUP(Tabell1[[#This Row],[Ansvar]],Fleksi[Ansvar],Fleksi[Tjenesteområde])</f>
        <v>Helse og velferd</v>
      </c>
      <c r="O1756" s="1">
        <f>+ROUND(Tabell1[[#This Row],[Justert beløp]],-3)</f>
        <v>1000</v>
      </c>
      <c r="P1756">
        <f t="shared" si="223"/>
        <v>1012</v>
      </c>
      <c r="Q1756">
        <f t="shared" si="224"/>
        <v>320564</v>
      </c>
      <c r="R1756">
        <f t="shared" si="225"/>
        <v>2542</v>
      </c>
      <c r="S1756" t="str">
        <f t="shared" si="226"/>
        <v>2255</v>
      </c>
      <c r="T1756" s="1">
        <f>+Tabell1[[#This Row],[Avrundet beløp]]</f>
        <v>1000</v>
      </c>
      <c r="U1756" s="5">
        <f t="shared" si="227"/>
        <v>1000</v>
      </c>
    </row>
    <row r="1757" spans="1:21" x14ac:dyDescent="0.25">
      <c r="A1757">
        <v>320564</v>
      </c>
      <c r="B1757" t="s">
        <v>528</v>
      </c>
      <c r="C1757">
        <v>2542</v>
      </c>
      <c r="D1757" t="s">
        <v>430</v>
      </c>
      <c r="E1757">
        <v>1020</v>
      </c>
      <c r="F1757" t="s">
        <v>260</v>
      </c>
      <c r="G1757" t="s">
        <v>17</v>
      </c>
      <c r="H1757" t="s">
        <v>18</v>
      </c>
      <c r="I1757" s="1">
        <v>48324</v>
      </c>
      <c r="J1757" s="1">
        <f>+Tabell1[[#This Row],[Regnskap]]</f>
        <v>48324</v>
      </c>
      <c r="L1757" t="str">
        <f>_xlfn.XLOOKUP(Tabell1[[#This Row],[Ansvar]],Fleksi[Ansvar],Fleksi[Virksomhet])</f>
        <v>EFF</v>
      </c>
      <c r="M1757" t="str">
        <f>_xlfn.XLOOKUP(Tabell1[[#This Row],[Ansvar]],Fleksi[Ansvar],Fleksi[1B])</f>
        <v>Enhet for funksjonshemmede</v>
      </c>
      <c r="N1757" t="str">
        <f>_xlfn.XLOOKUP(Tabell1[[#This Row],[Ansvar]],Fleksi[Ansvar],Fleksi[Tjenesteområde])</f>
        <v>Helse og velferd</v>
      </c>
      <c r="O1757" s="1">
        <f>+ROUND(Tabell1[[#This Row],[Justert beløp]],-3)</f>
        <v>48000</v>
      </c>
      <c r="P1757">
        <f t="shared" si="223"/>
        <v>1020</v>
      </c>
      <c r="Q1757">
        <f t="shared" si="224"/>
        <v>320564</v>
      </c>
      <c r="R1757">
        <f t="shared" si="225"/>
        <v>2542</v>
      </c>
      <c r="S1757" t="str">
        <f t="shared" si="226"/>
        <v>2255</v>
      </c>
      <c r="T1757" s="1">
        <f>+Tabell1[[#This Row],[Avrundet beløp]]</f>
        <v>48000</v>
      </c>
      <c r="U1757" s="5">
        <f t="shared" si="227"/>
        <v>48000</v>
      </c>
    </row>
    <row r="1758" spans="1:21" x14ac:dyDescent="0.25">
      <c r="A1758">
        <v>320564</v>
      </c>
      <c r="B1758" t="s">
        <v>528</v>
      </c>
      <c r="C1758">
        <v>2542</v>
      </c>
      <c r="D1758" t="s">
        <v>430</v>
      </c>
      <c r="E1758">
        <v>1021</v>
      </c>
      <c r="F1758" t="s">
        <v>30</v>
      </c>
      <c r="G1758" t="s">
        <v>17</v>
      </c>
      <c r="H1758" t="s">
        <v>18</v>
      </c>
      <c r="I1758" s="1">
        <v>-943</v>
      </c>
      <c r="J1758" s="1">
        <f>+Tabell1[[#This Row],[Regnskap]]</f>
        <v>-943</v>
      </c>
      <c r="L1758" t="str">
        <f>_xlfn.XLOOKUP(Tabell1[[#This Row],[Ansvar]],Fleksi[Ansvar],Fleksi[Virksomhet])</f>
        <v>EFF</v>
      </c>
      <c r="M1758" t="str">
        <f>_xlfn.XLOOKUP(Tabell1[[#This Row],[Ansvar]],Fleksi[Ansvar],Fleksi[1B])</f>
        <v>Enhet for funksjonshemmede</v>
      </c>
      <c r="N1758" t="str">
        <f>_xlfn.XLOOKUP(Tabell1[[#This Row],[Ansvar]],Fleksi[Ansvar],Fleksi[Tjenesteområde])</f>
        <v>Helse og velferd</v>
      </c>
      <c r="O1758" s="1">
        <f>+ROUND(Tabell1[[#This Row],[Justert beløp]],-3)</f>
        <v>-1000</v>
      </c>
      <c r="P1758">
        <f t="shared" si="223"/>
        <v>1021</v>
      </c>
      <c r="Q1758">
        <f t="shared" si="224"/>
        <v>320564</v>
      </c>
      <c r="R1758">
        <f t="shared" si="225"/>
        <v>2542</v>
      </c>
      <c r="S1758" t="str">
        <f t="shared" si="226"/>
        <v>2255</v>
      </c>
      <c r="T1758" s="1">
        <f>+Tabell1[[#This Row],[Avrundet beløp]]</f>
        <v>-1000</v>
      </c>
      <c r="U1758" s="5">
        <f t="shared" si="227"/>
        <v>-1000</v>
      </c>
    </row>
    <row r="1759" spans="1:21" x14ac:dyDescent="0.25">
      <c r="A1759">
        <v>320564</v>
      </c>
      <c r="B1759" t="s">
        <v>528</v>
      </c>
      <c r="C1759">
        <v>2542</v>
      </c>
      <c r="D1759" t="s">
        <v>430</v>
      </c>
      <c r="E1759">
        <v>1022</v>
      </c>
      <c r="F1759" t="s">
        <v>278</v>
      </c>
      <c r="G1759" t="s">
        <v>17</v>
      </c>
      <c r="H1759" t="s">
        <v>18</v>
      </c>
      <c r="I1759" s="1">
        <v>1918</v>
      </c>
      <c r="J1759" s="1">
        <f>+Tabell1[[#This Row],[Regnskap]]</f>
        <v>1918</v>
      </c>
      <c r="L1759" t="str">
        <f>_xlfn.XLOOKUP(Tabell1[[#This Row],[Ansvar]],Fleksi[Ansvar],Fleksi[Virksomhet])</f>
        <v>EFF</v>
      </c>
      <c r="M1759" t="str">
        <f>_xlfn.XLOOKUP(Tabell1[[#This Row],[Ansvar]],Fleksi[Ansvar],Fleksi[1B])</f>
        <v>Enhet for funksjonshemmede</v>
      </c>
      <c r="N1759" t="str">
        <f>_xlfn.XLOOKUP(Tabell1[[#This Row],[Ansvar]],Fleksi[Ansvar],Fleksi[Tjenesteområde])</f>
        <v>Helse og velferd</v>
      </c>
      <c r="O1759" s="1">
        <f>+ROUND(Tabell1[[#This Row],[Justert beløp]],-3)</f>
        <v>2000</v>
      </c>
      <c r="P1759">
        <f t="shared" si="223"/>
        <v>1022</v>
      </c>
      <c r="Q1759">
        <f t="shared" si="224"/>
        <v>320564</v>
      </c>
      <c r="R1759">
        <f t="shared" si="225"/>
        <v>2542</v>
      </c>
      <c r="S1759" t="str">
        <f t="shared" si="226"/>
        <v>2255</v>
      </c>
      <c r="T1759" s="1">
        <f>+Tabell1[[#This Row],[Avrundet beløp]]</f>
        <v>2000</v>
      </c>
      <c r="U1759" s="5">
        <f t="shared" si="227"/>
        <v>2000</v>
      </c>
    </row>
    <row r="1760" spans="1:21" x14ac:dyDescent="0.25">
      <c r="A1760">
        <v>320564</v>
      </c>
      <c r="B1760" t="s">
        <v>528</v>
      </c>
      <c r="C1760">
        <v>2542</v>
      </c>
      <c r="D1760" t="s">
        <v>430</v>
      </c>
      <c r="E1760">
        <v>1025</v>
      </c>
      <c r="F1760" t="s">
        <v>258</v>
      </c>
      <c r="G1760" t="s">
        <v>17</v>
      </c>
      <c r="H1760" t="s">
        <v>18</v>
      </c>
      <c r="I1760" s="1">
        <v>6323</v>
      </c>
      <c r="J1760" s="1">
        <f>+Tabell1[[#This Row],[Regnskap]]</f>
        <v>6323</v>
      </c>
      <c r="L1760" t="str">
        <f>_xlfn.XLOOKUP(Tabell1[[#This Row],[Ansvar]],Fleksi[Ansvar],Fleksi[Virksomhet])</f>
        <v>EFF</v>
      </c>
      <c r="M1760" t="str">
        <f>_xlfn.XLOOKUP(Tabell1[[#This Row],[Ansvar]],Fleksi[Ansvar],Fleksi[1B])</f>
        <v>Enhet for funksjonshemmede</v>
      </c>
      <c r="N1760" t="str">
        <f>_xlfn.XLOOKUP(Tabell1[[#This Row],[Ansvar]],Fleksi[Ansvar],Fleksi[Tjenesteområde])</f>
        <v>Helse og velferd</v>
      </c>
      <c r="O1760" s="1">
        <f>+ROUND(Tabell1[[#This Row],[Justert beløp]],-3)</f>
        <v>6000</v>
      </c>
      <c r="P1760">
        <f t="shared" si="223"/>
        <v>1025</v>
      </c>
      <c r="Q1760">
        <f t="shared" si="224"/>
        <v>320564</v>
      </c>
      <c r="R1760">
        <f t="shared" si="225"/>
        <v>2542</v>
      </c>
      <c r="S1760" t="str">
        <f t="shared" si="226"/>
        <v>2255</v>
      </c>
      <c r="T1760" s="1">
        <f>+Tabell1[[#This Row],[Avrundet beløp]]</f>
        <v>6000</v>
      </c>
      <c r="U1760" s="5">
        <f t="shared" si="227"/>
        <v>6000</v>
      </c>
    </row>
    <row r="1761" spans="1:21" x14ac:dyDescent="0.25">
      <c r="A1761">
        <v>320564</v>
      </c>
      <c r="B1761" t="s">
        <v>528</v>
      </c>
      <c r="C1761">
        <v>2542</v>
      </c>
      <c r="D1761" t="s">
        <v>430</v>
      </c>
      <c r="E1761">
        <v>1040</v>
      </c>
      <c r="F1761" t="s">
        <v>27</v>
      </c>
      <c r="G1761" t="s">
        <v>17</v>
      </c>
      <c r="H1761" t="s">
        <v>18</v>
      </c>
      <c r="I1761" s="1">
        <v>27459</v>
      </c>
      <c r="J1761" s="1">
        <f>+Tabell1[[#This Row],[Regnskap]]</f>
        <v>27459</v>
      </c>
      <c r="L1761" t="str">
        <f>_xlfn.XLOOKUP(Tabell1[[#This Row],[Ansvar]],Fleksi[Ansvar],Fleksi[Virksomhet])</f>
        <v>EFF</v>
      </c>
      <c r="M1761" t="str">
        <f>_xlfn.XLOOKUP(Tabell1[[#This Row],[Ansvar]],Fleksi[Ansvar],Fleksi[1B])</f>
        <v>Enhet for funksjonshemmede</v>
      </c>
      <c r="N1761" t="str">
        <f>_xlfn.XLOOKUP(Tabell1[[#This Row],[Ansvar]],Fleksi[Ansvar],Fleksi[Tjenesteområde])</f>
        <v>Helse og velferd</v>
      </c>
      <c r="O1761" s="1">
        <f>+ROUND(Tabell1[[#This Row],[Justert beløp]],-3)</f>
        <v>27000</v>
      </c>
      <c r="P1761">
        <f t="shared" si="223"/>
        <v>1040</v>
      </c>
      <c r="Q1761">
        <f t="shared" si="224"/>
        <v>320564</v>
      </c>
      <c r="R1761">
        <f t="shared" si="225"/>
        <v>2542</v>
      </c>
      <c r="S1761" t="str">
        <f t="shared" si="226"/>
        <v>2255</v>
      </c>
      <c r="T1761" s="1">
        <f>+Tabell1[[#This Row],[Avrundet beløp]]</f>
        <v>27000</v>
      </c>
      <c r="U1761" s="5">
        <f t="shared" si="227"/>
        <v>27000</v>
      </c>
    </row>
    <row r="1762" spans="1:21" x14ac:dyDescent="0.25">
      <c r="A1762">
        <v>320564</v>
      </c>
      <c r="B1762" t="s">
        <v>528</v>
      </c>
      <c r="C1762">
        <v>2542</v>
      </c>
      <c r="D1762" t="s">
        <v>430</v>
      </c>
      <c r="E1762">
        <v>1090</v>
      </c>
      <c r="F1762" t="s">
        <v>22</v>
      </c>
      <c r="G1762" t="s">
        <v>17</v>
      </c>
      <c r="H1762" t="s">
        <v>18</v>
      </c>
      <c r="I1762" s="1">
        <v>4215</v>
      </c>
      <c r="J1762" s="1">
        <f>+Tabell1[[#This Row],[Regnskap]]</f>
        <v>4215</v>
      </c>
      <c r="L1762" t="str">
        <f>_xlfn.XLOOKUP(Tabell1[[#This Row],[Ansvar]],Fleksi[Ansvar],Fleksi[Virksomhet])</f>
        <v>EFF</v>
      </c>
      <c r="M1762" t="str">
        <f>_xlfn.XLOOKUP(Tabell1[[#This Row],[Ansvar]],Fleksi[Ansvar],Fleksi[1B])</f>
        <v>Enhet for funksjonshemmede</v>
      </c>
      <c r="N1762" t="str">
        <f>_xlfn.XLOOKUP(Tabell1[[#This Row],[Ansvar]],Fleksi[Ansvar],Fleksi[Tjenesteområde])</f>
        <v>Helse og velferd</v>
      </c>
      <c r="O1762" s="1">
        <f>+ROUND(Tabell1[[#This Row],[Justert beløp]],-3)</f>
        <v>4000</v>
      </c>
      <c r="P1762">
        <f t="shared" si="223"/>
        <v>1090</v>
      </c>
      <c r="Q1762">
        <f t="shared" si="224"/>
        <v>320564</v>
      </c>
      <c r="R1762">
        <f t="shared" si="225"/>
        <v>2542</v>
      </c>
      <c r="S1762" t="str">
        <f t="shared" si="226"/>
        <v>2255</v>
      </c>
      <c r="T1762" s="1">
        <f>+Tabell1[[#This Row],[Avrundet beløp]]</f>
        <v>4000</v>
      </c>
      <c r="U1762" s="5">
        <f t="shared" si="227"/>
        <v>4000</v>
      </c>
    </row>
    <row r="1763" spans="1:21" x14ac:dyDescent="0.25">
      <c r="A1763">
        <v>320564</v>
      </c>
      <c r="B1763" t="s">
        <v>528</v>
      </c>
      <c r="C1763">
        <v>2542</v>
      </c>
      <c r="D1763" t="s">
        <v>430</v>
      </c>
      <c r="E1763">
        <v>1099</v>
      </c>
      <c r="F1763" t="s">
        <v>16</v>
      </c>
      <c r="G1763" t="s">
        <v>17</v>
      </c>
      <c r="H1763" t="s">
        <v>18</v>
      </c>
      <c r="I1763" s="1">
        <v>13592</v>
      </c>
      <c r="J1763" s="1">
        <f>+Tabell1[[#This Row],[Regnskap]]</f>
        <v>13592</v>
      </c>
      <c r="L1763" t="str">
        <f>_xlfn.XLOOKUP(Tabell1[[#This Row],[Ansvar]],Fleksi[Ansvar],Fleksi[Virksomhet])</f>
        <v>EFF</v>
      </c>
      <c r="M1763" t="str">
        <f>_xlfn.XLOOKUP(Tabell1[[#This Row],[Ansvar]],Fleksi[Ansvar],Fleksi[1B])</f>
        <v>Enhet for funksjonshemmede</v>
      </c>
      <c r="N1763" t="str">
        <f>_xlfn.XLOOKUP(Tabell1[[#This Row],[Ansvar]],Fleksi[Ansvar],Fleksi[Tjenesteområde])</f>
        <v>Helse og velferd</v>
      </c>
      <c r="O1763" s="1">
        <f>+ROUND(Tabell1[[#This Row],[Justert beløp]],-3)</f>
        <v>14000</v>
      </c>
      <c r="P1763">
        <f t="shared" si="223"/>
        <v>1099</v>
      </c>
      <c r="Q1763">
        <f t="shared" si="224"/>
        <v>320564</v>
      </c>
      <c r="R1763">
        <f t="shared" si="225"/>
        <v>2542</v>
      </c>
      <c r="S1763" t="str">
        <f t="shared" si="226"/>
        <v>2255</v>
      </c>
      <c r="T1763" s="1">
        <f>+Tabell1[[#This Row],[Avrundet beløp]]</f>
        <v>14000</v>
      </c>
      <c r="U1763" s="5">
        <f t="shared" si="227"/>
        <v>14000</v>
      </c>
    </row>
    <row r="1764" spans="1:21" x14ac:dyDescent="0.25">
      <c r="U1764" s="5">
        <f t="shared" si="227"/>
        <v>0</v>
      </c>
    </row>
  </sheetData>
  <autoFilter ref="P3:U3" xr:uid="{00000000-0001-0000-0000-000000000000}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9781C-96B9-4089-B488-77FBFB415486}">
  <dimension ref="A1:N83"/>
  <sheetViews>
    <sheetView workbookViewId="0"/>
  </sheetViews>
  <sheetFormatPr baseColWidth="10" defaultColWidth="11.42578125" defaultRowHeight="15" x14ac:dyDescent="0.25"/>
  <cols>
    <col min="2" max="2" width="13.28515625" customWidth="1"/>
    <col min="4" max="4" width="15" customWidth="1"/>
    <col min="8" max="8" width="14.5703125" customWidth="1"/>
    <col min="10" max="10" width="14.28515625" customWidth="1"/>
    <col min="11" max="11" width="14.85546875" customWidth="1"/>
    <col min="12" max="12" width="13.28515625" customWidth="1"/>
    <col min="14" max="14" width="17.140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>
        <v>4319</v>
      </c>
      <c r="B2" t="s">
        <v>14</v>
      </c>
      <c r="C2">
        <v>3811</v>
      </c>
      <c r="D2" t="s">
        <v>15</v>
      </c>
      <c r="E2">
        <v>1099</v>
      </c>
      <c r="F2" t="s">
        <v>16</v>
      </c>
      <c r="G2" t="s">
        <v>17</v>
      </c>
      <c r="H2" t="s">
        <v>18</v>
      </c>
      <c r="I2">
        <v>29</v>
      </c>
      <c r="J2">
        <v>29</v>
      </c>
      <c r="L2" t="s">
        <v>19</v>
      </c>
      <c r="M2" t="s">
        <v>20</v>
      </c>
      <c r="N2" t="s">
        <v>21</v>
      </c>
    </row>
    <row r="3" spans="1:14" x14ac:dyDescent="0.25">
      <c r="A3">
        <v>4319</v>
      </c>
      <c r="B3" t="s">
        <v>14</v>
      </c>
      <c r="C3">
        <v>3811</v>
      </c>
      <c r="D3" t="s">
        <v>15</v>
      </c>
      <c r="E3">
        <v>1090</v>
      </c>
      <c r="F3" t="s">
        <v>22</v>
      </c>
      <c r="G3" t="s">
        <v>17</v>
      </c>
      <c r="H3" t="s">
        <v>18</v>
      </c>
      <c r="I3">
        <v>16</v>
      </c>
      <c r="J3">
        <v>16</v>
      </c>
      <c r="L3" t="s">
        <v>19</v>
      </c>
      <c r="M3" t="s">
        <v>20</v>
      </c>
      <c r="N3" t="s">
        <v>21</v>
      </c>
    </row>
    <row r="4" spans="1:14" x14ac:dyDescent="0.25">
      <c r="A4">
        <v>4319</v>
      </c>
      <c r="B4" t="s">
        <v>14</v>
      </c>
      <c r="C4">
        <v>3811</v>
      </c>
      <c r="D4" t="s">
        <v>15</v>
      </c>
      <c r="E4">
        <v>1012</v>
      </c>
      <c r="F4" t="s">
        <v>23</v>
      </c>
      <c r="G4" t="s">
        <v>17</v>
      </c>
      <c r="H4" t="s">
        <v>18</v>
      </c>
      <c r="I4">
        <v>187</v>
      </c>
      <c r="J4">
        <v>187</v>
      </c>
      <c r="L4" t="s">
        <v>19</v>
      </c>
      <c r="M4" t="s">
        <v>20</v>
      </c>
      <c r="N4" t="s">
        <v>21</v>
      </c>
    </row>
    <row r="5" spans="1:14" x14ac:dyDescent="0.25">
      <c r="A5">
        <v>4317</v>
      </c>
      <c r="B5" t="s">
        <v>24</v>
      </c>
      <c r="C5">
        <v>3811</v>
      </c>
      <c r="D5" t="s">
        <v>15</v>
      </c>
      <c r="E5">
        <v>1250</v>
      </c>
      <c r="F5" t="s">
        <v>25</v>
      </c>
      <c r="G5" t="s">
        <v>17</v>
      </c>
      <c r="H5" t="s">
        <v>18</v>
      </c>
      <c r="I5">
        <v>330</v>
      </c>
      <c r="J5">
        <v>330</v>
      </c>
      <c r="L5" t="s">
        <v>19</v>
      </c>
      <c r="M5" t="s">
        <v>20</v>
      </c>
      <c r="N5" t="s">
        <v>21</v>
      </c>
    </row>
    <row r="6" spans="1:14" x14ac:dyDescent="0.25">
      <c r="A6">
        <v>4317</v>
      </c>
      <c r="B6" t="s">
        <v>24</v>
      </c>
      <c r="C6">
        <v>3811</v>
      </c>
      <c r="D6" t="s">
        <v>15</v>
      </c>
      <c r="E6">
        <v>1120</v>
      </c>
      <c r="F6" t="s">
        <v>26</v>
      </c>
      <c r="G6" t="s">
        <v>17</v>
      </c>
      <c r="H6" t="s">
        <v>18</v>
      </c>
      <c r="I6">
        <v>721</v>
      </c>
      <c r="J6">
        <v>721</v>
      </c>
      <c r="L6" t="s">
        <v>19</v>
      </c>
      <c r="M6" t="s">
        <v>20</v>
      </c>
      <c r="N6" t="s">
        <v>21</v>
      </c>
    </row>
    <row r="7" spans="1:14" x14ac:dyDescent="0.25">
      <c r="A7">
        <v>4317</v>
      </c>
      <c r="B7" t="s">
        <v>24</v>
      </c>
      <c r="C7">
        <v>3811</v>
      </c>
      <c r="D7" t="s">
        <v>15</v>
      </c>
      <c r="E7">
        <v>1099</v>
      </c>
      <c r="F7" t="s">
        <v>16</v>
      </c>
      <c r="G7" t="s">
        <v>17</v>
      </c>
      <c r="H7" t="s">
        <v>18</v>
      </c>
      <c r="I7">
        <v>597</v>
      </c>
      <c r="J7">
        <v>597</v>
      </c>
      <c r="L7" t="s">
        <v>19</v>
      </c>
      <c r="M7" t="s">
        <v>20</v>
      </c>
      <c r="N7" t="s">
        <v>21</v>
      </c>
    </row>
    <row r="8" spans="1:14" x14ac:dyDescent="0.25">
      <c r="A8">
        <v>4317</v>
      </c>
      <c r="B8" t="s">
        <v>24</v>
      </c>
      <c r="C8">
        <v>3811</v>
      </c>
      <c r="D8" t="s">
        <v>15</v>
      </c>
      <c r="E8">
        <v>1040</v>
      </c>
      <c r="F8" t="s">
        <v>27</v>
      </c>
      <c r="G8" t="s">
        <v>17</v>
      </c>
      <c r="H8" t="s">
        <v>18</v>
      </c>
      <c r="I8">
        <v>4234</v>
      </c>
      <c r="J8">
        <v>4234</v>
      </c>
      <c r="L8" t="s">
        <v>19</v>
      </c>
      <c r="M8" t="s">
        <v>20</v>
      </c>
      <c r="N8" t="s">
        <v>21</v>
      </c>
    </row>
    <row r="9" spans="1:14" x14ac:dyDescent="0.25">
      <c r="A9">
        <v>4316</v>
      </c>
      <c r="B9" t="s">
        <v>28</v>
      </c>
      <c r="C9">
        <v>3350</v>
      </c>
      <c r="D9" t="s">
        <v>29</v>
      </c>
      <c r="E9">
        <v>1099</v>
      </c>
      <c r="F9" t="s">
        <v>16</v>
      </c>
      <c r="G9" t="s">
        <v>17</v>
      </c>
      <c r="H9" t="s">
        <v>18</v>
      </c>
      <c r="I9">
        <v>8</v>
      </c>
      <c r="J9">
        <v>8</v>
      </c>
      <c r="L9" t="s">
        <v>19</v>
      </c>
      <c r="M9" t="s">
        <v>20</v>
      </c>
      <c r="N9" t="s">
        <v>21</v>
      </c>
    </row>
    <row r="10" spans="1:14" x14ac:dyDescent="0.25">
      <c r="A10">
        <v>4316</v>
      </c>
      <c r="B10" t="s">
        <v>28</v>
      </c>
      <c r="C10">
        <v>3350</v>
      </c>
      <c r="D10" t="s">
        <v>29</v>
      </c>
      <c r="E10">
        <v>1021</v>
      </c>
      <c r="F10" t="s">
        <v>30</v>
      </c>
      <c r="G10" t="s">
        <v>17</v>
      </c>
      <c r="H10" t="s">
        <v>18</v>
      </c>
      <c r="I10">
        <v>57</v>
      </c>
      <c r="J10">
        <v>57</v>
      </c>
      <c r="L10" t="s">
        <v>19</v>
      </c>
      <c r="M10" t="s">
        <v>20</v>
      </c>
      <c r="N10" t="s">
        <v>21</v>
      </c>
    </row>
    <row r="11" spans="1:14" x14ac:dyDescent="0.25">
      <c r="A11">
        <v>1205</v>
      </c>
      <c r="B11" t="s">
        <v>31</v>
      </c>
      <c r="C11">
        <v>1300</v>
      </c>
      <c r="D11" t="s">
        <v>32</v>
      </c>
      <c r="E11">
        <v>1099</v>
      </c>
      <c r="F11" t="s">
        <v>16</v>
      </c>
      <c r="G11" t="s">
        <v>17</v>
      </c>
      <c r="H11" t="s">
        <v>18</v>
      </c>
      <c r="I11">
        <v>3525</v>
      </c>
      <c r="J11">
        <v>3525</v>
      </c>
      <c r="L11" t="s">
        <v>31</v>
      </c>
      <c r="M11" t="s">
        <v>20</v>
      </c>
      <c r="N11" t="s">
        <v>21</v>
      </c>
    </row>
    <row r="12" spans="1:14" x14ac:dyDescent="0.25">
      <c r="A12">
        <v>1205</v>
      </c>
      <c r="B12" t="s">
        <v>31</v>
      </c>
      <c r="C12">
        <v>1300</v>
      </c>
      <c r="D12" t="s">
        <v>32</v>
      </c>
      <c r="E12">
        <v>1092</v>
      </c>
      <c r="F12" t="s">
        <v>33</v>
      </c>
      <c r="G12" t="s">
        <v>17</v>
      </c>
      <c r="H12" t="s">
        <v>18</v>
      </c>
      <c r="I12">
        <v>25000</v>
      </c>
      <c r="J12">
        <v>25000</v>
      </c>
      <c r="L12" t="s">
        <v>31</v>
      </c>
      <c r="M12" t="s">
        <v>20</v>
      </c>
      <c r="N12" t="s">
        <v>21</v>
      </c>
    </row>
    <row r="13" spans="1:14" x14ac:dyDescent="0.25">
      <c r="A13">
        <v>1204</v>
      </c>
      <c r="B13" t="s">
        <v>34</v>
      </c>
      <c r="C13">
        <v>2413</v>
      </c>
      <c r="D13" t="s">
        <v>35</v>
      </c>
      <c r="E13">
        <v>1099</v>
      </c>
      <c r="F13" t="s">
        <v>16</v>
      </c>
      <c r="G13" t="s">
        <v>17</v>
      </c>
      <c r="H13" t="s">
        <v>18</v>
      </c>
      <c r="I13">
        <v>2079</v>
      </c>
      <c r="J13">
        <v>2079</v>
      </c>
      <c r="L13" t="s">
        <v>31</v>
      </c>
      <c r="M13" t="s">
        <v>20</v>
      </c>
      <c r="N13" t="s">
        <v>21</v>
      </c>
    </row>
    <row r="14" spans="1:14" x14ac:dyDescent="0.25">
      <c r="A14">
        <v>1204</v>
      </c>
      <c r="B14" t="s">
        <v>34</v>
      </c>
      <c r="C14">
        <v>2413</v>
      </c>
      <c r="D14" t="s">
        <v>35</v>
      </c>
      <c r="E14">
        <v>1012</v>
      </c>
      <c r="F14" t="s">
        <v>23</v>
      </c>
      <c r="G14" t="s">
        <v>17</v>
      </c>
      <c r="H14" t="s">
        <v>18</v>
      </c>
      <c r="I14">
        <v>14746</v>
      </c>
      <c r="J14">
        <v>14746</v>
      </c>
      <c r="L14" t="s">
        <v>31</v>
      </c>
      <c r="M14" t="s">
        <v>20</v>
      </c>
      <c r="N14" t="s">
        <v>21</v>
      </c>
    </row>
    <row r="15" spans="1:14" x14ac:dyDescent="0.25">
      <c r="A15">
        <v>1204</v>
      </c>
      <c r="B15" t="s">
        <v>34</v>
      </c>
      <c r="C15">
        <v>1300</v>
      </c>
      <c r="D15" t="s">
        <v>32</v>
      </c>
      <c r="E15">
        <v>1099</v>
      </c>
      <c r="F15" t="s">
        <v>16</v>
      </c>
      <c r="G15" t="s">
        <v>17</v>
      </c>
      <c r="H15" t="s">
        <v>18</v>
      </c>
      <c r="I15">
        <v>3272</v>
      </c>
      <c r="J15">
        <v>3272</v>
      </c>
      <c r="L15" t="s">
        <v>31</v>
      </c>
      <c r="M15" t="s">
        <v>20</v>
      </c>
      <c r="N15" t="s">
        <v>21</v>
      </c>
    </row>
    <row r="16" spans="1:14" x14ac:dyDescent="0.25">
      <c r="A16">
        <v>1204</v>
      </c>
      <c r="B16" t="s">
        <v>34</v>
      </c>
      <c r="C16">
        <v>1300</v>
      </c>
      <c r="D16" t="s">
        <v>32</v>
      </c>
      <c r="E16">
        <v>1040</v>
      </c>
      <c r="F16" t="s">
        <v>27</v>
      </c>
      <c r="G16" t="s">
        <v>17</v>
      </c>
      <c r="H16" t="s">
        <v>18</v>
      </c>
      <c r="I16">
        <v>23204</v>
      </c>
      <c r="J16">
        <v>23204</v>
      </c>
      <c r="L16" t="s">
        <v>31</v>
      </c>
      <c r="M16" t="s">
        <v>20</v>
      </c>
      <c r="N16" t="s">
        <v>21</v>
      </c>
    </row>
    <row r="17" spans="1:14" x14ac:dyDescent="0.25">
      <c r="A17">
        <v>1203</v>
      </c>
      <c r="B17" t="s">
        <v>36</v>
      </c>
      <c r="C17">
        <v>2222</v>
      </c>
      <c r="D17" t="s">
        <v>37</v>
      </c>
      <c r="E17">
        <v>1099</v>
      </c>
      <c r="F17" t="s">
        <v>16</v>
      </c>
      <c r="G17" t="s">
        <v>17</v>
      </c>
      <c r="H17" t="s">
        <v>18</v>
      </c>
      <c r="I17">
        <v>1340</v>
      </c>
      <c r="J17">
        <v>1340</v>
      </c>
      <c r="L17" t="s">
        <v>31</v>
      </c>
      <c r="M17" t="s">
        <v>20</v>
      </c>
      <c r="N17" t="s">
        <v>21</v>
      </c>
    </row>
    <row r="18" spans="1:14" x14ac:dyDescent="0.25">
      <c r="A18">
        <v>1203</v>
      </c>
      <c r="B18" t="s">
        <v>36</v>
      </c>
      <c r="C18">
        <v>2222</v>
      </c>
      <c r="D18" t="s">
        <v>37</v>
      </c>
      <c r="E18">
        <v>1092</v>
      </c>
      <c r="F18" t="s">
        <v>33</v>
      </c>
      <c r="G18" t="s">
        <v>17</v>
      </c>
      <c r="H18" t="s">
        <v>18</v>
      </c>
      <c r="I18">
        <v>9500</v>
      </c>
      <c r="J18">
        <v>9500</v>
      </c>
      <c r="L18" t="s">
        <v>31</v>
      </c>
      <c r="M18" t="s">
        <v>20</v>
      </c>
      <c r="N18" t="s">
        <v>21</v>
      </c>
    </row>
    <row r="19" spans="1:14" x14ac:dyDescent="0.25">
      <c r="A19">
        <v>1202</v>
      </c>
      <c r="B19" t="s">
        <v>38</v>
      </c>
      <c r="C19">
        <v>1300</v>
      </c>
      <c r="D19" t="s">
        <v>32</v>
      </c>
      <c r="E19">
        <v>1099</v>
      </c>
      <c r="F19" t="s">
        <v>16</v>
      </c>
      <c r="G19" t="s">
        <v>17</v>
      </c>
      <c r="H19" t="s">
        <v>18</v>
      </c>
      <c r="I19">
        <v>3525</v>
      </c>
      <c r="J19">
        <v>3525</v>
      </c>
      <c r="L19" t="s">
        <v>31</v>
      </c>
      <c r="M19" t="s">
        <v>20</v>
      </c>
      <c r="N19" t="s">
        <v>21</v>
      </c>
    </row>
    <row r="20" spans="1:14" x14ac:dyDescent="0.25">
      <c r="A20">
        <v>1202</v>
      </c>
      <c r="B20" t="s">
        <v>38</v>
      </c>
      <c r="C20">
        <v>1300</v>
      </c>
      <c r="D20" t="s">
        <v>32</v>
      </c>
      <c r="E20">
        <v>1092</v>
      </c>
      <c r="F20" t="s">
        <v>33</v>
      </c>
      <c r="G20" t="s">
        <v>17</v>
      </c>
      <c r="H20" t="s">
        <v>18</v>
      </c>
      <c r="I20">
        <v>25000</v>
      </c>
      <c r="J20">
        <v>25000</v>
      </c>
      <c r="L20" t="s">
        <v>31</v>
      </c>
      <c r="M20" t="s">
        <v>20</v>
      </c>
      <c r="N20" t="s">
        <v>21</v>
      </c>
    </row>
    <row r="21" spans="1:14" x14ac:dyDescent="0.25">
      <c r="A21">
        <v>4150</v>
      </c>
      <c r="B21" t="s">
        <v>39</v>
      </c>
      <c r="C21">
        <v>3007</v>
      </c>
      <c r="D21" t="s">
        <v>40</v>
      </c>
      <c r="E21">
        <v>1170</v>
      </c>
      <c r="F21" t="s">
        <v>41</v>
      </c>
      <c r="G21" t="s">
        <v>17</v>
      </c>
      <c r="H21" t="s">
        <v>18</v>
      </c>
      <c r="I21">
        <v>2466</v>
      </c>
      <c r="J21">
        <v>2466</v>
      </c>
      <c r="L21" t="s">
        <v>39</v>
      </c>
      <c r="M21" t="s">
        <v>42</v>
      </c>
      <c r="N21" t="s">
        <v>21</v>
      </c>
    </row>
    <row r="22" spans="1:14" x14ac:dyDescent="0.25">
      <c r="A22">
        <v>4150</v>
      </c>
      <c r="B22" t="s">
        <v>39</v>
      </c>
      <c r="C22">
        <v>3007</v>
      </c>
      <c r="D22" t="s">
        <v>40</v>
      </c>
      <c r="E22">
        <v>1161</v>
      </c>
      <c r="F22" t="s">
        <v>43</v>
      </c>
      <c r="G22" t="s">
        <v>17</v>
      </c>
      <c r="H22" t="s">
        <v>18</v>
      </c>
      <c r="I22">
        <v>154</v>
      </c>
      <c r="J22">
        <v>154</v>
      </c>
      <c r="L22" t="s">
        <v>39</v>
      </c>
      <c r="M22" t="s">
        <v>42</v>
      </c>
      <c r="N22" t="s">
        <v>21</v>
      </c>
    </row>
    <row r="23" spans="1:14" x14ac:dyDescent="0.25">
      <c r="A23">
        <v>4150</v>
      </c>
      <c r="B23" t="s">
        <v>39</v>
      </c>
      <c r="C23">
        <v>3007</v>
      </c>
      <c r="D23" t="s">
        <v>40</v>
      </c>
      <c r="E23">
        <v>1115</v>
      </c>
      <c r="F23" t="s">
        <v>44</v>
      </c>
      <c r="G23" t="s">
        <v>17</v>
      </c>
      <c r="H23" t="s">
        <v>18</v>
      </c>
      <c r="I23">
        <v>1452</v>
      </c>
      <c r="J23">
        <v>1452</v>
      </c>
      <c r="L23" t="s">
        <v>39</v>
      </c>
      <c r="M23" t="s">
        <v>42</v>
      </c>
      <c r="N23" t="s">
        <v>21</v>
      </c>
    </row>
    <row r="24" spans="1:14" x14ac:dyDescent="0.25">
      <c r="A24">
        <v>4150</v>
      </c>
      <c r="B24" t="s">
        <v>39</v>
      </c>
      <c r="C24">
        <v>3007</v>
      </c>
      <c r="D24" t="s">
        <v>40</v>
      </c>
      <c r="E24">
        <v>1099</v>
      </c>
      <c r="F24" t="s">
        <v>16</v>
      </c>
      <c r="G24" t="s">
        <v>17</v>
      </c>
      <c r="H24" t="s">
        <v>18</v>
      </c>
      <c r="I24">
        <v>451</v>
      </c>
      <c r="J24">
        <v>451</v>
      </c>
      <c r="L24" t="s">
        <v>39</v>
      </c>
      <c r="M24" t="s">
        <v>42</v>
      </c>
      <c r="N24" t="s">
        <v>21</v>
      </c>
    </row>
    <row r="25" spans="1:14" x14ac:dyDescent="0.25">
      <c r="A25">
        <v>4150</v>
      </c>
      <c r="B25" t="s">
        <v>39</v>
      </c>
      <c r="C25">
        <v>3007</v>
      </c>
      <c r="D25" t="s">
        <v>40</v>
      </c>
      <c r="E25">
        <v>1010</v>
      </c>
      <c r="F25" t="s">
        <v>45</v>
      </c>
      <c r="G25" t="s">
        <v>17</v>
      </c>
      <c r="H25" t="s">
        <v>18</v>
      </c>
      <c r="I25">
        <v>23</v>
      </c>
      <c r="J25">
        <v>23</v>
      </c>
      <c r="L25" t="s">
        <v>39</v>
      </c>
      <c r="M25" t="s">
        <v>42</v>
      </c>
      <c r="N25" t="s">
        <v>21</v>
      </c>
    </row>
    <row r="26" spans="1:14" x14ac:dyDescent="0.25">
      <c r="A26">
        <v>4150</v>
      </c>
      <c r="B26" t="s">
        <v>39</v>
      </c>
      <c r="C26">
        <v>3003</v>
      </c>
      <c r="D26" t="s">
        <v>46</v>
      </c>
      <c r="E26">
        <v>1099</v>
      </c>
      <c r="F26" t="s">
        <v>16</v>
      </c>
      <c r="G26" t="s">
        <v>17</v>
      </c>
      <c r="H26" t="s">
        <v>18</v>
      </c>
      <c r="I26">
        <v>744</v>
      </c>
      <c r="J26">
        <v>744</v>
      </c>
      <c r="L26" t="s">
        <v>39</v>
      </c>
      <c r="M26" t="s">
        <v>42</v>
      </c>
      <c r="N26" t="s">
        <v>21</v>
      </c>
    </row>
    <row r="27" spans="1:14" x14ac:dyDescent="0.25">
      <c r="A27">
        <v>4150</v>
      </c>
      <c r="B27" t="s">
        <v>39</v>
      </c>
      <c r="C27">
        <v>3003</v>
      </c>
      <c r="D27" t="s">
        <v>46</v>
      </c>
      <c r="E27">
        <v>1021</v>
      </c>
      <c r="F27" t="s">
        <v>30</v>
      </c>
      <c r="G27" t="s">
        <v>17</v>
      </c>
      <c r="H27" t="s">
        <v>18</v>
      </c>
      <c r="I27">
        <v>5280</v>
      </c>
      <c r="J27">
        <v>5280</v>
      </c>
      <c r="L27" t="s">
        <v>39</v>
      </c>
      <c r="M27" t="s">
        <v>42</v>
      </c>
      <c r="N27" t="s">
        <v>21</v>
      </c>
    </row>
    <row r="28" spans="1:14" x14ac:dyDescent="0.25">
      <c r="A28">
        <v>4150</v>
      </c>
      <c r="B28" t="s">
        <v>39</v>
      </c>
      <c r="C28">
        <v>3000</v>
      </c>
      <c r="D28" t="s">
        <v>47</v>
      </c>
      <c r="E28">
        <v>1170</v>
      </c>
      <c r="F28" t="s">
        <v>41</v>
      </c>
      <c r="G28" t="s">
        <v>17</v>
      </c>
      <c r="H28" t="s">
        <v>18</v>
      </c>
      <c r="I28">
        <v>3321</v>
      </c>
      <c r="J28">
        <v>3321</v>
      </c>
      <c r="L28" t="s">
        <v>39</v>
      </c>
      <c r="M28" t="s">
        <v>42</v>
      </c>
      <c r="N28" t="s">
        <v>21</v>
      </c>
    </row>
    <row r="29" spans="1:14" x14ac:dyDescent="0.25">
      <c r="A29">
        <v>4150</v>
      </c>
      <c r="B29" t="s">
        <v>39</v>
      </c>
      <c r="C29">
        <v>3000</v>
      </c>
      <c r="D29" t="s">
        <v>47</v>
      </c>
      <c r="E29">
        <v>1161</v>
      </c>
      <c r="F29" t="s">
        <v>43</v>
      </c>
      <c r="G29" t="s">
        <v>17</v>
      </c>
      <c r="H29" t="s">
        <v>18</v>
      </c>
      <c r="I29">
        <v>1775</v>
      </c>
      <c r="J29">
        <v>1775</v>
      </c>
      <c r="L29" t="s">
        <v>39</v>
      </c>
      <c r="M29" t="s">
        <v>42</v>
      </c>
      <c r="N29" t="s">
        <v>21</v>
      </c>
    </row>
    <row r="30" spans="1:14" x14ac:dyDescent="0.25">
      <c r="A30">
        <v>4150</v>
      </c>
      <c r="B30" t="s">
        <v>39</v>
      </c>
      <c r="C30">
        <v>3000</v>
      </c>
      <c r="D30" t="s">
        <v>47</v>
      </c>
      <c r="E30">
        <v>1115</v>
      </c>
      <c r="F30" t="s">
        <v>44</v>
      </c>
      <c r="G30" t="s">
        <v>17</v>
      </c>
      <c r="H30" t="s">
        <v>18</v>
      </c>
      <c r="I30">
        <v>1613</v>
      </c>
      <c r="J30">
        <v>1613</v>
      </c>
      <c r="L30" t="s">
        <v>39</v>
      </c>
      <c r="M30" t="s">
        <v>42</v>
      </c>
      <c r="N30" t="s">
        <v>21</v>
      </c>
    </row>
    <row r="31" spans="1:14" x14ac:dyDescent="0.25">
      <c r="A31">
        <v>4150</v>
      </c>
      <c r="B31" t="s">
        <v>39</v>
      </c>
      <c r="C31">
        <v>3000</v>
      </c>
      <c r="D31" t="s">
        <v>47</v>
      </c>
      <c r="E31">
        <v>1100</v>
      </c>
      <c r="F31" t="s">
        <v>48</v>
      </c>
      <c r="G31" t="s">
        <v>17</v>
      </c>
      <c r="H31" t="s">
        <v>18</v>
      </c>
      <c r="I31">
        <v>256</v>
      </c>
      <c r="J31">
        <v>256</v>
      </c>
      <c r="L31" t="s">
        <v>39</v>
      </c>
      <c r="M31" t="s">
        <v>42</v>
      </c>
      <c r="N31" t="s">
        <v>21</v>
      </c>
    </row>
    <row r="32" spans="1:14" x14ac:dyDescent="0.25">
      <c r="A32">
        <v>4150</v>
      </c>
      <c r="B32" t="s">
        <v>39</v>
      </c>
      <c r="C32">
        <v>3000</v>
      </c>
      <c r="D32" t="s">
        <v>47</v>
      </c>
      <c r="E32">
        <v>1099</v>
      </c>
      <c r="F32" t="s">
        <v>16</v>
      </c>
      <c r="G32" t="s">
        <v>17</v>
      </c>
      <c r="H32" t="s">
        <v>18</v>
      </c>
      <c r="I32">
        <v>9525</v>
      </c>
      <c r="J32">
        <v>9525</v>
      </c>
      <c r="L32" t="s">
        <v>39</v>
      </c>
      <c r="M32" t="s">
        <v>42</v>
      </c>
      <c r="N32" t="s">
        <v>21</v>
      </c>
    </row>
    <row r="33" spans="1:14" x14ac:dyDescent="0.25">
      <c r="A33">
        <v>4150</v>
      </c>
      <c r="B33" t="s">
        <v>39</v>
      </c>
      <c r="C33">
        <v>3000</v>
      </c>
      <c r="D33" t="s">
        <v>47</v>
      </c>
      <c r="E33">
        <v>1040</v>
      </c>
      <c r="F33" t="s">
        <v>27</v>
      </c>
      <c r="G33" t="s">
        <v>17</v>
      </c>
      <c r="H33" t="s">
        <v>18</v>
      </c>
      <c r="I33">
        <v>61819</v>
      </c>
      <c r="J33">
        <v>61819</v>
      </c>
      <c r="L33" t="s">
        <v>39</v>
      </c>
      <c r="M33" t="s">
        <v>42</v>
      </c>
      <c r="N33" t="s">
        <v>21</v>
      </c>
    </row>
    <row r="34" spans="1:14" x14ac:dyDescent="0.25">
      <c r="A34">
        <v>4150</v>
      </c>
      <c r="B34" t="s">
        <v>39</v>
      </c>
      <c r="C34">
        <v>3000</v>
      </c>
      <c r="D34" t="s">
        <v>47</v>
      </c>
      <c r="E34">
        <v>1021</v>
      </c>
      <c r="F34" t="s">
        <v>30</v>
      </c>
      <c r="G34" t="s">
        <v>17</v>
      </c>
      <c r="H34" t="s">
        <v>18</v>
      </c>
      <c r="I34">
        <v>5280</v>
      </c>
      <c r="J34">
        <v>5280</v>
      </c>
      <c r="L34" t="s">
        <v>39</v>
      </c>
      <c r="M34" t="s">
        <v>42</v>
      </c>
      <c r="N34" t="s">
        <v>21</v>
      </c>
    </row>
    <row r="35" spans="1:14" x14ac:dyDescent="0.25">
      <c r="A35">
        <v>4150</v>
      </c>
      <c r="B35" t="s">
        <v>39</v>
      </c>
      <c r="C35">
        <v>3000</v>
      </c>
      <c r="D35" t="s">
        <v>47</v>
      </c>
      <c r="E35">
        <v>1012</v>
      </c>
      <c r="F35" t="s">
        <v>23</v>
      </c>
      <c r="G35" t="s">
        <v>17</v>
      </c>
      <c r="H35" t="s">
        <v>18</v>
      </c>
      <c r="I35">
        <v>188</v>
      </c>
      <c r="J35">
        <v>188</v>
      </c>
      <c r="L35" t="s">
        <v>39</v>
      </c>
      <c r="M35" t="s">
        <v>42</v>
      </c>
      <c r="N35" t="s">
        <v>21</v>
      </c>
    </row>
    <row r="36" spans="1:14" x14ac:dyDescent="0.25">
      <c r="A36">
        <v>4150</v>
      </c>
      <c r="B36" t="s">
        <v>39</v>
      </c>
      <c r="C36">
        <v>3000</v>
      </c>
      <c r="D36" t="s">
        <v>47</v>
      </c>
      <c r="E36">
        <v>1010</v>
      </c>
      <c r="F36" t="s">
        <v>45</v>
      </c>
      <c r="G36" t="s">
        <v>17</v>
      </c>
      <c r="H36" t="s">
        <v>18</v>
      </c>
      <c r="I36">
        <v>269</v>
      </c>
      <c r="J36">
        <v>269</v>
      </c>
      <c r="L36" t="s">
        <v>39</v>
      </c>
      <c r="M36" t="s">
        <v>42</v>
      </c>
      <c r="N36" t="s">
        <v>21</v>
      </c>
    </row>
    <row r="37" spans="1:14" x14ac:dyDescent="0.25">
      <c r="A37">
        <v>4150</v>
      </c>
      <c r="B37" t="s">
        <v>39</v>
      </c>
      <c r="C37">
        <v>2413</v>
      </c>
      <c r="D37" t="s">
        <v>35</v>
      </c>
      <c r="E37">
        <v>1099</v>
      </c>
      <c r="F37" t="s">
        <v>16</v>
      </c>
      <c r="G37" t="s">
        <v>17</v>
      </c>
      <c r="H37" t="s">
        <v>18</v>
      </c>
      <c r="I37">
        <v>59443</v>
      </c>
      <c r="J37">
        <v>59443</v>
      </c>
      <c r="L37" t="s">
        <v>39</v>
      </c>
      <c r="M37" t="s">
        <v>42</v>
      </c>
      <c r="N37" t="s">
        <v>21</v>
      </c>
    </row>
    <row r="38" spans="1:14" x14ac:dyDescent="0.25">
      <c r="A38">
        <v>4150</v>
      </c>
      <c r="B38" t="s">
        <v>39</v>
      </c>
      <c r="C38">
        <v>2413</v>
      </c>
      <c r="D38" t="s">
        <v>35</v>
      </c>
      <c r="E38">
        <v>1040</v>
      </c>
      <c r="F38" t="s">
        <v>27</v>
      </c>
      <c r="G38" t="s">
        <v>17</v>
      </c>
      <c r="H38" t="s">
        <v>18</v>
      </c>
      <c r="I38">
        <v>298994</v>
      </c>
      <c r="J38">
        <v>298994</v>
      </c>
      <c r="L38" t="s">
        <v>39</v>
      </c>
      <c r="M38" t="s">
        <v>42</v>
      </c>
      <c r="N38" t="s">
        <v>21</v>
      </c>
    </row>
    <row r="39" spans="1:14" x14ac:dyDescent="0.25">
      <c r="A39">
        <v>4150</v>
      </c>
      <c r="B39" t="s">
        <v>39</v>
      </c>
      <c r="C39">
        <v>2413</v>
      </c>
      <c r="D39" t="s">
        <v>35</v>
      </c>
      <c r="E39">
        <v>1021</v>
      </c>
      <c r="F39" t="s">
        <v>30</v>
      </c>
      <c r="G39" t="s">
        <v>17</v>
      </c>
      <c r="H39" t="s">
        <v>18</v>
      </c>
      <c r="I39">
        <v>14840</v>
      </c>
      <c r="J39">
        <v>14840</v>
      </c>
      <c r="L39" t="s">
        <v>39</v>
      </c>
      <c r="M39" t="s">
        <v>42</v>
      </c>
      <c r="N39" t="s">
        <v>21</v>
      </c>
    </row>
    <row r="40" spans="1:14" x14ac:dyDescent="0.25">
      <c r="A40">
        <v>4150</v>
      </c>
      <c r="B40" t="s">
        <v>39</v>
      </c>
      <c r="C40">
        <v>2413</v>
      </c>
      <c r="D40" t="s">
        <v>35</v>
      </c>
      <c r="E40">
        <v>1012</v>
      </c>
      <c r="F40" t="s">
        <v>23</v>
      </c>
      <c r="G40" t="s">
        <v>17</v>
      </c>
      <c r="H40" t="s">
        <v>18</v>
      </c>
      <c r="I40">
        <v>107743</v>
      </c>
      <c r="J40">
        <v>107743</v>
      </c>
      <c r="L40" t="s">
        <v>39</v>
      </c>
      <c r="M40" t="s">
        <v>42</v>
      </c>
      <c r="N40" t="s">
        <v>21</v>
      </c>
    </row>
    <row r="41" spans="1:14" x14ac:dyDescent="0.25">
      <c r="A41">
        <v>4223</v>
      </c>
      <c r="B41" t="s">
        <v>49</v>
      </c>
      <c r="C41">
        <v>3530</v>
      </c>
      <c r="D41" t="s">
        <v>50</v>
      </c>
      <c r="E41">
        <v>1260</v>
      </c>
      <c r="F41" t="s">
        <v>51</v>
      </c>
      <c r="G41" t="s">
        <v>17</v>
      </c>
      <c r="H41" t="s">
        <v>18</v>
      </c>
      <c r="I41">
        <v>68139</v>
      </c>
      <c r="J41">
        <v>0</v>
      </c>
      <c r="K41" t="s">
        <v>52</v>
      </c>
      <c r="L41" t="s">
        <v>53</v>
      </c>
      <c r="M41" t="s">
        <v>54</v>
      </c>
      <c r="N41" t="s">
        <v>21</v>
      </c>
    </row>
    <row r="42" spans="1:14" x14ac:dyDescent="0.25">
      <c r="A42">
        <v>4223</v>
      </c>
      <c r="B42" t="s">
        <v>49</v>
      </c>
      <c r="C42">
        <v>3530</v>
      </c>
      <c r="D42" t="s">
        <v>50</v>
      </c>
      <c r="E42">
        <v>1115</v>
      </c>
      <c r="F42" t="s">
        <v>44</v>
      </c>
      <c r="G42" t="s">
        <v>17</v>
      </c>
      <c r="H42" t="s">
        <v>18</v>
      </c>
      <c r="I42">
        <v>5100</v>
      </c>
      <c r="J42">
        <v>5100</v>
      </c>
      <c r="L42" t="s">
        <v>53</v>
      </c>
      <c r="M42" t="s">
        <v>54</v>
      </c>
      <c r="N42" t="s">
        <v>21</v>
      </c>
    </row>
    <row r="43" spans="1:14" x14ac:dyDescent="0.25">
      <c r="A43">
        <v>4222</v>
      </c>
      <c r="B43" t="s">
        <v>55</v>
      </c>
      <c r="C43">
        <v>3530</v>
      </c>
      <c r="D43" t="s">
        <v>50</v>
      </c>
      <c r="E43">
        <v>1201</v>
      </c>
      <c r="F43" t="s">
        <v>56</v>
      </c>
      <c r="G43" t="s">
        <v>17</v>
      </c>
      <c r="H43" t="s">
        <v>18</v>
      </c>
      <c r="I43">
        <v>22089</v>
      </c>
      <c r="J43">
        <v>0</v>
      </c>
      <c r="K43" t="s">
        <v>52</v>
      </c>
      <c r="L43" t="s">
        <v>53</v>
      </c>
      <c r="M43" t="s">
        <v>54</v>
      </c>
      <c r="N43" t="s">
        <v>21</v>
      </c>
    </row>
    <row r="44" spans="1:14" x14ac:dyDescent="0.25">
      <c r="A44">
        <v>4222</v>
      </c>
      <c r="B44" t="s">
        <v>55</v>
      </c>
      <c r="C44">
        <v>3530</v>
      </c>
      <c r="D44" t="s">
        <v>50</v>
      </c>
      <c r="E44">
        <v>1115</v>
      </c>
      <c r="F44" t="s">
        <v>44</v>
      </c>
      <c r="G44" t="s">
        <v>17</v>
      </c>
      <c r="H44" t="s">
        <v>18</v>
      </c>
      <c r="I44">
        <v>317</v>
      </c>
      <c r="J44">
        <v>317</v>
      </c>
      <c r="L44" t="s">
        <v>53</v>
      </c>
      <c r="M44" t="s">
        <v>54</v>
      </c>
      <c r="N44" t="s">
        <v>21</v>
      </c>
    </row>
    <row r="45" spans="1:14" x14ac:dyDescent="0.25">
      <c r="A45">
        <v>4222</v>
      </c>
      <c r="B45" t="s">
        <v>55</v>
      </c>
      <c r="C45">
        <v>3530</v>
      </c>
      <c r="D45" t="s">
        <v>50</v>
      </c>
      <c r="E45">
        <v>1099</v>
      </c>
      <c r="F45" t="s">
        <v>16</v>
      </c>
      <c r="G45" t="s">
        <v>17</v>
      </c>
      <c r="H45" t="s">
        <v>18</v>
      </c>
      <c r="I45">
        <v>34</v>
      </c>
      <c r="J45">
        <v>34</v>
      </c>
      <c r="L45" t="s">
        <v>53</v>
      </c>
      <c r="M45" t="s">
        <v>54</v>
      </c>
      <c r="N45" t="s">
        <v>21</v>
      </c>
    </row>
    <row r="46" spans="1:14" x14ac:dyDescent="0.25">
      <c r="A46">
        <v>4222</v>
      </c>
      <c r="B46" t="s">
        <v>55</v>
      </c>
      <c r="C46">
        <v>3530</v>
      </c>
      <c r="D46" t="s">
        <v>50</v>
      </c>
      <c r="E46">
        <v>1021</v>
      </c>
      <c r="F46" t="s">
        <v>30</v>
      </c>
      <c r="G46" t="s">
        <v>17</v>
      </c>
      <c r="H46" t="s">
        <v>18</v>
      </c>
      <c r="I46">
        <v>244</v>
      </c>
      <c r="J46">
        <v>244</v>
      </c>
      <c r="L46" t="s">
        <v>53</v>
      </c>
      <c r="M46" t="s">
        <v>54</v>
      </c>
      <c r="N46" t="s">
        <v>21</v>
      </c>
    </row>
    <row r="47" spans="1:14" x14ac:dyDescent="0.25">
      <c r="A47">
        <v>4222</v>
      </c>
      <c r="B47" t="s">
        <v>55</v>
      </c>
      <c r="C47">
        <v>3450</v>
      </c>
      <c r="D47" t="s">
        <v>57</v>
      </c>
      <c r="E47">
        <v>1099</v>
      </c>
      <c r="F47" t="s">
        <v>16</v>
      </c>
      <c r="G47" t="s">
        <v>17</v>
      </c>
      <c r="H47" t="s">
        <v>18</v>
      </c>
      <c r="I47">
        <v>264</v>
      </c>
      <c r="J47">
        <v>264</v>
      </c>
      <c r="L47" t="s">
        <v>53</v>
      </c>
      <c r="M47" t="s">
        <v>54</v>
      </c>
      <c r="N47" t="s">
        <v>21</v>
      </c>
    </row>
    <row r="48" spans="1:14" x14ac:dyDescent="0.25">
      <c r="A48">
        <v>4222</v>
      </c>
      <c r="B48" t="s">
        <v>55</v>
      </c>
      <c r="C48">
        <v>3450</v>
      </c>
      <c r="D48" t="s">
        <v>57</v>
      </c>
      <c r="E48">
        <v>1021</v>
      </c>
      <c r="F48" t="s">
        <v>30</v>
      </c>
      <c r="G48" t="s">
        <v>17</v>
      </c>
      <c r="H48" t="s">
        <v>18</v>
      </c>
      <c r="I48">
        <v>1869</v>
      </c>
      <c r="J48">
        <v>1869</v>
      </c>
      <c r="L48" t="s">
        <v>53</v>
      </c>
      <c r="M48" t="s">
        <v>54</v>
      </c>
      <c r="N48" t="s">
        <v>21</v>
      </c>
    </row>
    <row r="49" spans="1:14" x14ac:dyDescent="0.25">
      <c r="A49">
        <v>4204</v>
      </c>
      <c r="B49" t="s">
        <v>58</v>
      </c>
      <c r="C49">
        <v>3550</v>
      </c>
      <c r="D49" t="s">
        <v>59</v>
      </c>
      <c r="E49">
        <v>1099</v>
      </c>
      <c r="F49" t="s">
        <v>16</v>
      </c>
      <c r="G49" t="s">
        <v>17</v>
      </c>
      <c r="H49" t="s">
        <v>18</v>
      </c>
      <c r="I49">
        <v>2141</v>
      </c>
      <c r="J49">
        <v>2141</v>
      </c>
      <c r="L49" t="s">
        <v>53</v>
      </c>
      <c r="M49" t="s">
        <v>54</v>
      </c>
      <c r="N49" t="s">
        <v>21</v>
      </c>
    </row>
    <row r="50" spans="1:14" x14ac:dyDescent="0.25">
      <c r="A50">
        <v>4204</v>
      </c>
      <c r="B50" t="s">
        <v>58</v>
      </c>
      <c r="C50">
        <v>3550</v>
      </c>
      <c r="D50" t="s">
        <v>59</v>
      </c>
      <c r="E50">
        <v>1040</v>
      </c>
      <c r="F50" t="s">
        <v>27</v>
      </c>
      <c r="G50" t="s">
        <v>17</v>
      </c>
      <c r="H50" t="s">
        <v>18</v>
      </c>
      <c r="I50">
        <v>18086</v>
      </c>
      <c r="J50">
        <v>18086</v>
      </c>
      <c r="L50" t="s">
        <v>53</v>
      </c>
      <c r="M50" t="s">
        <v>54</v>
      </c>
      <c r="N50" t="s">
        <v>21</v>
      </c>
    </row>
    <row r="51" spans="1:14" x14ac:dyDescent="0.25">
      <c r="A51">
        <v>4204</v>
      </c>
      <c r="B51" t="s">
        <v>58</v>
      </c>
      <c r="C51">
        <v>3550</v>
      </c>
      <c r="D51" t="s">
        <v>59</v>
      </c>
      <c r="E51">
        <v>1012</v>
      </c>
      <c r="F51" t="s">
        <v>23</v>
      </c>
      <c r="G51" t="s">
        <v>17</v>
      </c>
      <c r="H51" t="s">
        <v>18</v>
      </c>
      <c r="I51">
        <v>157</v>
      </c>
      <c r="J51">
        <v>157</v>
      </c>
      <c r="L51" t="s">
        <v>53</v>
      </c>
      <c r="M51" t="s">
        <v>54</v>
      </c>
      <c r="N51" t="s">
        <v>21</v>
      </c>
    </row>
    <row r="52" spans="1:14" x14ac:dyDescent="0.25">
      <c r="A52">
        <v>4204</v>
      </c>
      <c r="B52" t="s">
        <v>58</v>
      </c>
      <c r="C52">
        <v>3550</v>
      </c>
      <c r="D52" t="s">
        <v>59</v>
      </c>
      <c r="E52">
        <v>1011</v>
      </c>
      <c r="F52" t="s">
        <v>60</v>
      </c>
      <c r="G52" t="s">
        <v>17</v>
      </c>
      <c r="H52" t="s">
        <v>18</v>
      </c>
      <c r="I52">
        <v>-3057</v>
      </c>
      <c r="J52">
        <v>-3057</v>
      </c>
      <c r="L52" t="s">
        <v>53</v>
      </c>
      <c r="M52" t="s">
        <v>54</v>
      </c>
      <c r="N52" t="s">
        <v>21</v>
      </c>
    </row>
    <row r="53" spans="1:14" x14ac:dyDescent="0.25">
      <c r="A53">
        <v>4204</v>
      </c>
      <c r="B53" t="s">
        <v>58</v>
      </c>
      <c r="C53">
        <v>2413</v>
      </c>
      <c r="D53" t="s">
        <v>35</v>
      </c>
      <c r="E53">
        <v>1099</v>
      </c>
      <c r="F53" t="s">
        <v>16</v>
      </c>
      <c r="G53" t="s">
        <v>17</v>
      </c>
      <c r="H53" t="s">
        <v>18</v>
      </c>
      <c r="I53">
        <v>11977</v>
      </c>
      <c r="J53">
        <v>11977</v>
      </c>
      <c r="L53" t="s">
        <v>53</v>
      </c>
      <c r="M53" t="s">
        <v>54</v>
      </c>
      <c r="N53" t="s">
        <v>21</v>
      </c>
    </row>
    <row r="54" spans="1:14" x14ac:dyDescent="0.25">
      <c r="A54">
        <v>4204</v>
      </c>
      <c r="B54" t="s">
        <v>58</v>
      </c>
      <c r="C54">
        <v>2413</v>
      </c>
      <c r="D54" t="s">
        <v>35</v>
      </c>
      <c r="E54">
        <v>1040</v>
      </c>
      <c r="F54" t="s">
        <v>27</v>
      </c>
      <c r="G54" t="s">
        <v>17</v>
      </c>
      <c r="H54" t="s">
        <v>18</v>
      </c>
      <c r="I54">
        <v>62934</v>
      </c>
      <c r="J54">
        <v>62934</v>
      </c>
      <c r="L54" t="s">
        <v>53</v>
      </c>
      <c r="M54" t="s">
        <v>54</v>
      </c>
      <c r="N54" t="s">
        <v>21</v>
      </c>
    </row>
    <row r="55" spans="1:14" x14ac:dyDescent="0.25">
      <c r="A55">
        <v>4204</v>
      </c>
      <c r="B55" t="s">
        <v>58</v>
      </c>
      <c r="C55">
        <v>2413</v>
      </c>
      <c r="D55" t="s">
        <v>35</v>
      </c>
      <c r="E55">
        <v>1012</v>
      </c>
      <c r="F55" t="s">
        <v>23</v>
      </c>
      <c r="G55" t="s">
        <v>17</v>
      </c>
      <c r="H55" t="s">
        <v>18</v>
      </c>
      <c r="I55">
        <v>24876</v>
      </c>
      <c r="J55">
        <v>24876</v>
      </c>
      <c r="L55" t="s">
        <v>53</v>
      </c>
      <c r="M55" t="s">
        <v>54</v>
      </c>
      <c r="N55" t="s">
        <v>21</v>
      </c>
    </row>
    <row r="56" spans="1:14" x14ac:dyDescent="0.25">
      <c r="A56">
        <v>4204</v>
      </c>
      <c r="B56" t="s">
        <v>58</v>
      </c>
      <c r="C56">
        <v>2413</v>
      </c>
      <c r="D56" t="s">
        <v>35</v>
      </c>
      <c r="E56">
        <v>1011</v>
      </c>
      <c r="F56" t="s">
        <v>60</v>
      </c>
      <c r="G56" t="s">
        <v>17</v>
      </c>
      <c r="H56" t="s">
        <v>18</v>
      </c>
      <c r="I56">
        <v>-2866</v>
      </c>
      <c r="J56">
        <v>-2866</v>
      </c>
      <c r="L56" t="s">
        <v>53</v>
      </c>
      <c r="M56" t="s">
        <v>54</v>
      </c>
      <c r="N56" t="s">
        <v>21</v>
      </c>
    </row>
    <row r="57" spans="1:14" x14ac:dyDescent="0.25">
      <c r="A57">
        <v>4203</v>
      </c>
      <c r="B57" t="s">
        <v>61</v>
      </c>
      <c r="C57">
        <v>3550</v>
      </c>
      <c r="D57" t="s">
        <v>59</v>
      </c>
      <c r="E57">
        <v>1099</v>
      </c>
      <c r="F57" t="s">
        <v>16</v>
      </c>
      <c r="G57" t="s">
        <v>17</v>
      </c>
      <c r="H57" t="s">
        <v>18</v>
      </c>
      <c r="I57">
        <v>104</v>
      </c>
      <c r="J57">
        <v>104</v>
      </c>
      <c r="L57" t="s">
        <v>53</v>
      </c>
      <c r="M57" t="s">
        <v>54</v>
      </c>
      <c r="N57" t="s">
        <v>21</v>
      </c>
    </row>
    <row r="58" spans="1:14" x14ac:dyDescent="0.25">
      <c r="A58">
        <v>4203</v>
      </c>
      <c r="B58" t="s">
        <v>61</v>
      </c>
      <c r="C58">
        <v>3550</v>
      </c>
      <c r="D58" t="s">
        <v>59</v>
      </c>
      <c r="E58">
        <v>1012</v>
      </c>
      <c r="F58" t="s">
        <v>23</v>
      </c>
      <c r="G58" t="s">
        <v>17</v>
      </c>
      <c r="H58" t="s">
        <v>18</v>
      </c>
      <c r="I58">
        <v>740</v>
      </c>
      <c r="J58">
        <v>740</v>
      </c>
      <c r="L58" t="s">
        <v>53</v>
      </c>
      <c r="M58" t="s">
        <v>54</v>
      </c>
      <c r="N58" t="s">
        <v>21</v>
      </c>
    </row>
    <row r="59" spans="1:14" x14ac:dyDescent="0.25">
      <c r="A59">
        <v>4203</v>
      </c>
      <c r="B59" t="s">
        <v>61</v>
      </c>
      <c r="C59">
        <v>3530</v>
      </c>
      <c r="D59" t="s">
        <v>50</v>
      </c>
      <c r="E59">
        <v>1201</v>
      </c>
      <c r="F59" t="s">
        <v>56</v>
      </c>
      <c r="G59" t="s">
        <v>17</v>
      </c>
      <c r="H59" t="s">
        <v>18</v>
      </c>
      <c r="I59">
        <v>7962</v>
      </c>
      <c r="J59">
        <v>0</v>
      </c>
      <c r="K59" t="s">
        <v>52</v>
      </c>
      <c r="L59" t="s">
        <v>53</v>
      </c>
      <c r="M59" t="s">
        <v>54</v>
      </c>
      <c r="N59" t="s">
        <v>21</v>
      </c>
    </row>
    <row r="60" spans="1:14" x14ac:dyDescent="0.25">
      <c r="A60">
        <v>4203</v>
      </c>
      <c r="B60" t="s">
        <v>61</v>
      </c>
      <c r="C60">
        <v>3530</v>
      </c>
      <c r="D60" t="s">
        <v>50</v>
      </c>
      <c r="E60">
        <v>1115</v>
      </c>
      <c r="F60" t="s">
        <v>44</v>
      </c>
      <c r="G60" t="s">
        <v>17</v>
      </c>
      <c r="H60" t="s">
        <v>18</v>
      </c>
      <c r="I60">
        <v>12064</v>
      </c>
      <c r="J60">
        <v>12064</v>
      </c>
      <c r="L60" t="s">
        <v>53</v>
      </c>
      <c r="M60" t="s">
        <v>54</v>
      </c>
      <c r="N60" t="s">
        <v>21</v>
      </c>
    </row>
    <row r="61" spans="1:14" x14ac:dyDescent="0.25">
      <c r="A61">
        <v>4203</v>
      </c>
      <c r="B61" t="s">
        <v>61</v>
      </c>
      <c r="C61">
        <v>3450</v>
      </c>
      <c r="D61" t="s">
        <v>57</v>
      </c>
      <c r="E61">
        <v>1099</v>
      </c>
      <c r="F61" t="s">
        <v>16</v>
      </c>
      <c r="G61" t="s">
        <v>17</v>
      </c>
      <c r="H61" t="s">
        <v>18</v>
      </c>
      <c r="I61">
        <v>8108</v>
      </c>
      <c r="J61">
        <v>8108</v>
      </c>
      <c r="L61" t="s">
        <v>53</v>
      </c>
      <c r="M61" t="s">
        <v>54</v>
      </c>
      <c r="N61" t="s">
        <v>21</v>
      </c>
    </row>
    <row r="62" spans="1:14" x14ac:dyDescent="0.25">
      <c r="A62">
        <v>4203</v>
      </c>
      <c r="B62" t="s">
        <v>61</v>
      </c>
      <c r="C62">
        <v>3450</v>
      </c>
      <c r="D62" t="s">
        <v>57</v>
      </c>
      <c r="E62">
        <v>1090</v>
      </c>
      <c r="F62" t="s">
        <v>22</v>
      </c>
      <c r="G62" t="s">
        <v>17</v>
      </c>
      <c r="H62" t="s">
        <v>18</v>
      </c>
      <c r="I62">
        <v>66</v>
      </c>
      <c r="J62">
        <v>66</v>
      </c>
      <c r="L62" t="s">
        <v>53</v>
      </c>
      <c r="M62" t="s">
        <v>54</v>
      </c>
      <c r="N62" t="s">
        <v>21</v>
      </c>
    </row>
    <row r="63" spans="1:14" x14ac:dyDescent="0.25">
      <c r="A63">
        <v>4203</v>
      </c>
      <c r="B63" t="s">
        <v>61</v>
      </c>
      <c r="C63">
        <v>3450</v>
      </c>
      <c r="D63" t="s">
        <v>57</v>
      </c>
      <c r="E63">
        <v>1040</v>
      </c>
      <c r="F63" t="s">
        <v>27</v>
      </c>
      <c r="G63" t="s">
        <v>17</v>
      </c>
      <c r="H63" t="s">
        <v>18</v>
      </c>
      <c r="I63">
        <v>56576</v>
      </c>
      <c r="J63">
        <v>56576</v>
      </c>
      <c r="L63" t="s">
        <v>53</v>
      </c>
      <c r="M63" t="s">
        <v>54</v>
      </c>
      <c r="N63" t="s">
        <v>21</v>
      </c>
    </row>
    <row r="64" spans="1:14" x14ac:dyDescent="0.25">
      <c r="A64">
        <v>4203</v>
      </c>
      <c r="B64" t="s">
        <v>61</v>
      </c>
      <c r="C64">
        <v>3450</v>
      </c>
      <c r="D64" t="s">
        <v>57</v>
      </c>
      <c r="E64">
        <v>1012</v>
      </c>
      <c r="F64" t="s">
        <v>23</v>
      </c>
      <c r="G64" t="s">
        <v>17</v>
      </c>
      <c r="H64" t="s">
        <v>18</v>
      </c>
      <c r="I64">
        <v>862</v>
      </c>
      <c r="J64">
        <v>862</v>
      </c>
      <c r="L64" t="s">
        <v>53</v>
      </c>
      <c r="M64" t="s">
        <v>54</v>
      </c>
      <c r="N64" t="s">
        <v>21</v>
      </c>
    </row>
    <row r="65" spans="1:14" x14ac:dyDescent="0.25">
      <c r="A65">
        <v>4203</v>
      </c>
      <c r="B65" t="s">
        <v>61</v>
      </c>
      <c r="C65">
        <v>2413</v>
      </c>
      <c r="D65" t="s">
        <v>35</v>
      </c>
      <c r="E65">
        <v>1099</v>
      </c>
      <c r="F65" t="s">
        <v>16</v>
      </c>
      <c r="G65" t="s">
        <v>17</v>
      </c>
      <c r="H65" t="s">
        <v>18</v>
      </c>
      <c r="I65">
        <v>3683</v>
      </c>
      <c r="J65">
        <v>3683</v>
      </c>
      <c r="L65" t="s">
        <v>53</v>
      </c>
      <c r="M65" t="s">
        <v>54</v>
      </c>
      <c r="N65" t="s">
        <v>21</v>
      </c>
    </row>
    <row r="66" spans="1:14" x14ac:dyDescent="0.25">
      <c r="A66">
        <v>4203</v>
      </c>
      <c r="B66" t="s">
        <v>61</v>
      </c>
      <c r="C66">
        <v>2413</v>
      </c>
      <c r="D66" t="s">
        <v>35</v>
      </c>
      <c r="E66">
        <v>1012</v>
      </c>
      <c r="F66" t="s">
        <v>23</v>
      </c>
      <c r="G66" t="s">
        <v>17</v>
      </c>
      <c r="H66" t="s">
        <v>18</v>
      </c>
      <c r="I66">
        <v>26121</v>
      </c>
      <c r="J66">
        <v>26121</v>
      </c>
      <c r="L66" t="s">
        <v>53</v>
      </c>
      <c r="M66" t="s">
        <v>54</v>
      </c>
      <c r="N66" t="s">
        <v>21</v>
      </c>
    </row>
    <row r="67" spans="1:14" x14ac:dyDescent="0.25">
      <c r="A67">
        <v>4201</v>
      </c>
      <c r="B67" t="s">
        <v>62</v>
      </c>
      <c r="C67">
        <v>3450</v>
      </c>
      <c r="D67" t="s">
        <v>57</v>
      </c>
      <c r="E67">
        <v>1170</v>
      </c>
      <c r="F67" t="s">
        <v>41</v>
      </c>
      <c r="G67" t="s">
        <v>17</v>
      </c>
      <c r="H67" t="s">
        <v>18</v>
      </c>
      <c r="I67">
        <v>463</v>
      </c>
      <c r="J67">
        <v>463</v>
      </c>
      <c r="L67" t="s">
        <v>53</v>
      </c>
      <c r="M67" t="s">
        <v>54</v>
      </c>
      <c r="N67" t="s">
        <v>21</v>
      </c>
    </row>
    <row r="68" spans="1:14" x14ac:dyDescent="0.25">
      <c r="A68">
        <v>4201</v>
      </c>
      <c r="B68" t="s">
        <v>62</v>
      </c>
      <c r="C68">
        <v>3450</v>
      </c>
      <c r="D68" t="s">
        <v>57</v>
      </c>
      <c r="E68">
        <v>1099</v>
      </c>
      <c r="F68" t="s">
        <v>16</v>
      </c>
      <c r="G68" t="s">
        <v>17</v>
      </c>
      <c r="H68" t="s">
        <v>18</v>
      </c>
      <c r="I68">
        <v>1359</v>
      </c>
      <c r="J68">
        <v>1359</v>
      </c>
      <c r="L68" t="s">
        <v>53</v>
      </c>
      <c r="M68" t="s">
        <v>54</v>
      </c>
      <c r="N68" t="s">
        <v>21</v>
      </c>
    </row>
    <row r="69" spans="1:14" x14ac:dyDescent="0.25">
      <c r="A69">
        <v>4201</v>
      </c>
      <c r="B69" t="s">
        <v>62</v>
      </c>
      <c r="C69">
        <v>3450</v>
      </c>
      <c r="D69" t="s">
        <v>57</v>
      </c>
      <c r="E69">
        <v>1040</v>
      </c>
      <c r="F69" t="s">
        <v>27</v>
      </c>
      <c r="G69" t="s">
        <v>17</v>
      </c>
      <c r="H69" t="s">
        <v>18</v>
      </c>
      <c r="I69">
        <v>9447</v>
      </c>
      <c r="J69">
        <v>9447</v>
      </c>
      <c r="L69" t="s">
        <v>53</v>
      </c>
      <c r="M69" t="s">
        <v>54</v>
      </c>
      <c r="N69" t="s">
        <v>21</v>
      </c>
    </row>
    <row r="70" spans="1:14" x14ac:dyDescent="0.25">
      <c r="A70">
        <v>4201</v>
      </c>
      <c r="B70" t="s">
        <v>62</v>
      </c>
      <c r="C70">
        <v>3450</v>
      </c>
      <c r="D70" t="s">
        <v>57</v>
      </c>
      <c r="E70">
        <v>1012</v>
      </c>
      <c r="F70" t="s">
        <v>23</v>
      </c>
      <c r="G70" t="s">
        <v>17</v>
      </c>
      <c r="H70" t="s">
        <v>18</v>
      </c>
      <c r="I70">
        <v>188</v>
      </c>
      <c r="J70">
        <v>188</v>
      </c>
      <c r="L70" t="s">
        <v>53</v>
      </c>
      <c r="M70" t="s">
        <v>54</v>
      </c>
      <c r="N70" t="s">
        <v>21</v>
      </c>
    </row>
    <row r="71" spans="1:14" x14ac:dyDescent="0.25">
      <c r="A71">
        <v>4201</v>
      </c>
      <c r="B71" t="s">
        <v>62</v>
      </c>
      <c r="C71">
        <v>2413</v>
      </c>
      <c r="D71" t="s">
        <v>35</v>
      </c>
      <c r="E71">
        <v>1099</v>
      </c>
      <c r="F71" t="s">
        <v>16</v>
      </c>
      <c r="G71" t="s">
        <v>17</v>
      </c>
      <c r="H71" t="s">
        <v>18</v>
      </c>
      <c r="I71">
        <v>38375</v>
      </c>
      <c r="J71">
        <v>38375</v>
      </c>
      <c r="L71" t="s">
        <v>53</v>
      </c>
      <c r="M71" t="s">
        <v>54</v>
      </c>
      <c r="N71" t="s">
        <v>21</v>
      </c>
    </row>
    <row r="72" spans="1:14" x14ac:dyDescent="0.25">
      <c r="A72">
        <v>4201</v>
      </c>
      <c r="B72" t="s">
        <v>62</v>
      </c>
      <c r="C72">
        <v>2413</v>
      </c>
      <c r="D72" t="s">
        <v>35</v>
      </c>
      <c r="E72">
        <v>1040</v>
      </c>
      <c r="F72" t="s">
        <v>27</v>
      </c>
      <c r="G72" t="s">
        <v>17</v>
      </c>
      <c r="H72" t="s">
        <v>18</v>
      </c>
      <c r="I72">
        <v>231527</v>
      </c>
      <c r="J72">
        <v>231527</v>
      </c>
      <c r="L72" t="s">
        <v>53</v>
      </c>
      <c r="M72" t="s">
        <v>54</v>
      </c>
      <c r="N72" t="s">
        <v>21</v>
      </c>
    </row>
    <row r="73" spans="1:14" x14ac:dyDescent="0.25">
      <c r="A73">
        <v>4201</v>
      </c>
      <c r="B73" t="s">
        <v>62</v>
      </c>
      <c r="C73">
        <v>2413</v>
      </c>
      <c r="D73" t="s">
        <v>35</v>
      </c>
      <c r="E73">
        <v>1012</v>
      </c>
      <c r="F73" t="s">
        <v>23</v>
      </c>
      <c r="G73" t="s">
        <v>17</v>
      </c>
      <c r="H73" t="s">
        <v>18</v>
      </c>
      <c r="I73">
        <v>40638</v>
      </c>
      <c r="J73">
        <v>40638</v>
      </c>
      <c r="L73" t="s">
        <v>53</v>
      </c>
      <c r="M73" t="s">
        <v>54</v>
      </c>
      <c r="N73" t="s">
        <v>21</v>
      </c>
    </row>
    <row r="74" spans="1:14" x14ac:dyDescent="0.25">
      <c r="A74">
        <v>4302</v>
      </c>
      <c r="B74" t="s">
        <v>63</v>
      </c>
      <c r="C74">
        <v>3811</v>
      </c>
      <c r="D74" t="s">
        <v>15</v>
      </c>
      <c r="E74">
        <v>1197</v>
      </c>
      <c r="F74" t="s">
        <v>64</v>
      </c>
      <c r="G74" t="s">
        <v>17</v>
      </c>
      <c r="H74" t="s">
        <v>18</v>
      </c>
      <c r="I74">
        <v>94</v>
      </c>
      <c r="J74">
        <v>94</v>
      </c>
      <c r="L74" t="s">
        <v>65</v>
      </c>
      <c r="M74" t="s">
        <v>20</v>
      </c>
      <c r="N74" t="s">
        <v>21</v>
      </c>
    </row>
    <row r="75" spans="1:14" x14ac:dyDescent="0.25">
      <c r="A75">
        <v>4302</v>
      </c>
      <c r="B75" t="s">
        <v>63</v>
      </c>
      <c r="C75">
        <v>3811</v>
      </c>
      <c r="D75" t="s">
        <v>15</v>
      </c>
      <c r="E75">
        <v>1121</v>
      </c>
      <c r="F75" t="s">
        <v>66</v>
      </c>
      <c r="G75" t="s">
        <v>17</v>
      </c>
      <c r="H75" t="s">
        <v>18</v>
      </c>
      <c r="I75">
        <v>12026</v>
      </c>
      <c r="J75">
        <v>12026</v>
      </c>
      <c r="L75" t="s">
        <v>65</v>
      </c>
      <c r="M75" t="s">
        <v>20</v>
      </c>
      <c r="N75" t="s">
        <v>21</v>
      </c>
    </row>
    <row r="76" spans="1:14" x14ac:dyDescent="0.25">
      <c r="A76">
        <v>4160</v>
      </c>
      <c r="B76" t="s">
        <v>67</v>
      </c>
      <c r="C76">
        <v>3003</v>
      </c>
      <c r="D76" t="s">
        <v>46</v>
      </c>
      <c r="E76">
        <v>1170</v>
      </c>
      <c r="F76" t="s">
        <v>41</v>
      </c>
      <c r="G76" t="s">
        <v>17</v>
      </c>
      <c r="H76" t="s">
        <v>18</v>
      </c>
      <c r="I76">
        <v>1722</v>
      </c>
      <c r="J76">
        <v>1722</v>
      </c>
      <c r="L76" t="s">
        <v>68</v>
      </c>
      <c r="M76" t="s">
        <v>68</v>
      </c>
      <c r="N76" t="s">
        <v>21</v>
      </c>
    </row>
    <row r="77" spans="1:14" x14ac:dyDescent="0.25">
      <c r="A77">
        <v>4160</v>
      </c>
      <c r="B77" t="s">
        <v>67</v>
      </c>
      <c r="C77">
        <v>2413</v>
      </c>
      <c r="D77" t="s">
        <v>35</v>
      </c>
      <c r="E77">
        <v>1099</v>
      </c>
      <c r="F77" t="s">
        <v>16</v>
      </c>
      <c r="G77" t="s">
        <v>17</v>
      </c>
      <c r="H77" t="s">
        <v>18</v>
      </c>
      <c r="I77">
        <v>15230</v>
      </c>
      <c r="J77">
        <v>15230</v>
      </c>
      <c r="L77" t="s">
        <v>68</v>
      </c>
      <c r="M77" t="s">
        <v>68</v>
      </c>
      <c r="N77" t="s">
        <v>21</v>
      </c>
    </row>
    <row r="78" spans="1:14" x14ac:dyDescent="0.25">
      <c r="A78">
        <v>4160</v>
      </c>
      <c r="B78" t="s">
        <v>67</v>
      </c>
      <c r="C78">
        <v>2413</v>
      </c>
      <c r="D78" t="s">
        <v>35</v>
      </c>
      <c r="E78">
        <v>1040</v>
      </c>
      <c r="F78" t="s">
        <v>27</v>
      </c>
      <c r="G78" t="s">
        <v>17</v>
      </c>
      <c r="H78" t="s">
        <v>18</v>
      </c>
      <c r="I78">
        <v>78960</v>
      </c>
      <c r="J78">
        <v>78960</v>
      </c>
      <c r="L78" t="s">
        <v>68</v>
      </c>
      <c r="M78" t="s">
        <v>68</v>
      </c>
      <c r="N78" t="s">
        <v>21</v>
      </c>
    </row>
    <row r="79" spans="1:14" x14ac:dyDescent="0.25">
      <c r="A79">
        <v>4160</v>
      </c>
      <c r="B79" t="s">
        <v>67</v>
      </c>
      <c r="C79">
        <v>2413</v>
      </c>
      <c r="D79" t="s">
        <v>35</v>
      </c>
      <c r="E79">
        <v>1012</v>
      </c>
      <c r="F79" t="s">
        <v>23</v>
      </c>
      <c r="G79" t="s">
        <v>17</v>
      </c>
      <c r="H79" t="s">
        <v>18</v>
      </c>
      <c r="I79">
        <v>32390</v>
      </c>
      <c r="J79">
        <v>32390</v>
      </c>
      <c r="L79" t="s">
        <v>68</v>
      </c>
      <c r="M79" t="s">
        <v>68</v>
      </c>
      <c r="N79" t="s">
        <v>21</v>
      </c>
    </row>
    <row r="80" spans="1:14" x14ac:dyDescent="0.25">
      <c r="A80">
        <v>4160</v>
      </c>
      <c r="B80" t="s">
        <v>67</v>
      </c>
      <c r="C80">
        <v>2413</v>
      </c>
      <c r="D80" t="s">
        <v>35</v>
      </c>
      <c r="E80">
        <v>1011</v>
      </c>
      <c r="F80" t="s">
        <v>60</v>
      </c>
      <c r="G80" t="s">
        <v>17</v>
      </c>
      <c r="H80" t="s">
        <v>18</v>
      </c>
      <c r="I80">
        <v>-3333</v>
      </c>
      <c r="J80">
        <v>-3333</v>
      </c>
      <c r="L80" t="s">
        <v>68</v>
      </c>
      <c r="M80" t="s">
        <v>68</v>
      </c>
      <c r="N80" t="s">
        <v>21</v>
      </c>
    </row>
    <row r="81" spans="1:14" x14ac:dyDescent="0.25">
      <c r="A81">
        <v>4205</v>
      </c>
      <c r="B81" t="s">
        <v>69</v>
      </c>
      <c r="C81">
        <v>3350</v>
      </c>
      <c r="D81" t="s">
        <v>29</v>
      </c>
      <c r="E81">
        <v>1099</v>
      </c>
      <c r="F81" t="s">
        <v>16</v>
      </c>
      <c r="G81" t="s">
        <v>17</v>
      </c>
      <c r="H81" t="s">
        <v>18</v>
      </c>
      <c r="I81">
        <v>2035</v>
      </c>
      <c r="J81">
        <v>2035</v>
      </c>
      <c r="L81" t="s">
        <v>69</v>
      </c>
      <c r="M81" t="s">
        <v>42</v>
      </c>
      <c r="N81" t="s">
        <v>21</v>
      </c>
    </row>
    <row r="82" spans="1:14" x14ac:dyDescent="0.25">
      <c r="A82">
        <v>4205</v>
      </c>
      <c r="B82" t="s">
        <v>69</v>
      </c>
      <c r="C82">
        <v>3350</v>
      </c>
      <c r="D82" t="s">
        <v>29</v>
      </c>
      <c r="E82">
        <v>1040</v>
      </c>
      <c r="F82" t="s">
        <v>27</v>
      </c>
      <c r="G82" t="s">
        <v>17</v>
      </c>
      <c r="H82" t="s">
        <v>18</v>
      </c>
      <c r="I82">
        <v>14435</v>
      </c>
      <c r="J82">
        <v>14435</v>
      </c>
      <c r="L82" t="s">
        <v>69</v>
      </c>
      <c r="M82" t="s">
        <v>42</v>
      </c>
      <c r="N82" t="s">
        <v>21</v>
      </c>
    </row>
    <row r="83" spans="1:14" x14ac:dyDescent="0.25">
      <c r="A83">
        <v>1203</v>
      </c>
      <c r="B83" t="s">
        <v>36</v>
      </c>
      <c r="C83">
        <v>2333</v>
      </c>
      <c r="D83" t="s">
        <v>70</v>
      </c>
      <c r="E83">
        <v>1264</v>
      </c>
      <c r="F83" t="s">
        <v>71</v>
      </c>
      <c r="G83" t="s">
        <v>72</v>
      </c>
      <c r="H83" t="s">
        <v>73</v>
      </c>
      <c r="I83">
        <v>-59670</v>
      </c>
      <c r="J83">
        <v>-59670</v>
      </c>
      <c r="K83" t="s">
        <v>74</v>
      </c>
      <c r="L83" t="s">
        <v>31</v>
      </c>
      <c r="M83" t="s">
        <v>20</v>
      </c>
      <c r="N83" t="s">
        <v>21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60B5-8D57-4A38-8742-140BAD6D61BE}">
  <dimension ref="A1:F330"/>
  <sheetViews>
    <sheetView workbookViewId="0">
      <selection activeCell="C15" sqref="C15"/>
    </sheetView>
  </sheetViews>
  <sheetFormatPr baseColWidth="10" defaultColWidth="11.42578125" defaultRowHeight="15" x14ac:dyDescent="0.25"/>
  <cols>
    <col min="1" max="1" width="9" bestFit="1" customWidth="1"/>
    <col min="2" max="3" width="47.42578125" bestFit="1" customWidth="1"/>
    <col min="4" max="4" width="45.85546875" bestFit="1" customWidth="1"/>
    <col min="5" max="5" width="47.42578125" bestFit="1" customWidth="1"/>
    <col min="6" max="6" width="55.85546875" bestFit="1" customWidth="1"/>
  </cols>
  <sheetData>
    <row r="1" spans="1:6" x14ac:dyDescent="0.25">
      <c r="A1" s="7" t="s">
        <v>0</v>
      </c>
      <c r="B1" s="8" t="s">
        <v>529</v>
      </c>
      <c r="C1" s="8" t="s">
        <v>12</v>
      </c>
      <c r="D1" s="8" t="s">
        <v>13</v>
      </c>
      <c r="E1" s="8" t="s">
        <v>530</v>
      </c>
      <c r="F1" s="9" t="s">
        <v>531</v>
      </c>
    </row>
    <row r="2" spans="1:6" x14ac:dyDescent="0.25">
      <c r="A2">
        <v>1000</v>
      </c>
      <c r="B2" t="s">
        <v>198</v>
      </c>
      <c r="C2" t="s">
        <v>197</v>
      </c>
      <c r="D2" t="s">
        <v>192</v>
      </c>
      <c r="E2" t="s">
        <v>198</v>
      </c>
      <c r="F2" t="s">
        <v>198</v>
      </c>
    </row>
    <row r="3" spans="1:6" x14ac:dyDescent="0.25">
      <c r="A3">
        <v>1012</v>
      </c>
      <c r="B3" t="s">
        <v>198</v>
      </c>
      <c r="C3" t="s">
        <v>197</v>
      </c>
      <c r="D3" t="s">
        <v>192</v>
      </c>
      <c r="E3" t="s">
        <v>532</v>
      </c>
      <c r="F3" t="s">
        <v>532</v>
      </c>
    </row>
    <row r="4" spans="1:6" x14ac:dyDescent="0.25">
      <c r="A4">
        <v>1016</v>
      </c>
      <c r="B4" t="s">
        <v>189</v>
      </c>
      <c r="C4" t="s">
        <v>184</v>
      </c>
      <c r="D4" t="s">
        <v>184</v>
      </c>
      <c r="E4" t="s">
        <v>189</v>
      </c>
      <c r="F4" t="s">
        <v>189</v>
      </c>
    </row>
    <row r="5" spans="1:6" x14ac:dyDescent="0.25">
      <c r="A5">
        <v>1060</v>
      </c>
      <c r="B5" t="s">
        <v>195</v>
      </c>
      <c r="C5" t="s">
        <v>195</v>
      </c>
      <c r="D5" t="s">
        <v>192</v>
      </c>
      <c r="E5" t="s">
        <v>533</v>
      </c>
      <c r="F5" t="s">
        <v>195</v>
      </c>
    </row>
    <row r="6" spans="1:6" x14ac:dyDescent="0.25">
      <c r="A6">
        <v>1070</v>
      </c>
      <c r="B6" t="s">
        <v>534</v>
      </c>
      <c r="C6" t="s">
        <v>197</v>
      </c>
      <c r="D6" t="s">
        <v>192</v>
      </c>
      <c r="E6" t="s">
        <v>534</v>
      </c>
      <c r="F6" t="s">
        <v>535</v>
      </c>
    </row>
    <row r="7" spans="1:6" x14ac:dyDescent="0.25">
      <c r="A7">
        <v>1082</v>
      </c>
      <c r="B7" t="s">
        <v>534</v>
      </c>
      <c r="C7" t="s">
        <v>536</v>
      </c>
      <c r="D7" t="s">
        <v>192</v>
      </c>
      <c r="E7" t="s">
        <v>534</v>
      </c>
      <c r="F7" t="s">
        <v>537</v>
      </c>
    </row>
    <row r="8" spans="1:6" x14ac:dyDescent="0.25">
      <c r="A8">
        <v>1088</v>
      </c>
      <c r="B8" t="s">
        <v>534</v>
      </c>
      <c r="C8" t="s">
        <v>536</v>
      </c>
      <c r="D8" t="s">
        <v>192</v>
      </c>
      <c r="E8" t="s">
        <v>534</v>
      </c>
      <c r="F8" t="s">
        <v>538</v>
      </c>
    </row>
    <row r="9" spans="1:6" x14ac:dyDescent="0.25">
      <c r="A9">
        <v>1089</v>
      </c>
      <c r="B9" t="s">
        <v>534</v>
      </c>
      <c r="C9" t="s">
        <v>536</v>
      </c>
      <c r="D9" t="s">
        <v>192</v>
      </c>
      <c r="E9" t="s">
        <v>534</v>
      </c>
      <c r="F9" t="s">
        <v>22</v>
      </c>
    </row>
    <row r="10" spans="1:6" x14ac:dyDescent="0.25">
      <c r="A10">
        <v>1093</v>
      </c>
      <c r="B10" t="s">
        <v>193</v>
      </c>
      <c r="C10" t="s">
        <v>536</v>
      </c>
      <c r="D10" t="s">
        <v>192</v>
      </c>
      <c r="E10" t="s">
        <v>534</v>
      </c>
      <c r="F10" t="s">
        <v>539</v>
      </c>
    </row>
    <row r="11" spans="1:6" x14ac:dyDescent="0.25">
      <c r="A11">
        <v>1094</v>
      </c>
      <c r="B11" t="s">
        <v>193</v>
      </c>
      <c r="C11" t="s">
        <v>193</v>
      </c>
      <c r="D11" t="s">
        <v>192</v>
      </c>
      <c r="E11" t="s">
        <v>534</v>
      </c>
      <c r="F11" t="s">
        <v>540</v>
      </c>
    </row>
    <row r="12" spans="1:6" x14ac:dyDescent="0.25">
      <c r="A12">
        <v>1098</v>
      </c>
      <c r="B12" t="s">
        <v>534</v>
      </c>
      <c r="C12" t="s">
        <v>536</v>
      </c>
      <c r="D12" t="s">
        <v>192</v>
      </c>
      <c r="E12" t="s">
        <v>534</v>
      </c>
      <c r="F12" t="s">
        <v>541</v>
      </c>
    </row>
    <row r="13" spans="1:6" x14ac:dyDescent="0.25">
      <c r="A13">
        <v>1099</v>
      </c>
      <c r="B13" t="s">
        <v>534</v>
      </c>
      <c r="C13" t="s">
        <v>536</v>
      </c>
      <c r="D13" t="s">
        <v>192</v>
      </c>
      <c r="E13" t="s">
        <v>534</v>
      </c>
      <c r="F13" t="s">
        <v>534</v>
      </c>
    </row>
    <row r="14" spans="1:6" x14ac:dyDescent="0.25">
      <c r="A14">
        <v>1100</v>
      </c>
      <c r="B14" t="s">
        <v>152</v>
      </c>
      <c r="C14" t="s">
        <v>145</v>
      </c>
      <c r="D14" t="s">
        <v>144</v>
      </c>
      <c r="E14" t="s">
        <v>152</v>
      </c>
      <c r="F14" t="s">
        <v>144</v>
      </c>
    </row>
    <row r="15" spans="1:6" x14ac:dyDescent="0.25">
      <c r="A15">
        <v>1110</v>
      </c>
      <c r="B15" t="s">
        <v>124</v>
      </c>
      <c r="C15" t="s">
        <v>121</v>
      </c>
      <c r="D15" t="s">
        <v>120</v>
      </c>
      <c r="E15" t="s">
        <v>124</v>
      </c>
      <c r="F15" t="s">
        <v>120</v>
      </c>
    </row>
    <row r="16" spans="1:6" x14ac:dyDescent="0.25">
      <c r="A16">
        <v>1120</v>
      </c>
      <c r="B16" t="s">
        <v>93</v>
      </c>
      <c r="C16" t="s">
        <v>92</v>
      </c>
      <c r="D16" t="s">
        <v>85</v>
      </c>
      <c r="E16" t="s">
        <v>542</v>
      </c>
      <c r="F16" t="s">
        <v>85</v>
      </c>
    </row>
    <row r="17" spans="1:6" x14ac:dyDescent="0.25">
      <c r="A17">
        <v>1130</v>
      </c>
      <c r="B17" t="s">
        <v>543</v>
      </c>
      <c r="C17" t="s">
        <v>114</v>
      </c>
      <c r="D17" t="s">
        <v>114</v>
      </c>
      <c r="E17" t="s">
        <v>543</v>
      </c>
      <c r="F17" t="s">
        <v>114</v>
      </c>
    </row>
    <row r="18" spans="1:6" x14ac:dyDescent="0.25">
      <c r="A18">
        <v>1140</v>
      </c>
      <c r="B18" t="s">
        <v>544</v>
      </c>
      <c r="C18" t="s">
        <v>42</v>
      </c>
      <c r="D18" t="s">
        <v>21</v>
      </c>
      <c r="E18" t="s">
        <v>545</v>
      </c>
      <c r="F18" t="s">
        <v>21</v>
      </c>
    </row>
    <row r="19" spans="1:6" x14ac:dyDescent="0.25">
      <c r="A19">
        <v>1150</v>
      </c>
      <c r="B19" t="s">
        <v>185</v>
      </c>
      <c r="C19" t="s">
        <v>184</v>
      </c>
      <c r="D19" t="s">
        <v>184</v>
      </c>
      <c r="E19" t="s">
        <v>185</v>
      </c>
      <c r="F19" t="s">
        <v>185</v>
      </c>
    </row>
    <row r="20" spans="1:6" x14ac:dyDescent="0.25">
      <c r="A20">
        <v>1201</v>
      </c>
      <c r="B20" t="s">
        <v>31</v>
      </c>
      <c r="C20" t="s">
        <v>20</v>
      </c>
      <c r="D20" t="s">
        <v>21</v>
      </c>
      <c r="E20" t="s">
        <v>31</v>
      </c>
      <c r="F20" t="s">
        <v>546</v>
      </c>
    </row>
    <row r="21" spans="1:6" x14ac:dyDescent="0.25">
      <c r="A21">
        <v>1202</v>
      </c>
      <c r="B21" t="s">
        <v>31</v>
      </c>
      <c r="C21" t="s">
        <v>20</v>
      </c>
      <c r="D21" t="s">
        <v>21</v>
      </c>
      <c r="E21" t="s">
        <v>31</v>
      </c>
      <c r="F21" t="s">
        <v>38</v>
      </c>
    </row>
    <row r="22" spans="1:6" x14ac:dyDescent="0.25">
      <c r="A22">
        <v>1203</v>
      </c>
      <c r="B22" t="s">
        <v>31</v>
      </c>
      <c r="C22" t="s">
        <v>20</v>
      </c>
      <c r="D22" t="s">
        <v>21</v>
      </c>
      <c r="E22" t="s">
        <v>31</v>
      </c>
      <c r="F22" t="s">
        <v>36</v>
      </c>
    </row>
    <row r="23" spans="1:6" x14ac:dyDescent="0.25">
      <c r="A23">
        <v>1204</v>
      </c>
      <c r="B23" t="s">
        <v>31</v>
      </c>
      <c r="C23" t="s">
        <v>20</v>
      </c>
      <c r="D23" t="s">
        <v>21</v>
      </c>
      <c r="E23" t="s">
        <v>31</v>
      </c>
      <c r="F23" t="s">
        <v>34</v>
      </c>
    </row>
    <row r="24" spans="1:6" x14ac:dyDescent="0.25">
      <c r="A24">
        <v>1205</v>
      </c>
      <c r="B24" t="s">
        <v>31</v>
      </c>
      <c r="C24" t="s">
        <v>20</v>
      </c>
      <c r="D24" t="s">
        <v>21</v>
      </c>
      <c r="E24" t="s">
        <v>31</v>
      </c>
      <c r="F24" t="s">
        <v>31</v>
      </c>
    </row>
    <row r="25" spans="1:6" x14ac:dyDescent="0.25">
      <c r="A25">
        <v>1207</v>
      </c>
      <c r="B25" t="s">
        <v>19</v>
      </c>
      <c r="C25" t="s">
        <v>20</v>
      </c>
      <c r="D25" t="s">
        <v>21</v>
      </c>
      <c r="E25" t="s">
        <v>19</v>
      </c>
      <c r="F25" t="s">
        <v>547</v>
      </c>
    </row>
    <row r="26" spans="1:6" x14ac:dyDescent="0.25">
      <c r="A26">
        <v>1310</v>
      </c>
      <c r="B26" t="s">
        <v>94</v>
      </c>
      <c r="C26" t="s">
        <v>92</v>
      </c>
      <c r="D26" t="s">
        <v>85</v>
      </c>
      <c r="E26" t="s">
        <v>94</v>
      </c>
      <c r="F26" t="s">
        <v>251</v>
      </c>
    </row>
    <row r="27" spans="1:6" x14ac:dyDescent="0.25">
      <c r="A27">
        <v>1330</v>
      </c>
      <c r="B27" t="s">
        <v>105</v>
      </c>
      <c r="C27" t="s">
        <v>102</v>
      </c>
      <c r="D27" t="s">
        <v>85</v>
      </c>
      <c r="E27" t="s">
        <v>105</v>
      </c>
      <c r="F27" t="s">
        <v>105</v>
      </c>
    </row>
    <row r="28" spans="1:6" x14ac:dyDescent="0.25">
      <c r="A28">
        <v>1410</v>
      </c>
      <c r="B28" t="s">
        <v>186</v>
      </c>
      <c r="C28" t="s">
        <v>184</v>
      </c>
      <c r="D28" t="s">
        <v>184</v>
      </c>
      <c r="E28" t="s">
        <v>186</v>
      </c>
      <c r="F28" t="s">
        <v>254</v>
      </c>
    </row>
    <row r="29" spans="1:6" x14ac:dyDescent="0.25">
      <c r="A29">
        <v>1420</v>
      </c>
      <c r="B29" t="s">
        <v>187</v>
      </c>
      <c r="C29" t="s">
        <v>184</v>
      </c>
      <c r="D29" t="s">
        <v>184</v>
      </c>
      <c r="E29" t="s">
        <v>187</v>
      </c>
      <c r="F29" t="s">
        <v>256</v>
      </c>
    </row>
    <row r="30" spans="1:6" x14ac:dyDescent="0.25">
      <c r="A30">
        <v>1421</v>
      </c>
      <c r="B30" t="s">
        <v>187</v>
      </c>
      <c r="C30" t="s">
        <v>184</v>
      </c>
      <c r="D30" t="s">
        <v>184</v>
      </c>
      <c r="E30" t="s">
        <v>187</v>
      </c>
      <c r="F30" t="s">
        <v>548</v>
      </c>
    </row>
    <row r="31" spans="1:6" x14ac:dyDescent="0.25">
      <c r="A31">
        <v>1423</v>
      </c>
      <c r="B31" t="s">
        <v>187</v>
      </c>
      <c r="C31" t="s">
        <v>184</v>
      </c>
      <c r="D31" t="s">
        <v>184</v>
      </c>
      <c r="E31" t="s">
        <v>187</v>
      </c>
      <c r="F31" t="s">
        <v>261</v>
      </c>
    </row>
    <row r="32" spans="1:6" x14ac:dyDescent="0.25">
      <c r="A32">
        <v>1424</v>
      </c>
      <c r="B32" t="s">
        <v>187</v>
      </c>
      <c r="C32" t="s">
        <v>184</v>
      </c>
      <c r="D32" t="s">
        <v>184</v>
      </c>
      <c r="E32" t="s">
        <v>187</v>
      </c>
      <c r="F32" t="s">
        <v>262</v>
      </c>
    </row>
    <row r="33" spans="1:6" x14ac:dyDescent="0.25">
      <c r="A33">
        <v>1425</v>
      </c>
      <c r="B33" t="s">
        <v>549</v>
      </c>
      <c r="C33" t="s">
        <v>184</v>
      </c>
      <c r="D33" t="s">
        <v>184</v>
      </c>
      <c r="E33" t="s">
        <v>549</v>
      </c>
      <c r="F33" t="s">
        <v>184</v>
      </c>
    </row>
    <row r="34" spans="1:6" x14ac:dyDescent="0.25">
      <c r="A34">
        <v>1426</v>
      </c>
      <c r="B34" t="s">
        <v>187</v>
      </c>
      <c r="C34" t="s">
        <v>184</v>
      </c>
      <c r="D34" t="s">
        <v>184</v>
      </c>
      <c r="E34" t="s">
        <v>549</v>
      </c>
      <c r="F34" t="s">
        <v>550</v>
      </c>
    </row>
    <row r="35" spans="1:6" x14ac:dyDescent="0.25">
      <c r="A35">
        <v>1430</v>
      </c>
      <c r="B35" t="s">
        <v>203</v>
      </c>
      <c r="C35" t="s">
        <v>201</v>
      </c>
      <c r="D35" t="s">
        <v>201</v>
      </c>
      <c r="E35" t="s">
        <v>203</v>
      </c>
      <c r="F35" t="s">
        <v>203</v>
      </c>
    </row>
    <row r="36" spans="1:6" x14ac:dyDescent="0.25">
      <c r="A36">
        <v>1431</v>
      </c>
      <c r="B36" t="s">
        <v>551</v>
      </c>
      <c r="C36" t="s">
        <v>201</v>
      </c>
      <c r="D36" t="s">
        <v>201</v>
      </c>
      <c r="E36" t="s">
        <v>551</v>
      </c>
      <c r="F36" t="s">
        <v>551</v>
      </c>
    </row>
    <row r="37" spans="1:6" x14ac:dyDescent="0.25">
      <c r="A37">
        <v>1433</v>
      </c>
      <c r="B37" t="s">
        <v>202</v>
      </c>
      <c r="C37" t="s">
        <v>201</v>
      </c>
      <c r="D37" t="s">
        <v>201</v>
      </c>
      <c r="E37" t="s">
        <v>202</v>
      </c>
      <c r="F37" t="s">
        <v>202</v>
      </c>
    </row>
    <row r="38" spans="1:6" x14ac:dyDescent="0.25">
      <c r="A38">
        <v>1440</v>
      </c>
      <c r="B38" t="s">
        <v>552</v>
      </c>
      <c r="C38" t="s">
        <v>201</v>
      </c>
      <c r="D38" t="s">
        <v>201</v>
      </c>
      <c r="E38" t="s">
        <v>552</v>
      </c>
      <c r="F38" t="s">
        <v>552</v>
      </c>
    </row>
    <row r="39" spans="1:6" x14ac:dyDescent="0.25">
      <c r="A39">
        <v>1441</v>
      </c>
      <c r="B39" t="s">
        <v>204</v>
      </c>
      <c r="C39" t="s">
        <v>201</v>
      </c>
      <c r="D39" t="s">
        <v>201</v>
      </c>
      <c r="E39" t="s">
        <v>204</v>
      </c>
      <c r="F39" t="s">
        <v>204</v>
      </c>
    </row>
    <row r="40" spans="1:6" x14ac:dyDescent="0.25">
      <c r="A40">
        <v>1450</v>
      </c>
      <c r="B40" t="s">
        <v>188</v>
      </c>
      <c r="C40" t="s">
        <v>184</v>
      </c>
      <c r="D40" t="s">
        <v>184</v>
      </c>
      <c r="E40" t="s">
        <v>188</v>
      </c>
      <c r="F40" t="s">
        <v>188</v>
      </c>
    </row>
    <row r="41" spans="1:6" x14ac:dyDescent="0.25">
      <c r="A41">
        <v>1500</v>
      </c>
      <c r="B41" t="s">
        <v>190</v>
      </c>
      <c r="C41" t="s">
        <v>184</v>
      </c>
      <c r="D41" t="s">
        <v>184</v>
      </c>
      <c r="E41" t="s">
        <v>190</v>
      </c>
      <c r="F41" t="s">
        <v>190</v>
      </c>
    </row>
    <row r="42" spans="1:6" x14ac:dyDescent="0.25">
      <c r="A42">
        <v>1510</v>
      </c>
      <c r="B42" t="s">
        <v>553</v>
      </c>
      <c r="C42" t="s">
        <v>201</v>
      </c>
      <c r="D42" t="s">
        <v>201</v>
      </c>
      <c r="E42" t="s">
        <v>553</v>
      </c>
      <c r="F42" t="s">
        <v>553</v>
      </c>
    </row>
    <row r="43" spans="1:6" x14ac:dyDescent="0.25">
      <c r="A43">
        <v>1520</v>
      </c>
      <c r="B43" t="s">
        <v>109</v>
      </c>
      <c r="C43" t="s">
        <v>108</v>
      </c>
      <c r="D43" t="s">
        <v>85</v>
      </c>
      <c r="E43" t="s">
        <v>109</v>
      </c>
      <c r="F43" t="s">
        <v>109</v>
      </c>
    </row>
    <row r="44" spans="1:6" x14ac:dyDescent="0.25">
      <c r="A44">
        <v>2301</v>
      </c>
      <c r="B44" t="s">
        <v>171</v>
      </c>
      <c r="C44" t="s">
        <v>145</v>
      </c>
      <c r="D44" t="s">
        <v>144</v>
      </c>
      <c r="E44" t="s">
        <v>554</v>
      </c>
      <c r="F44" t="s">
        <v>273</v>
      </c>
    </row>
    <row r="45" spans="1:6" x14ac:dyDescent="0.25">
      <c r="A45">
        <v>2305</v>
      </c>
      <c r="B45" t="s">
        <v>147</v>
      </c>
      <c r="C45" t="s">
        <v>145</v>
      </c>
      <c r="D45" t="s">
        <v>144</v>
      </c>
      <c r="E45" t="s">
        <v>554</v>
      </c>
      <c r="F45" t="s">
        <v>275</v>
      </c>
    </row>
    <row r="46" spans="1:6" x14ac:dyDescent="0.25">
      <c r="A46">
        <v>2306</v>
      </c>
      <c r="B46" t="s">
        <v>148</v>
      </c>
      <c r="C46" t="s">
        <v>145</v>
      </c>
      <c r="D46" t="s">
        <v>144</v>
      </c>
      <c r="E46" t="s">
        <v>554</v>
      </c>
      <c r="F46" t="s">
        <v>281</v>
      </c>
    </row>
    <row r="47" spans="1:6" x14ac:dyDescent="0.25">
      <c r="A47">
        <v>2307</v>
      </c>
      <c r="B47" t="s">
        <v>149</v>
      </c>
      <c r="C47" t="s">
        <v>145</v>
      </c>
      <c r="D47" t="s">
        <v>144</v>
      </c>
      <c r="E47" t="s">
        <v>554</v>
      </c>
      <c r="F47" t="s">
        <v>283</v>
      </c>
    </row>
    <row r="48" spans="1:6" x14ac:dyDescent="0.25">
      <c r="A48">
        <v>2308</v>
      </c>
      <c r="B48" t="s">
        <v>153</v>
      </c>
      <c r="C48" t="s">
        <v>145</v>
      </c>
      <c r="D48" t="s">
        <v>144</v>
      </c>
      <c r="E48" t="s">
        <v>554</v>
      </c>
      <c r="F48" t="s">
        <v>284</v>
      </c>
    </row>
    <row r="49" spans="1:6" x14ac:dyDescent="0.25">
      <c r="A49">
        <v>2309</v>
      </c>
      <c r="B49" t="s">
        <v>157</v>
      </c>
      <c r="C49" t="s">
        <v>145</v>
      </c>
      <c r="D49" t="s">
        <v>144</v>
      </c>
      <c r="E49" t="s">
        <v>554</v>
      </c>
      <c r="F49" t="s">
        <v>157</v>
      </c>
    </row>
    <row r="50" spans="1:6" x14ac:dyDescent="0.25">
      <c r="A50">
        <v>2310</v>
      </c>
      <c r="B50" t="s">
        <v>158</v>
      </c>
      <c r="C50" t="s">
        <v>145</v>
      </c>
      <c r="D50" t="s">
        <v>144</v>
      </c>
      <c r="E50" t="s">
        <v>554</v>
      </c>
      <c r="F50" t="s">
        <v>285</v>
      </c>
    </row>
    <row r="51" spans="1:6" x14ac:dyDescent="0.25">
      <c r="A51">
        <v>2311</v>
      </c>
      <c r="B51" t="s">
        <v>159</v>
      </c>
      <c r="C51" t="s">
        <v>145</v>
      </c>
      <c r="D51" t="s">
        <v>144</v>
      </c>
      <c r="E51" t="s">
        <v>554</v>
      </c>
      <c r="F51" t="s">
        <v>286</v>
      </c>
    </row>
    <row r="52" spans="1:6" x14ac:dyDescent="0.25">
      <c r="A52">
        <v>2312</v>
      </c>
      <c r="B52" t="s">
        <v>160</v>
      </c>
      <c r="C52" t="s">
        <v>145</v>
      </c>
      <c r="D52" t="s">
        <v>144</v>
      </c>
      <c r="E52" t="s">
        <v>554</v>
      </c>
      <c r="F52" t="s">
        <v>287</v>
      </c>
    </row>
    <row r="53" spans="1:6" x14ac:dyDescent="0.25">
      <c r="A53">
        <v>2313</v>
      </c>
      <c r="B53" t="s">
        <v>161</v>
      </c>
      <c r="C53" t="s">
        <v>145</v>
      </c>
      <c r="D53" t="s">
        <v>144</v>
      </c>
      <c r="E53" t="s">
        <v>554</v>
      </c>
      <c r="F53" t="s">
        <v>288</v>
      </c>
    </row>
    <row r="54" spans="1:6" x14ac:dyDescent="0.25">
      <c r="A54">
        <v>2314</v>
      </c>
      <c r="B54" t="s">
        <v>162</v>
      </c>
      <c r="C54" t="s">
        <v>145</v>
      </c>
      <c r="D54" t="s">
        <v>144</v>
      </c>
      <c r="E54" t="s">
        <v>554</v>
      </c>
      <c r="F54" t="s">
        <v>289</v>
      </c>
    </row>
    <row r="55" spans="1:6" x14ac:dyDescent="0.25">
      <c r="A55">
        <v>2315</v>
      </c>
      <c r="B55" t="s">
        <v>167</v>
      </c>
      <c r="C55" t="s">
        <v>145</v>
      </c>
      <c r="D55" t="s">
        <v>144</v>
      </c>
      <c r="E55" t="s">
        <v>554</v>
      </c>
      <c r="F55" t="s">
        <v>290</v>
      </c>
    </row>
    <row r="56" spans="1:6" x14ac:dyDescent="0.25">
      <c r="A56">
        <v>2316</v>
      </c>
      <c r="B56" t="s">
        <v>169</v>
      </c>
      <c r="C56" t="s">
        <v>145</v>
      </c>
      <c r="D56" t="s">
        <v>144</v>
      </c>
      <c r="E56" t="s">
        <v>554</v>
      </c>
      <c r="F56" t="s">
        <v>292</v>
      </c>
    </row>
    <row r="57" spans="1:6" x14ac:dyDescent="0.25">
      <c r="A57">
        <v>2317</v>
      </c>
      <c r="B57" t="s">
        <v>175</v>
      </c>
      <c r="C57" t="s">
        <v>145</v>
      </c>
      <c r="D57" t="s">
        <v>144</v>
      </c>
      <c r="E57" t="s">
        <v>554</v>
      </c>
      <c r="F57" t="s">
        <v>293</v>
      </c>
    </row>
    <row r="58" spans="1:6" x14ac:dyDescent="0.25">
      <c r="A58">
        <v>2319</v>
      </c>
      <c r="B58" t="s">
        <v>178</v>
      </c>
      <c r="C58" t="s">
        <v>145</v>
      </c>
      <c r="D58" t="s">
        <v>144</v>
      </c>
      <c r="E58" t="s">
        <v>554</v>
      </c>
      <c r="F58" t="s">
        <v>294</v>
      </c>
    </row>
    <row r="59" spans="1:6" x14ac:dyDescent="0.25">
      <c r="A59">
        <v>2320</v>
      </c>
      <c r="B59" t="s">
        <v>118</v>
      </c>
      <c r="C59" t="s">
        <v>114</v>
      </c>
      <c r="D59" t="s">
        <v>114</v>
      </c>
      <c r="E59" t="s">
        <v>118</v>
      </c>
      <c r="F59" t="s">
        <v>118</v>
      </c>
    </row>
    <row r="60" spans="1:6" x14ac:dyDescent="0.25">
      <c r="A60">
        <v>2321</v>
      </c>
      <c r="B60" t="s">
        <v>176</v>
      </c>
      <c r="C60" t="s">
        <v>145</v>
      </c>
      <c r="D60" t="s">
        <v>144</v>
      </c>
      <c r="E60" t="s">
        <v>554</v>
      </c>
      <c r="F60" t="s">
        <v>296</v>
      </c>
    </row>
    <row r="61" spans="1:6" x14ac:dyDescent="0.25">
      <c r="A61">
        <v>2322</v>
      </c>
      <c r="B61" t="s">
        <v>555</v>
      </c>
      <c r="C61" t="s">
        <v>145</v>
      </c>
      <c r="D61" t="s">
        <v>144</v>
      </c>
      <c r="E61" t="s">
        <v>554</v>
      </c>
      <c r="F61" t="s">
        <v>556</v>
      </c>
    </row>
    <row r="62" spans="1:6" x14ac:dyDescent="0.25">
      <c r="A62">
        <v>2330</v>
      </c>
      <c r="B62" t="s">
        <v>155</v>
      </c>
      <c r="C62" t="s">
        <v>145</v>
      </c>
      <c r="D62" t="s">
        <v>144</v>
      </c>
      <c r="E62" t="s">
        <v>554</v>
      </c>
      <c r="F62" t="s">
        <v>297</v>
      </c>
    </row>
    <row r="63" spans="1:6" x14ac:dyDescent="0.25">
      <c r="A63">
        <v>2331</v>
      </c>
      <c r="B63" t="s">
        <v>156</v>
      </c>
      <c r="C63" t="s">
        <v>145</v>
      </c>
      <c r="D63" t="s">
        <v>144</v>
      </c>
      <c r="E63" t="s">
        <v>554</v>
      </c>
      <c r="F63" t="s">
        <v>298</v>
      </c>
    </row>
    <row r="64" spans="1:6" x14ac:dyDescent="0.25">
      <c r="A64">
        <v>2332</v>
      </c>
      <c r="B64" t="s">
        <v>164</v>
      </c>
      <c r="C64" t="s">
        <v>145</v>
      </c>
      <c r="D64" t="s">
        <v>144</v>
      </c>
      <c r="E64" t="s">
        <v>554</v>
      </c>
      <c r="F64" t="s">
        <v>300</v>
      </c>
    </row>
    <row r="65" spans="1:6" x14ac:dyDescent="0.25">
      <c r="A65">
        <v>2333</v>
      </c>
      <c r="B65" t="s">
        <v>165</v>
      </c>
      <c r="C65" t="s">
        <v>145</v>
      </c>
      <c r="D65" t="s">
        <v>144</v>
      </c>
      <c r="E65" t="s">
        <v>554</v>
      </c>
      <c r="F65" t="s">
        <v>557</v>
      </c>
    </row>
    <row r="66" spans="1:6" x14ac:dyDescent="0.25">
      <c r="A66">
        <v>2334</v>
      </c>
      <c r="B66" t="s">
        <v>166</v>
      </c>
      <c r="C66" t="s">
        <v>145</v>
      </c>
      <c r="D66" t="s">
        <v>144</v>
      </c>
      <c r="E66" t="s">
        <v>554</v>
      </c>
      <c r="F66" t="s">
        <v>302</v>
      </c>
    </row>
    <row r="67" spans="1:6" x14ac:dyDescent="0.25">
      <c r="A67">
        <v>2335</v>
      </c>
      <c r="B67" t="s">
        <v>146</v>
      </c>
      <c r="C67" t="s">
        <v>145</v>
      </c>
      <c r="D67" t="s">
        <v>144</v>
      </c>
      <c r="E67" t="s">
        <v>554</v>
      </c>
      <c r="F67" t="s">
        <v>303</v>
      </c>
    </row>
    <row r="68" spans="1:6" x14ac:dyDescent="0.25">
      <c r="A68">
        <v>2336</v>
      </c>
      <c r="B68" t="s">
        <v>168</v>
      </c>
      <c r="C68" t="s">
        <v>145</v>
      </c>
      <c r="D68" t="s">
        <v>144</v>
      </c>
      <c r="E68" t="s">
        <v>554</v>
      </c>
      <c r="F68" t="s">
        <v>304</v>
      </c>
    </row>
    <row r="69" spans="1:6" x14ac:dyDescent="0.25">
      <c r="A69">
        <v>2337</v>
      </c>
      <c r="B69" t="s">
        <v>170</v>
      </c>
      <c r="C69" t="s">
        <v>145</v>
      </c>
      <c r="D69" t="s">
        <v>144</v>
      </c>
      <c r="E69" t="s">
        <v>554</v>
      </c>
      <c r="F69" t="s">
        <v>306</v>
      </c>
    </row>
    <row r="70" spans="1:6" x14ac:dyDescent="0.25">
      <c r="A70">
        <v>2338</v>
      </c>
      <c r="B70" t="s">
        <v>172</v>
      </c>
      <c r="C70" t="s">
        <v>145</v>
      </c>
      <c r="D70" t="s">
        <v>144</v>
      </c>
      <c r="E70" t="s">
        <v>554</v>
      </c>
      <c r="F70" t="s">
        <v>307</v>
      </c>
    </row>
    <row r="71" spans="1:6" x14ac:dyDescent="0.25">
      <c r="A71">
        <v>2340</v>
      </c>
      <c r="B71" t="s">
        <v>174</v>
      </c>
      <c r="C71" t="s">
        <v>145</v>
      </c>
      <c r="D71" t="s">
        <v>144</v>
      </c>
      <c r="E71" t="s">
        <v>554</v>
      </c>
      <c r="F71" t="s">
        <v>308</v>
      </c>
    </row>
    <row r="72" spans="1:6" x14ac:dyDescent="0.25">
      <c r="A72">
        <v>2341</v>
      </c>
      <c r="B72" t="s">
        <v>177</v>
      </c>
      <c r="C72" t="s">
        <v>145</v>
      </c>
      <c r="D72" t="s">
        <v>144</v>
      </c>
      <c r="E72" t="s">
        <v>554</v>
      </c>
      <c r="F72" t="s">
        <v>309</v>
      </c>
    </row>
    <row r="73" spans="1:6" x14ac:dyDescent="0.25">
      <c r="A73">
        <v>2342</v>
      </c>
      <c r="B73" t="s">
        <v>181</v>
      </c>
      <c r="C73" t="s">
        <v>180</v>
      </c>
      <c r="D73" t="s">
        <v>144</v>
      </c>
      <c r="E73" t="s">
        <v>181</v>
      </c>
      <c r="F73" t="s">
        <v>181</v>
      </c>
    </row>
    <row r="74" spans="1:6" x14ac:dyDescent="0.25">
      <c r="A74">
        <v>2344</v>
      </c>
      <c r="B74" t="s">
        <v>173</v>
      </c>
      <c r="C74" t="s">
        <v>145</v>
      </c>
      <c r="D74" t="s">
        <v>144</v>
      </c>
      <c r="E74" t="s">
        <v>554</v>
      </c>
      <c r="F74" t="s">
        <v>317</v>
      </c>
    </row>
    <row r="75" spans="1:6" x14ac:dyDescent="0.25">
      <c r="A75">
        <v>2345</v>
      </c>
      <c r="B75" t="s">
        <v>151</v>
      </c>
      <c r="C75" t="s">
        <v>145</v>
      </c>
      <c r="D75" t="s">
        <v>144</v>
      </c>
      <c r="E75" t="s">
        <v>554</v>
      </c>
      <c r="F75" t="s">
        <v>318</v>
      </c>
    </row>
    <row r="76" spans="1:6" x14ac:dyDescent="0.25">
      <c r="A76">
        <v>2346</v>
      </c>
      <c r="B76" t="s">
        <v>163</v>
      </c>
      <c r="C76" t="s">
        <v>145</v>
      </c>
      <c r="D76" t="s">
        <v>144</v>
      </c>
      <c r="E76" t="s">
        <v>554</v>
      </c>
      <c r="F76" t="s">
        <v>319</v>
      </c>
    </row>
    <row r="77" spans="1:6" x14ac:dyDescent="0.25">
      <c r="A77">
        <v>2347</v>
      </c>
      <c r="B77" t="s">
        <v>154</v>
      </c>
      <c r="C77" t="s">
        <v>145</v>
      </c>
      <c r="D77" t="s">
        <v>144</v>
      </c>
      <c r="E77" t="s">
        <v>554</v>
      </c>
      <c r="F77" t="s">
        <v>320</v>
      </c>
    </row>
    <row r="78" spans="1:6" x14ac:dyDescent="0.25">
      <c r="A78">
        <v>2348</v>
      </c>
      <c r="B78" t="s">
        <v>150</v>
      </c>
      <c r="C78" t="s">
        <v>145</v>
      </c>
      <c r="D78" t="s">
        <v>144</v>
      </c>
      <c r="E78" t="s">
        <v>554</v>
      </c>
      <c r="F78" t="s">
        <v>150</v>
      </c>
    </row>
    <row r="79" spans="1:6" x14ac:dyDescent="0.25">
      <c r="A79">
        <v>2450</v>
      </c>
      <c r="B79" t="s">
        <v>134</v>
      </c>
      <c r="C79" t="s">
        <v>121</v>
      </c>
      <c r="D79" t="s">
        <v>120</v>
      </c>
      <c r="E79" t="s">
        <v>134</v>
      </c>
      <c r="F79" t="s">
        <v>558</v>
      </c>
    </row>
    <row r="80" spans="1:6" x14ac:dyDescent="0.25">
      <c r="A80">
        <v>3150</v>
      </c>
      <c r="B80" t="s">
        <v>99</v>
      </c>
      <c r="C80" t="s">
        <v>96</v>
      </c>
      <c r="D80" t="s">
        <v>85</v>
      </c>
      <c r="E80" t="s">
        <v>559</v>
      </c>
      <c r="F80" t="s">
        <v>324</v>
      </c>
    </row>
    <row r="81" spans="1:6" x14ac:dyDescent="0.25">
      <c r="A81">
        <v>3151</v>
      </c>
      <c r="B81" t="s">
        <v>99</v>
      </c>
      <c r="C81" t="s">
        <v>96</v>
      </c>
      <c r="D81" t="s">
        <v>85</v>
      </c>
      <c r="E81" t="s">
        <v>559</v>
      </c>
      <c r="F81" t="s">
        <v>99</v>
      </c>
    </row>
    <row r="82" spans="1:6" x14ac:dyDescent="0.25">
      <c r="A82">
        <v>3153</v>
      </c>
      <c r="B82" t="s">
        <v>140</v>
      </c>
      <c r="C82" t="s">
        <v>138</v>
      </c>
      <c r="D82" t="s">
        <v>120</v>
      </c>
      <c r="E82" t="s">
        <v>140</v>
      </c>
      <c r="F82" t="s">
        <v>329</v>
      </c>
    </row>
    <row r="83" spans="1:6" x14ac:dyDescent="0.25">
      <c r="A83">
        <v>3154</v>
      </c>
      <c r="B83" t="s">
        <v>97</v>
      </c>
      <c r="C83" t="s">
        <v>96</v>
      </c>
      <c r="D83" t="s">
        <v>85</v>
      </c>
      <c r="E83" t="s">
        <v>97</v>
      </c>
      <c r="F83" t="s">
        <v>335</v>
      </c>
    </row>
    <row r="84" spans="1:6" x14ac:dyDescent="0.25">
      <c r="A84">
        <v>3155</v>
      </c>
      <c r="B84" t="s">
        <v>98</v>
      </c>
      <c r="C84" t="s">
        <v>96</v>
      </c>
      <c r="D84" t="s">
        <v>85</v>
      </c>
      <c r="E84" t="s">
        <v>98</v>
      </c>
      <c r="F84" t="s">
        <v>337</v>
      </c>
    </row>
    <row r="85" spans="1:6" x14ac:dyDescent="0.25">
      <c r="A85">
        <v>3156</v>
      </c>
      <c r="B85" t="s">
        <v>98</v>
      </c>
      <c r="C85" t="s">
        <v>96</v>
      </c>
      <c r="D85" t="s">
        <v>85</v>
      </c>
      <c r="E85" t="s">
        <v>98</v>
      </c>
      <c r="F85" t="s">
        <v>344</v>
      </c>
    </row>
    <row r="86" spans="1:6" x14ac:dyDescent="0.25">
      <c r="A86">
        <v>3157</v>
      </c>
      <c r="B86" t="s">
        <v>98</v>
      </c>
      <c r="C86" t="s">
        <v>96</v>
      </c>
      <c r="D86" t="s">
        <v>85</v>
      </c>
      <c r="E86" t="s">
        <v>98</v>
      </c>
      <c r="F86" t="s">
        <v>560</v>
      </c>
    </row>
    <row r="87" spans="1:6" x14ac:dyDescent="0.25">
      <c r="A87">
        <v>3158</v>
      </c>
      <c r="B87" t="s">
        <v>98</v>
      </c>
      <c r="C87" t="s">
        <v>96</v>
      </c>
      <c r="D87" t="s">
        <v>85</v>
      </c>
      <c r="E87" t="s">
        <v>98</v>
      </c>
      <c r="F87" t="s">
        <v>345</v>
      </c>
    </row>
    <row r="88" spans="1:6" x14ac:dyDescent="0.25">
      <c r="A88">
        <v>3300</v>
      </c>
      <c r="B88" t="s">
        <v>139</v>
      </c>
      <c r="C88" t="s">
        <v>138</v>
      </c>
      <c r="D88" t="s">
        <v>120</v>
      </c>
      <c r="E88" t="s">
        <v>139</v>
      </c>
      <c r="F88" t="s">
        <v>346</v>
      </c>
    </row>
    <row r="89" spans="1:6" x14ac:dyDescent="0.25">
      <c r="A89">
        <v>3301</v>
      </c>
      <c r="B89" t="s">
        <v>139</v>
      </c>
      <c r="C89" t="s">
        <v>138</v>
      </c>
      <c r="D89" t="s">
        <v>120</v>
      </c>
      <c r="E89" t="s">
        <v>139</v>
      </c>
      <c r="F89" t="s">
        <v>349</v>
      </c>
    </row>
    <row r="90" spans="1:6" x14ac:dyDescent="0.25">
      <c r="A90">
        <v>3302</v>
      </c>
      <c r="B90" t="s">
        <v>139</v>
      </c>
      <c r="C90" t="s">
        <v>138</v>
      </c>
      <c r="D90" t="s">
        <v>120</v>
      </c>
      <c r="E90" t="s">
        <v>139</v>
      </c>
      <c r="F90" t="s">
        <v>352</v>
      </c>
    </row>
    <row r="91" spans="1:6" x14ac:dyDescent="0.25">
      <c r="A91">
        <v>3303</v>
      </c>
      <c r="B91" t="s">
        <v>139</v>
      </c>
      <c r="C91" t="s">
        <v>138</v>
      </c>
      <c r="D91" t="s">
        <v>120</v>
      </c>
      <c r="E91" t="s">
        <v>139</v>
      </c>
      <c r="F91" t="s">
        <v>353</v>
      </c>
    </row>
    <row r="92" spans="1:6" x14ac:dyDescent="0.25">
      <c r="A92">
        <v>3304</v>
      </c>
      <c r="B92" t="s">
        <v>139</v>
      </c>
      <c r="C92" t="s">
        <v>138</v>
      </c>
      <c r="D92" t="s">
        <v>120</v>
      </c>
      <c r="E92" t="s">
        <v>139</v>
      </c>
      <c r="F92" t="s">
        <v>354</v>
      </c>
    </row>
    <row r="93" spans="1:6" x14ac:dyDescent="0.25">
      <c r="A93">
        <v>3305</v>
      </c>
      <c r="B93" t="s">
        <v>139</v>
      </c>
      <c r="C93" t="s">
        <v>138</v>
      </c>
      <c r="D93" t="s">
        <v>120</v>
      </c>
      <c r="E93" t="s">
        <v>139</v>
      </c>
      <c r="F93" t="s">
        <v>357</v>
      </c>
    </row>
    <row r="94" spans="1:6" x14ac:dyDescent="0.25">
      <c r="A94">
        <v>3306</v>
      </c>
      <c r="B94" t="s">
        <v>139</v>
      </c>
      <c r="C94" t="s">
        <v>138</v>
      </c>
      <c r="D94" t="s">
        <v>120</v>
      </c>
      <c r="E94" t="s">
        <v>139</v>
      </c>
      <c r="F94" t="s">
        <v>358</v>
      </c>
    </row>
    <row r="95" spans="1:6" x14ac:dyDescent="0.25">
      <c r="A95">
        <v>3307</v>
      </c>
      <c r="B95" t="s">
        <v>139</v>
      </c>
      <c r="C95" t="s">
        <v>138</v>
      </c>
      <c r="D95" t="s">
        <v>120</v>
      </c>
      <c r="E95" t="s">
        <v>139</v>
      </c>
      <c r="F95" t="s">
        <v>561</v>
      </c>
    </row>
    <row r="96" spans="1:6" x14ac:dyDescent="0.25">
      <c r="A96">
        <v>3403</v>
      </c>
      <c r="B96" t="s">
        <v>103</v>
      </c>
      <c r="C96" t="s">
        <v>102</v>
      </c>
      <c r="D96" t="s">
        <v>85</v>
      </c>
      <c r="E96" t="s">
        <v>103</v>
      </c>
      <c r="F96" t="s">
        <v>103</v>
      </c>
    </row>
    <row r="97" spans="1:6" x14ac:dyDescent="0.25">
      <c r="A97">
        <v>3405</v>
      </c>
      <c r="B97" t="s">
        <v>104</v>
      </c>
      <c r="C97" t="s">
        <v>102</v>
      </c>
      <c r="D97" t="s">
        <v>85</v>
      </c>
      <c r="E97" t="s">
        <v>104</v>
      </c>
      <c r="F97" t="s">
        <v>104</v>
      </c>
    </row>
    <row r="98" spans="1:6" x14ac:dyDescent="0.25">
      <c r="A98">
        <v>3500</v>
      </c>
      <c r="B98" t="s">
        <v>141</v>
      </c>
      <c r="C98" t="s">
        <v>138</v>
      </c>
      <c r="D98" t="s">
        <v>120</v>
      </c>
      <c r="E98" t="s">
        <v>141</v>
      </c>
      <c r="F98" t="s">
        <v>362</v>
      </c>
    </row>
    <row r="99" spans="1:6" x14ac:dyDescent="0.25">
      <c r="A99">
        <v>3600</v>
      </c>
      <c r="B99" t="s">
        <v>106</v>
      </c>
      <c r="C99" t="s">
        <v>102</v>
      </c>
      <c r="D99" t="s">
        <v>85</v>
      </c>
      <c r="E99" t="s">
        <v>106</v>
      </c>
      <c r="F99" t="s">
        <v>363</v>
      </c>
    </row>
    <row r="100" spans="1:6" x14ac:dyDescent="0.25">
      <c r="A100">
        <v>3601</v>
      </c>
      <c r="B100" t="s">
        <v>106</v>
      </c>
      <c r="C100" t="s">
        <v>102</v>
      </c>
      <c r="D100" t="s">
        <v>85</v>
      </c>
      <c r="E100" t="s">
        <v>106</v>
      </c>
      <c r="F100" t="s">
        <v>366</v>
      </c>
    </row>
    <row r="101" spans="1:6" x14ac:dyDescent="0.25">
      <c r="A101">
        <v>3610</v>
      </c>
      <c r="B101" t="s">
        <v>106</v>
      </c>
      <c r="C101" t="s">
        <v>102</v>
      </c>
      <c r="D101" t="s">
        <v>85</v>
      </c>
      <c r="E101" t="s">
        <v>106</v>
      </c>
      <c r="F101" t="s">
        <v>562</v>
      </c>
    </row>
    <row r="102" spans="1:6" x14ac:dyDescent="0.25">
      <c r="A102">
        <v>3611</v>
      </c>
      <c r="B102" t="s">
        <v>106</v>
      </c>
      <c r="C102" t="s">
        <v>102</v>
      </c>
      <c r="D102" t="s">
        <v>85</v>
      </c>
      <c r="E102" t="s">
        <v>106</v>
      </c>
      <c r="F102" t="s">
        <v>563</v>
      </c>
    </row>
    <row r="103" spans="1:6" x14ac:dyDescent="0.25">
      <c r="A103">
        <v>3615</v>
      </c>
      <c r="B103" t="s">
        <v>106</v>
      </c>
      <c r="C103" t="s">
        <v>102</v>
      </c>
      <c r="D103" t="s">
        <v>85</v>
      </c>
      <c r="E103" t="s">
        <v>106</v>
      </c>
      <c r="F103" t="s">
        <v>564</v>
      </c>
    </row>
    <row r="104" spans="1:6" x14ac:dyDescent="0.25">
      <c r="A104">
        <v>4100</v>
      </c>
      <c r="B104" t="s">
        <v>68</v>
      </c>
      <c r="C104" t="s">
        <v>68</v>
      </c>
      <c r="D104" t="s">
        <v>21</v>
      </c>
      <c r="E104" t="s">
        <v>68</v>
      </c>
      <c r="F104" t="s">
        <v>565</v>
      </c>
    </row>
    <row r="105" spans="1:6" x14ac:dyDescent="0.25">
      <c r="A105">
        <v>4101</v>
      </c>
      <c r="B105" t="s">
        <v>68</v>
      </c>
      <c r="C105" t="s">
        <v>68</v>
      </c>
      <c r="D105" t="s">
        <v>21</v>
      </c>
      <c r="E105" t="s">
        <v>68</v>
      </c>
      <c r="F105" t="s">
        <v>566</v>
      </c>
    </row>
    <row r="106" spans="1:6" x14ac:dyDescent="0.25">
      <c r="A106">
        <v>4102</v>
      </c>
      <c r="B106" t="s">
        <v>68</v>
      </c>
      <c r="C106" t="s">
        <v>68</v>
      </c>
      <c r="D106" t="s">
        <v>21</v>
      </c>
      <c r="E106" t="s">
        <v>68</v>
      </c>
      <c r="F106" t="s">
        <v>567</v>
      </c>
    </row>
    <row r="107" spans="1:6" x14ac:dyDescent="0.25">
      <c r="A107">
        <v>4150</v>
      </c>
      <c r="B107" t="s">
        <v>39</v>
      </c>
      <c r="C107" t="s">
        <v>42</v>
      </c>
      <c r="D107" t="s">
        <v>21</v>
      </c>
      <c r="E107" t="s">
        <v>39</v>
      </c>
      <c r="F107" t="s">
        <v>39</v>
      </c>
    </row>
    <row r="108" spans="1:6" x14ac:dyDescent="0.25">
      <c r="A108">
        <v>4152</v>
      </c>
      <c r="B108" t="s">
        <v>568</v>
      </c>
      <c r="C108" t="s">
        <v>42</v>
      </c>
      <c r="D108" t="s">
        <v>21</v>
      </c>
      <c r="E108" t="s">
        <v>568</v>
      </c>
      <c r="F108" t="s">
        <v>568</v>
      </c>
    </row>
    <row r="109" spans="1:6" x14ac:dyDescent="0.25">
      <c r="A109">
        <v>4153</v>
      </c>
      <c r="B109" t="s">
        <v>569</v>
      </c>
      <c r="C109" t="s">
        <v>42</v>
      </c>
      <c r="D109" t="s">
        <v>21</v>
      </c>
      <c r="E109" t="s">
        <v>569</v>
      </c>
      <c r="F109" t="s">
        <v>569</v>
      </c>
    </row>
    <row r="110" spans="1:6" x14ac:dyDescent="0.25">
      <c r="A110">
        <v>4158</v>
      </c>
      <c r="B110" t="s">
        <v>68</v>
      </c>
      <c r="C110" t="s">
        <v>68</v>
      </c>
      <c r="D110" t="s">
        <v>21</v>
      </c>
      <c r="E110" t="s">
        <v>68</v>
      </c>
      <c r="F110" t="s">
        <v>570</v>
      </c>
    </row>
    <row r="111" spans="1:6" x14ac:dyDescent="0.25">
      <c r="A111">
        <v>4160</v>
      </c>
      <c r="B111" t="s">
        <v>68</v>
      </c>
      <c r="C111" t="s">
        <v>68</v>
      </c>
      <c r="D111" t="s">
        <v>21</v>
      </c>
      <c r="E111" t="s">
        <v>68</v>
      </c>
      <c r="F111" t="s">
        <v>67</v>
      </c>
    </row>
    <row r="112" spans="1:6" x14ac:dyDescent="0.25">
      <c r="A112">
        <v>4200</v>
      </c>
      <c r="B112" t="s">
        <v>53</v>
      </c>
      <c r="C112" t="s">
        <v>54</v>
      </c>
      <c r="D112" t="s">
        <v>21</v>
      </c>
      <c r="E112" t="s">
        <v>53</v>
      </c>
      <c r="F112" t="s">
        <v>571</v>
      </c>
    </row>
    <row r="113" spans="1:6" x14ac:dyDescent="0.25">
      <c r="A113">
        <v>4201</v>
      </c>
      <c r="B113" t="s">
        <v>53</v>
      </c>
      <c r="C113" t="s">
        <v>54</v>
      </c>
      <c r="D113" t="s">
        <v>21</v>
      </c>
      <c r="E113" t="s">
        <v>53</v>
      </c>
      <c r="F113" t="s">
        <v>62</v>
      </c>
    </row>
    <row r="114" spans="1:6" x14ac:dyDescent="0.25">
      <c r="A114">
        <v>4202</v>
      </c>
      <c r="B114" t="s">
        <v>53</v>
      </c>
      <c r="C114" t="s">
        <v>54</v>
      </c>
      <c r="D114" t="s">
        <v>21</v>
      </c>
      <c r="E114" t="s">
        <v>53</v>
      </c>
      <c r="F114" t="s">
        <v>572</v>
      </c>
    </row>
    <row r="115" spans="1:6" x14ac:dyDescent="0.25">
      <c r="A115">
        <v>4203</v>
      </c>
      <c r="B115" t="s">
        <v>53</v>
      </c>
      <c r="C115" t="s">
        <v>54</v>
      </c>
      <c r="D115" t="s">
        <v>21</v>
      </c>
      <c r="E115" t="s">
        <v>53</v>
      </c>
      <c r="F115" t="s">
        <v>61</v>
      </c>
    </row>
    <row r="116" spans="1:6" x14ac:dyDescent="0.25">
      <c r="A116">
        <v>4204</v>
      </c>
      <c r="B116" t="s">
        <v>53</v>
      </c>
      <c r="C116" t="s">
        <v>54</v>
      </c>
      <c r="D116" t="s">
        <v>21</v>
      </c>
      <c r="E116" t="s">
        <v>53</v>
      </c>
      <c r="F116" t="s">
        <v>58</v>
      </c>
    </row>
    <row r="117" spans="1:6" x14ac:dyDescent="0.25">
      <c r="A117">
        <v>4205</v>
      </c>
      <c r="B117" t="s">
        <v>69</v>
      </c>
      <c r="C117" t="s">
        <v>42</v>
      </c>
      <c r="D117" t="s">
        <v>21</v>
      </c>
      <c r="F117" t="s">
        <v>69</v>
      </c>
    </row>
    <row r="118" spans="1:6" x14ac:dyDescent="0.25">
      <c r="A118">
        <v>4208</v>
      </c>
      <c r="B118" t="s">
        <v>53</v>
      </c>
      <c r="C118" t="s">
        <v>54</v>
      </c>
      <c r="D118" t="s">
        <v>21</v>
      </c>
      <c r="E118" t="s">
        <v>53</v>
      </c>
      <c r="F118" t="s">
        <v>573</v>
      </c>
    </row>
    <row r="119" spans="1:6" x14ac:dyDescent="0.25">
      <c r="A119">
        <v>4220</v>
      </c>
      <c r="B119" t="s">
        <v>574</v>
      </c>
      <c r="C119" t="s">
        <v>54</v>
      </c>
      <c r="D119" t="s">
        <v>21</v>
      </c>
      <c r="F119" t="s">
        <v>574</v>
      </c>
    </row>
    <row r="120" spans="1:6" x14ac:dyDescent="0.25">
      <c r="A120">
        <v>4222</v>
      </c>
      <c r="B120" t="s">
        <v>53</v>
      </c>
      <c r="C120" t="s">
        <v>54</v>
      </c>
      <c r="D120" t="s">
        <v>21</v>
      </c>
      <c r="E120" t="s">
        <v>53</v>
      </c>
      <c r="F120" t="s">
        <v>55</v>
      </c>
    </row>
    <row r="121" spans="1:6" x14ac:dyDescent="0.25">
      <c r="A121">
        <v>4223</v>
      </c>
      <c r="B121" t="s">
        <v>53</v>
      </c>
      <c r="C121" t="s">
        <v>54</v>
      </c>
      <c r="D121" t="s">
        <v>21</v>
      </c>
      <c r="E121" t="s">
        <v>53</v>
      </c>
      <c r="F121" t="s">
        <v>49</v>
      </c>
    </row>
    <row r="122" spans="1:6" x14ac:dyDescent="0.25">
      <c r="A122">
        <v>4300</v>
      </c>
      <c r="B122" t="s">
        <v>65</v>
      </c>
      <c r="C122" t="s">
        <v>20</v>
      </c>
      <c r="D122" t="s">
        <v>21</v>
      </c>
      <c r="E122" t="s">
        <v>65</v>
      </c>
      <c r="F122" t="s">
        <v>575</v>
      </c>
    </row>
    <row r="123" spans="1:6" x14ac:dyDescent="0.25">
      <c r="A123">
        <v>4302</v>
      </c>
      <c r="B123" t="s">
        <v>65</v>
      </c>
      <c r="C123" t="s">
        <v>20</v>
      </c>
      <c r="D123" t="s">
        <v>21</v>
      </c>
      <c r="E123" t="s">
        <v>65</v>
      </c>
      <c r="F123" t="s">
        <v>63</v>
      </c>
    </row>
    <row r="124" spans="1:6" x14ac:dyDescent="0.25">
      <c r="A124">
        <v>4303</v>
      </c>
      <c r="B124" t="s">
        <v>65</v>
      </c>
      <c r="C124" t="s">
        <v>20</v>
      </c>
      <c r="D124" t="s">
        <v>21</v>
      </c>
      <c r="E124" t="s">
        <v>65</v>
      </c>
      <c r="F124" t="s">
        <v>576</v>
      </c>
    </row>
    <row r="125" spans="1:6" x14ac:dyDescent="0.25">
      <c r="A125">
        <v>4304</v>
      </c>
      <c r="B125" t="s">
        <v>65</v>
      </c>
      <c r="C125" t="s">
        <v>20</v>
      </c>
      <c r="D125" t="s">
        <v>21</v>
      </c>
      <c r="E125" t="s">
        <v>65</v>
      </c>
      <c r="F125" t="s">
        <v>577</v>
      </c>
    </row>
    <row r="126" spans="1:6" x14ac:dyDescent="0.25">
      <c r="A126">
        <v>4305</v>
      </c>
      <c r="B126" t="s">
        <v>65</v>
      </c>
      <c r="C126" t="s">
        <v>20</v>
      </c>
      <c r="D126" t="s">
        <v>21</v>
      </c>
      <c r="E126" t="s">
        <v>65</v>
      </c>
      <c r="F126" t="s">
        <v>578</v>
      </c>
    </row>
    <row r="127" spans="1:6" x14ac:dyDescent="0.25">
      <c r="A127">
        <v>4306</v>
      </c>
      <c r="B127" t="s">
        <v>65</v>
      </c>
      <c r="C127" t="s">
        <v>20</v>
      </c>
      <c r="D127" t="s">
        <v>21</v>
      </c>
      <c r="E127" t="s">
        <v>65</v>
      </c>
      <c r="F127" t="s">
        <v>579</v>
      </c>
    </row>
    <row r="128" spans="1:6" x14ac:dyDescent="0.25">
      <c r="A128">
        <v>4307</v>
      </c>
      <c r="B128" t="s">
        <v>65</v>
      </c>
      <c r="C128" t="s">
        <v>20</v>
      </c>
      <c r="D128" t="s">
        <v>21</v>
      </c>
      <c r="E128" t="s">
        <v>65</v>
      </c>
      <c r="F128" t="s">
        <v>580</v>
      </c>
    </row>
    <row r="129" spans="1:6" x14ac:dyDescent="0.25">
      <c r="A129">
        <v>4310</v>
      </c>
      <c r="B129" t="s">
        <v>19</v>
      </c>
      <c r="C129" t="s">
        <v>20</v>
      </c>
      <c r="D129" t="s">
        <v>21</v>
      </c>
      <c r="E129" t="s">
        <v>19</v>
      </c>
      <c r="F129" t="s">
        <v>581</v>
      </c>
    </row>
    <row r="130" spans="1:6" x14ac:dyDescent="0.25">
      <c r="A130">
        <v>4315</v>
      </c>
      <c r="B130" t="s">
        <v>19</v>
      </c>
      <c r="C130" t="s">
        <v>20</v>
      </c>
      <c r="D130" t="s">
        <v>21</v>
      </c>
      <c r="E130" t="s">
        <v>19</v>
      </c>
      <c r="F130" t="s">
        <v>19</v>
      </c>
    </row>
    <row r="131" spans="1:6" x14ac:dyDescent="0.25">
      <c r="A131">
        <v>4316</v>
      </c>
      <c r="B131" t="s">
        <v>19</v>
      </c>
      <c r="C131" t="s">
        <v>20</v>
      </c>
      <c r="D131" t="s">
        <v>21</v>
      </c>
      <c r="E131" t="s">
        <v>19</v>
      </c>
      <c r="F131" t="s">
        <v>28</v>
      </c>
    </row>
    <row r="132" spans="1:6" x14ac:dyDescent="0.25">
      <c r="A132">
        <v>4317</v>
      </c>
      <c r="B132" t="s">
        <v>19</v>
      </c>
      <c r="C132" t="s">
        <v>20</v>
      </c>
      <c r="D132" t="s">
        <v>21</v>
      </c>
      <c r="E132" t="s">
        <v>19</v>
      </c>
      <c r="F132" t="s">
        <v>24</v>
      </c>
    </row>
    <row r="133" spans="1:6" x14ac:dyDescent="0.25">
      <c r="A133">
        <v>4318</v>
      </c>
      <c r="B133" t="s">
        <v>19</v>
      </c>
      <c r="C133" t="s">
        <v>20</v>
      </c>
      <c r="D133" t="s">
        <v>21</v>
      </c>
      <c r="E133" t="s">
        <v>19</v>
      </c>
      <c r="F133" t="s">
        <v>582</v>
      </c>
    </row>
    <row r="134" spans="1:6" x14ac:dyDescent="0.25">
      <c r="A134">
        <v>4319</v>
      </c>
      <c r="B134" t="s">
        <v>19</v>
      </c>
      <c r="C134" t="s">
        <v>20</v>
      </c>
      <c r="D134" t="s">
        <v>21</v>
      </c>
      <c r="E134" t="s">
        <v>19</v>
      </c>
      <c r="F134" t="s">
        <v>14</v>
      </c>
    </row>
    <row r="135" spans="1:6" x14ac:dyDescent="0.25">
      <c r="A135">
        <v>4400</v>
      </c>
      <c r="B135" t="s">
        <v>583</v>
      </c>
      <c r="C135" t="s">
        <v>114</v>
      </c>
      <c r="D135" t="s">
        <v>114</v>
      </c>
      <c r="E135" t="s">
        <v>584</v>
      </c>
      <c r="F135" t="s">
        <v>584</v>
      </c>
    </row>
    <row r="136" spans="1:6" x14ac:dyDescent="0.25">
      <c r="A136">
        <v>5020</v>
      </c>
      <c r="B136" t="s">
        <v>116</v>
      </c>
      <c r="C136" t="s">
        <v>114</v>
      </c>
      <c r="D136" t="s">
        <v>114</v>
      </c>
      <c r="E136" t="s">
        <v>367</v>
      </c>
      <c r="F136" t="s">
        <v>367</v>
      </c>
    </row>
    <row r="137" spans="1:6" x14ac:dyDescent="0.25">
      <c r="A137">
        <v>5040</v>
      </c>
      <c r="B137" t="s">
        <v>115</v>
      </c>
      <c r="C137" t="s">
        <v>114</v>
      </c>
      <c r="D137" t="s">
        <v>114</v>
      </c>
      <c r="E137" t="s">
        <v>115</v>
      </c>
      <c r="F137" t="s">
        <v>115</v>
      </c>
    </row>
    <row r="138" spans="1:6" x14ac:dyDescent="0.25">
      <c r="A138">
        <v>5041</v>
      </c>
      <c r="B138" t="s">
        <v>115</v>
      </c>
      <c r="C138" t="s">
        <v>114</v>
      </c>
      <c r="D138" t="s">
        <v>114</v>
      </c>
      <c r="E138" t="s">
        <v>115</v>
      </c>
      <c r="F138" t="s">
        <v>369</v>
      </c>
    </row>
    <row r="139" spans="1:6" x14ac:dyDescent="0.25">
      <c r="A139">
        <v>5042</v>
      </c>
      <c r="B139" t="s">
        <v>115</v>
      </c>
      <c r="C139" t="s">
        <v>114</v>
      </c>
      <c r="D139" t="s">
        <v>114</v>
      </c>
      <c r="E139" t="s">
        <v>115</v>
      </c>
      <c r="F139" t="s">
        <v>372</v>
      </c>
    </row>
    <row r="140" spans="1:6" x14ac:dyDescent="0.25">
      <c r="A140">
        <v>5046</v>
      </c>
      <c r="B140" t="s">
        <v>115</v>
      </c>
      <c r="C140" t="s">
        <v>114</v>
      </c>
      <c r="D140" t="s">
        <v>114</v>
      </c>
      <c r="E140" t="s">
        <v>115</v>
      </c>
      <c r="F140" t="s">
        <v>375</v>
      </c>
    </row>
    <row r="141" spans="1:6" x14ac:dyDescent="0.25">
      <c r="A141">
        <v>5060</v>
      </c>
      <c r="B141" t="s">
        <v>117</v>
      </c>
      <c r="C141" t="s">
        <v>114</v>
      </c>
      <c r="D141" t="s">
        <v>114</v>
      </c>
      <c r="E141" t="s">
        <v>585</v>
      </c>
      <c r="F141" t="s">
        <v>377</v>
      </c>
    </row>
    <row r="142" spans="1:6" x14ac:dyDescent="0.25">
      <c r="A142">
        <v>5061</v>
      </c>
      <c r="B142" t="s">
        <v>117</v>
      </c>
      <c r="C142" t="s">
        <v>114</v>
      </c>
      <c r="D142" t="s">
        <v>114</v>
      </c>
      <c r="E142" t="s">
        <v>585</v>
      </c>
      <c r="F142" t="s">
        <v>381</v>
      </c>
    </row>
    <row r="143" spans="1:6" x14ac:dyDescent="0.25">
      <c r="A143">
        <v>5062</v>
      </c>
      <c r="B143" t="s">
        <v>117</v>
      </c>
      <c r="C143" t="s">
        <v>114</v>
      </c>
      <c r="D143" t="s">
        <v>114</v>
      </c>
      <c r="E143" t="s">
        <v>585</v>
      </c>
      <c r="F143" t="s">
        <v>586</v>
      </c>
    </row>
    <row r="144" spans="1:6" x14ac:dyDescent="0.25">
      <c r="A144">
        <v>9000</v>
      </c>
      <c r="B144" t="s">
        <v>587</v>
      </c>
      <c r="C144" t="s">
        <v>587</v>
      </c>
      <c r="D144" t="s">
        <v>588</v>
      </c>
      <c r="E144" t="s">
        <v>587</v>
      </c>
      <c r="F144" t="s">
        <v>589</v>
      </c>
    </row>
    <row r="145" spans="1:6" x14ac:dyDescent="0.25">
      <c r="A145">
        <v>104000</v>
      </c>
      <c r="B145" t="s">
        <v>193</v>
      </c>
      <c r="C145" t="s">
        <v>193</v>
      </c>
      <c r="D145" t="s">
        <v>192</v>
      </c>
      <c r="E145" t="s">
        <v>193</v>
      </c>
      <c r="F145" t="s">
        <v>383</v>
      </c>
    </row>
    <row r="146" spans="1:6" x14ac:dyDescent="0.25">
      <c r="A146">
        <v>104100</v>
      </c>
      <c r="B146" t="s">
        <v>193</v>
      </c>
      <c r="C146" t="s">
        <v>193</v>
      </c>
      <c r="D146" t="s">
        <v>192</v>
      </c>
      <c r="E146" t="s">
        <v>193</v>
      </c>
      <c r="F146" t="s">
        <v>590</v>
      </c>
    </row>
    <row r="147" spans="1:6" x14ac:dyDescent="0.25">
      <c r="A147">
        <v>104101</v>
      </c>
      <c r="B147" t="s">
        <v>193</v>
      </c>
      <c r="C147" t="s">
        <v>193</v>
      </c>
      <c r="D147" t="s">
        <v>192</v>
      </c>
      <c r="E147" t="s">
        <v>193</v>
      </c>
      <c r="F147" t="s">
        <v>385</v>
      </c>
    </row>
    <row r="148" spans="1:6" x14ac:dyDescent="0.25">
      <c r="A148">
        <v>104102</v>
      </c>
      <c r="B148" t="s">
        <v>193</v>
      </c>
      <c r="C148" t="s">
        <v>193</v>
      </c>
      <c r="D148" t="s">
        <v>192</v>
      </c>
      <c r="E148" t="s">
        <v>193</v>
      </c>
      <c r="F148" t="s">
        <v>387</v>
      </c>
    </row>
    <row r="149" spans="1:6" x14ac:dyDescent="0.25">
      <c r="A149">
        <v>104103</v>
      </c>
      <c r="B149" t="s">
        <v>193</v>
      </c>
      <c r="C149" t="s">
        <v>193</v>
      </c>
      <c r="D149" t="s">
        <v>192</v>
      </c>
      <c r="E149" t="s">
        <v>193</v>
      </c>
      <c r="F149" t="s">
        <v>388</v>
      </c>
    </row>
    <row r="150" spans="1:6" x14ac:dyDescent="0.25">
      <c r="A150">
        <v>104104</v>
      </c>
      <c r="B150" t="s">
        <v>193</v>
      </c>
      <c r="C150" t="s">
        <v>193</v>
      </c>
      <c r="D150" t="s">
        <v>192</v>
      </c>
      <c r="E150" t="s">
        <v>193</v>
      </c>
      <c r="F150" t="s">
        <v>591</v>
      </c>
    </row>
    <row r="151" spans="1:6" x14ac:dyDescent="0.25">
      <c r="A151">
        <v>104105</v>
      </c>
      <c r="B151" t="s">
        <v>193</v>
      </c>
      <c r="C151" t="s">
        <v>193</v>
      </c>
      <c r="D151" t="s">
        <v>192</v>
      </c>
      <c r="E151" t="s">
        <v>193</v>
      </c>
      <c r="F151" t="s">
        <v>592</v>
      </c>
    </row>
    <row r="152" spans="1:6" x14ac:dyDescent="0.25">
      <c r="A152">
        <v>104106</v>
      </c>
      <c r="B152" t="s">
        <v>193</v>
      </c>
      <c r="C152" t="s">
        <v>193</v>
      </c>
      <c r="D152" t="s">
        <v>192</v>
      </c>
      <c r="E152" t="s">
        <v>193</v>
      </c>
      <c r="F152" t="s">
        <v>593</v>
      </c>
    </row>
    <row r="153" spans="1:6" x14ac:dyDescent="0.25">
      <c r="A153">
        <v>104107</v>
      </c>
      <c r="B153" t="s">
        <v>193</v>
      </c>
      <c r="C153" t="s">
        <v>193</v>
      </c>
      <c r="D153" t="s">
        <v>192</v>
      </c>
      <c r="E153" t="s">
        <v>193</v>
      </c>
      <c r="F153" t="s">
        <v>594</v>
      </c>
    </row>
    <row r="154" spans="1:6" x14ac:dyDescent="0.25">
      <c r="A154">
        <v>104108</v>
      </c>
      <c r="B154" t="s">
        <v>193</v>
      </c>
      <c r="C154" t="s">
        <v>193</v>
      </c>
      <c r="D154" t="s">
        <v>192</v>
      </c>
      <c r="E154" t="s">
        <v>193</v>
      </c>
      <c r="F154" t="s">
        <v>595</v>
      </c>
    </row>
    <row r="155" spans="1:6" x14ac:dyDescent="0.25">
      <c r="A155">
        <v>104109</v>
      </c>
      <c r="B155" t="s">
        <v>193</v>
      </c>
      <c r="C155" t="s">
        <v>193</v>
      </c>
      <c r="D155" t="s">
        <v>192</v>
      </c>
      <c r="E155" t="s">
        <v>193</v>
      </c>
      <c r="F155" t="s">
        <v>596</v>
      </c>
    </row>
    <row r="156" spans="1:6" x14ac:dyDescent="0.25">
      <c r="A156">
        <v>104110</v>
      </c>
      <c r="B156" t="s">
        <v>193</v>
      </c>
      <c r="C156" t="s">
        <v>193</v>
      </c>
      <c r="D156" t="s">
        <v>192</v>
      </c>
      <c r="E156" t="s">
        <v>193</v>
      </c>
      <c r="F156" t="s">
        <v>597</v>
      </c>
    </row>
    <row r="157" spans="1:6" x14ac:dyDescent="0.25">
      <c r="A157">
        <v>104111</v>
      </c>
      <c r="B157" t="s">
        <v>193</v>
      </c>
      <c r="C157" t="s">
        <v>193</v>
      </c>
      <c r="D157" t="s">
        <v>192</v>
      </c>
      <c r="E157" t="s">
        <v>193</v>
      </c>
      <c r="F157" t="s">
        <v>598</v>
      </c>
    </row>
    <row r="158" spans="1:6" x14ac:dyDescent="0.25">
      <c r="A158">
        <v>104112</v>
      </c>
      <c r="B158" t="s">
        <v>193</v>
      </c>
      <c r="C158" t="s">
        <v>193</v>
      </c>
      <c r="D158" t="s">
        <v>192</v>
      </c>
      <c r="E158" t="s">
        <v>193</v>
      </c>
      <c r="F158" t="s">
        <v>389</v>
      </c>
    </row>
    <row r="159" spans="1:6" x14ac:dyDescent="0.25">
      <c r="A159">
        <v>104113</v>
      </c>
      <c r="B159" t="s">
        <v>193</v>
      </c>
      <c r="C159" t="s">
        <v>193</v>
      </c>
      <c r="D159" t="s">
        <v>192</v>
      </c>
      <c r="E159" t="s">
        <v>193</v>
      </c>
      <c r="F159" t="s">
        <v>390</v>
      </c>
    </row>
    <row r="160" spans="1:6" x14ac:dyDescent="0.25">
      <c r="A160">
        <v>104114</v>
      </c>
      <c r="B160" t="s">
        <v>193</v>
      </c>
      <c r="C160" t="s">
        <v>193</v>
      </c>
      <c r="D160" t="s">
        <v>192</v>
      </c>
      <c r="E160" t="s">
        <v>193</v>
      </c>
      <c r="F160" t="s">
        <v>599</v>
      </c>
    </row>
    <row r="161" spans="1:6" x14ac:dyDescent="0.25">
      <c r="A161">
        <v>104115</v>
      </c>
      <c r="B161" t="s">
        <v>193</v>
      </c>
      <c r="C161" t="s">
        <v>193</v>
      </c>
      <c r="D161" t="s">
        <v>192</v>
      </c>
      <c r="E161" t="s">
        <v>193</v>
      </c>
      <c r="F161" t="s">
        <v>600</v>
      </c>
    </row>
    <row r="162" spans="1:6" x14ac:dyDescent="0.25">
      <c r="A162">
        <v>104200</v>
      </c>
      <c r="B162" t="s">
        <v>193</v>
      </c>
      <c r="C162" t="s">
        <v>193</v>
      </c>
      <c r="D162" t="s">
        <v>192</v>
      </c>
      <c r="E162" t="s">
        <v>193</v>
      </c>
      <c r="F162" t="s">
        <v>393</v>
      </c>
    </row>
    <row r="163" spans="1:6" x14ac:dyDescent="0.25">
      <c r="A163">
        <v>104300</v>
      </c>
      <c r="B163" t="s">
        <v>193</v>
      </c>
      <c r="C163" t="s">
        <v>193</v>
      </c>
      <c r="D163" t="s">
        <v>192</v>
      </c>
      <c r="E163" t="s">
        <v>193</v>
      </c>
      <c r="F163" t="s">
        <v>601</v>
      </c>
    </row>
    <row r="164" spans="1:6" x14ac:dyDescent="0.25">
      <c r="A164">
        <v>246100</v>
      </c>
      <c r="B164" t="s">
        <v>132</v>
      </c>
      <c r="C164" t="s">
        <v>121</v>
      </c>
      <c r="D164" t="s">
        <v>120</v>
      </c>
      <c r="E164" t="s">
        <v>602</v>
      </c>
      <c r="F164" t="s">
        <v>603</v>
      </c>
    </row>
    <row r="165" spans="1:6" x14ac:dyDescent="0.25">
      <c r="A165">
        <v>246110</v>
      </c>
      <c r="B165" t="s">
        <v>132</v>
      </c>
      <c r="C165" t="s">
        <v>121</v>
      </c>
      <c r="D165" t="s">
        <v>120</v>
      </c>
      <c r="E165" t="s">
        <v>602</v>
      </c>
      <c r="F165" t="s">
        <v>394</v>
      </c>
    </row>
    <row r="166" spans="1:6" x14ac:dyDescent="0.25">
      <c r="A166">
        <v>246120</v>
      </c>
      <c r="B166" t="s">
        <v>132</v>
      </c>
      <c r="C166" t="s">
        <v>121</v>
      </c>
      <c r="D166" t="s">
        <v>120</v>
      </c>
      <c r="E166" t="s">
        <v>602</v>
      </c>
      <c r="F166" t="s">
        <v>395</v>
      </c>
    </row>
    <row r="167" spans="1:6" x14ac:dyDescent="0.25">
      <c r="A167">
        <v>246130</v>
      </c>
      <c r="B167" t="s">
        <v>132</v>
      </c>
      <c r="C167" t="s">
        <v>121</v>
      </c>
      <c r="D167" t="s">
        <v>120</v>
      </c>
      <c r="E167" t="s">
        <v>602</v>
      </c>
      <c r="F167" t="s">
        <v>396</v>
      </c>
    </row>
    <row r="168" spans="1:6" x14ac:dyDescent="0.25">
      <c r="A168">
        <v>246200</v>
      </c>
      <c r="B168" t="s">
        <v>122</v>
      </c>
      <c r="C168" t="s">
        <v>121</v>
      </c>
      <c r="D168" t="s">
        <v>120</v>
      </c>
      <c r="E168" t="s">
        <v>602</v>
      </c>
      <c r="F168" t="s">
        <v>604</v>
      </c>
    </row>
    <row r="169" spans="1:6" x14ac:dyDescent="0.25">
      <c r="A169">
        <v>246210</v>
      </c>
      <c r="B169" t="s">
        <v>122</v>
      </c>
      <c r="C169" t="s">
        <v>121</v>
      </c>
      <c r="D169" t="s">
        <v>120</v>
      </c>
      <c r="E169" t="s">
        <v>602</v>
      </c>
      <c r="F169" t="s">
        <v>398</v>
      </c>
    </row>
    <row r="170" spans="1:6" x14ac:dyDescent="0.25">
      <c r="A170">
        <v>246220</v>
      </c>
      <c r="B170" t="s">
        <v>122</v>
      </c>
      <c r="C170" t="s">
        <v>121</v>
      </c>
      <c r="D170" t="s">
        <v>120</v>
      </c>
      <c r="E170" t="s">
        <v>602</v>
      </c>
      <c r="F170" t="s">
        <v>399</v>
      </c>
    </row>
    <row r="171" spans="1:6" x14ac:dyDescent="0.25">
      <c r="A171">
        <v>246230</v>
      </c>
      <c r="B171" t="s">
        <v>122</v>
      </c>
      <c r="C171" t="s">
        <v>121</v>
      </c>
      <c r="D171" t="s">
        <v>120</v>
      </c>
      <c r="E171" t="s">
        <v>602</v>
      </c>
      <c r="F171" t="s">
        <v>400</v>
      </c>
    </row>
    <row r="172" spans="1:6" x14ac:dyDescent="0.25">
      <c r="A172">
        <v>246300</v>
      </c>
      <c r="B172" t="s">
        <v>135</v>
      </c>
      <c r="C172" t="s">
        <v>121</v>
      </c>
      <c r="D172" t="s">
        <v>120</v>
      </c>
      <c r="E172" t="s">
        <v>602</v>
      </c>
      <c r="F172" t="s">
        <v>605</v>
      </c>
    </row>
    <row r="173" spans="1:6" x14ac:dyDescent="0.25">
      <c r="A173">
        <v>246310</v>
      </c>
      <c r="B173" t="s">
        <v>135</v>
      </c>
      <c r="C173" t="s">
        <v>121</v>
      </c>
      <c r="D173" t="s">
        <v>120</v>
      </c>
      <c r="E173" t="s">
        <v>602</v>
      </c>
      <c r="F173" t="s">
        <v>401</v>
      </c>
    </row>
    <row r="174" spans="1:6" x14ac:dyDescent="0.25">
      <c r="A174">
        <v>246320</v>
      </c>
      <c r="B174" t="s">
        <v>135</v>
      </c>
      <c r="C174" t="s">
        <v>121</v>
      </c>
      <c r="D174" t="s">
        <v>120</v>
      </c>
      <c r="E174" t="s">
        <v>602</v>
      </c>
      <c r="F174" t="s">
        <v>402</v>
      </c>
    </row>
    <row r="175" spans="1:6" x14ac:dyDescent="0.25">
      <c r="A175">
        <v>246330</v>
      </c>
      <c r="B175" t="s">
        <v>135</v>
      </c>
      <c r="C175" t="s">
        <v>121</v>
      </c>
      <c r="D175" t="s">
        <v>120</v>
      </c>
      <c r="E175" t="s">
        <v>602</v>
      </c>
      <c r="F175" t="s">
        <v>403</v>
      </c>
    </row>
    <row r="176" spans="1:6" x14ac:dyDescent="0.25">
      <c r="A176">
        <v>246400</v>
      </c>
      <c r="B176" t="s">
        <v>131</v>
      </c>
      <c r="C176" t="s">
        <v>121</v>
      </c>
      <c r="D176" t="s">
        <v>120</v>
      </c>
      <c r="E176" t="s">
        <v>602</v>
      </c>
      <c r="F176" t="s">
        <v>606</v>
      </c>
    </row>
    <row r="177" spans="1:6" x14ac:dyDescent="0.25">
      <c r="A177">
        <v>246410</v>
      </c>
      <c r="B177" t="s">
        <v>131</v>
      </c>
      <c r="C177" t="s">
        <v>121</v>
      </c>
      <c r="D177" t="s">
        <v>120</v>
      </c>
      <c r="E177" t="s">
        <v>602</v>
      </c>
      <c r="F177" t="s">
        <v>404</v>
      </c>
    </row>
    <row r="178" spans="1:6" x14ac:dyDescent="0.25">
      <c r="A178">
        <v>246420</v>
      </c>
      <c r="B178" t="s">
        <v>131</v>
      </c>
      <c r="C178" t="s">
        <v>121</v>
      </c>
      <c r="D178" t="s">
        <v>120</v>
      </c>
      <c r="E178" t="s">
        <v>602</v>
      </c>
      <c r="F178" t="s">
        <v>405</v>
      </c>
    </row>
    <row r="179" spans="1:6" x14ac:dyDescent="0.25">
      <c r="A179">
        <v>246500</v>
      </c>
      <c r="B179" t="s">
        <v>127</v>
      </c>
      <c r="C179" t="s">
        <v>121</v>
      </c>
      <c r="D179" t="s">
        <v>120</v>
      </c>
      <c r="E179" t="s">
        <v>602</v>
      </c>
      <c r="F179" t="s">
        <v>607</v>
      </c>
    </row>
    <row r="180" spans="1:6" x14ac:dyDescent="0.25">
      <c r="A180">
        <v>246510</v>
      </c>
      <c r="B180" t="s">
        <v>127</v>
      </c>
      <c r="C180" t="s">
        <v>121</v>
      </c>
      <c r="D180" t="s">
        <v>120</v>
      </c>
      <c r="E180" t="s">
        <v>602</v>
      </c>
      <c r="F180" t="s">
        <v>608</v>
      </c>
    </row>
    <row r="181" spans="1:6" x14ac:dyDescent="0.25">
      <c r="A181">
        <v>246520</v>
      </c>
      <c r="B181" t="s">
        <v>127</v>
      </c>
      <c r="C181" t="s">
        <v>121</v>
      </c>
      <c r="D181" t="s">
        <v>120</v>
      </c>
      <c r="E181" t="s">
        <v>602</v>
      </c>
      <c r="F181" t="s">
        <v>406</v>
      </c>
    </row>
    <row r="182" spans="1:6" x14ac:dyDescent="0.25">
      <c r="A182">
        <v>246530</v>
      </c>
      <c r="B182" t="s">
        <v>127</v>
      </c>
      <c r="C182" t="s">
        <v>121</v>
      </c>
      <c r="D182" t="s">
        <v>120</v>
      </c>
      <c r="E182" t="s">
        <v>602</v>
      </c>
      <c r="F182" t="s">
        <v>407</v>
      </c>
    </row>
    <row r="183" spans="1:6" x14ac:dyDescent="0.25">
      <c r="A183">
        <v>246540</v>
      </c>
      <c r="B183" t="s">
        <v>127</v>
      </c>
      <c r="C183" t="s">
        <v>121</v>
      </c>
      <c r="D183" t="s">
        <v>120</v>
      </c>
      <c r="E183" t="s">
        <v>602</v>
      </c>
      <c r="F183" t="s">
        <v>609</v>
      </c>
    </row>
    <row r="184" spans="1:6" x14ac:dyDescent="0.25">
      <c r="A184">
        <v>246600</v>
      </c>
      <c r="B184" t="s">
        <v>133</v>
      </c>
      <c r="C184" t="s">
        <v>121</v>
      </c>
      <c r="D184" t="s">
        <v>120</v>
      </c>
      <c r="E184" t="s">
        <v>602</v>
      </c>
      <c r="F184" t="s">
        <v>610</v>
      </c>
    </row>
    <row r="185" spans="1:6" x14ac:dyDescent="0.25">
      <c r="A185">
        <v>246610</v>
      </c>
      <c r="B185" t="s">
        <v>133</v>
      </c>
      <c r="C185" t="s">
        <v>121</v>
      </c>
      <c r="D185" t="s">
        <v>120</v>
      </c>
      <c r="E185" t="s">
        <v>602</v>
      </c>
      <c r="F185" t="s">
        <v>408</v>
      </c>
    </row>
    <row r="186" spans="1:6" x14ac:dyDescent="0.25">
      <c r="A186">
        <v>246620</v>
      </c>
      <c r="B186" t="s">
        <v>133</v>
      </c>
      <c r="C186" t="s">
        <v>121</v>
      </c>
      <c r="D186" t="s">
        <v>120</v>
      </c>
      <c r="E186" t="s">
        <v>602</v>
      </c>
      <c r="F186" t="s">
        <v>409</v>
      </c>
    </row>
    <row r="187" spans="1:6" x14ac:dyDescent="0.25">
      <c r="A187">
        <v>246700</v>
      </c>
      <c r="B187" t="s">
        <v>129</v>
      </c>
      <c r="C187" t="s">
        <v>121</v>
      </c>
      <c r="D187" t="s">
        <v>120</v>
      </c>
      <c r="E187" t="s">
        <v>602</v>
      </c>
      <c r="F187" t="s">
        <v>611</v>
      </c>
    </row>
    <row r="188" spans="1:6" x14ac:dyDescent="0.25">
      <c r="A188">
        <v>246710</v>
      </c>
      <c r="B188" t="s">
        <v>129</v>
      </c>
      <c r="C188" t="s">
        <v>121</v>
      </c>
      <c r="D188" t="s">
        <v>120</v>
      </c>
      <c r="E188" t="s">
        <v>602</v>
      </c>
      <c r="F188" t="s">
        <v>410</v>
      </c>
    </row>
    <row r="189" spans="1:6" x14ac:dyDescent="0.25">
      <c r="A189">
        <v>246720</v>
      </c>
      <c r="B189" t="s">
        <v>129</v>
      </c>
      <c r="C189" t="s">
        <v>121</v>
      </c>
      <c r="D189" t="s">
        <v>120</v>
      </c>
      <c r="E189" t="s">
        <v>602</v>
      </c>
      <c r="F189" t="s">
        <v>411</v>
      </c>
    </row>
    <row r="190" spans="1:6" x14ac:dyDescent="0.25">
      <c r="A190">
        <v>246800</v>
      </c>
      <c r="B190" t="s">
        <v>126</v>
      </c>
      <c r="C190" t="s">
        <v>121</v>
      </c>
      <c r="D190" t="s">
        <v>120</v>
      </c>
      <c r="E190" t="s">
        <v>602</v>
      </c>
      <c r="F190" t="s">
        <v>612</v>
      </c>
    </row>
    <row r="191" spans="1:6" x14ac:dyDescent="0.25">
      <c r="A191">
        <v>246810</v>
      </c>
      <c r="B191" t="s">
        <v>126</v>
      </c>
      <c r="C191" t="s">
        <v>121</v>
      </c>
      <c r="D191" t="s">
        <v>120</v>
      </c>
      <c r="E191" t="s">
        <v>602</v>
      </c>
      <c r="F191" t="s">
        <v>412</v>
      </c>
    </row>
    <row r="192" spans="1:6" x14ac:dyDescent="0.25">
      <c r="A192">
        <v>246820</v>
      </c>
      <c r="B192" t="s">
        <v>126</v>
      </c>
      <c r="C192" t="s">
        <v>121</v>
      </c>
      <c r="D192" t="s">
        <v>120</v>
      </c>
      <c r="E192" t="s">
        <v>602</v>
      </c>
      <c r="F192" t="s">
        <v>413</v>
      </c>
    </row>
    <row r="193" spans="1:6" x14ac:dyDescent="0.25">
      <c r="A193">
        <v>246830</v>
      </c>
      <c r="B193" t="s">
        <v>126</v>
      </c>
      <c r="C193" t="s">
        <v>121</v>
      </c>
      <c r="D193" t="s">
        <v>120</v>
      </c>
      <c r="E193" t="s">
        <v>602</v>
      </c>
      <c r="F193" t="s">
        <v>414</v>
      </c>
    </row>
    <row r="194" spans="1:6" x14ac:dyDescent="0.25">
      <c r="A194">
        <v>246900</v>
      </c>
      <c r="B194" t="s">
        <v>123</v>
      </c>
      <c r="C194" t="s">
        <v>121</v>
      </c>
      <c r="D194" t="s">
        <v>120</v>
      </c>
      <c r="E194" t="s">
        <v>602</v>
      </c>
      <c r="F194" t="s">
        <v>613</v>
      </c>
    </row>
    <row r="195" spans="1:6" x14ac:dyDescent="0.25">
      <c r="A195">
        <v>246910</v>
      </c>
      <c r="B195" t="s">
        <v>123</v>
      </c>
      <c r="C195" t="s">
        <v>121</v>
      </c>
      <c r="D195" t="s">
        <v>120</v>
      </c>
      <c r="E195" t="s">
        <v>602</v>
      </c>
      <c r="F195" t="s">
        <v>415</v>
      </c>
    </row>
    <row r="196" spans="1:6" x14ac:dyDescent="0.25">
      <c r="A196">
        <v>246920</v>
      </c>
      <c r="B196" t="s">
        <v>123</v>
      </c>
      <c r="C196" t="s">
        <v>121</v>
      </c>
      <c r="D196" t="s">
        <v>120</v>
      </c>
      <c r="E196" t="s">
        <v>602</v>
      </c>
      <c r="F196" t="s">
        <v>416</v>
      </c>
    </row>
    <row r="197" spans="1:6" x14ac:dyDescent="0.25">
      <c r="A197">
        <v>247000</v>
      </c>
      <c r="B197" t="s">
        <v>128</v>
      </c>
      <c r="C197" t="s">
        <v>121</v>
      </c>
      <c r="D197" t="s">
        <v>120</v>
      </c>
      <c r="E197" t="s">
        <v>602</v>
      </c>
      <c r="F197" t="s">
        <v>614</v>
      </c>
    </row>
    <row r="198" spans="1:6" x14ac:dyDescent="0.25">
      <c r="A198">
        <v>247010</v>
      </c>
      <c r="B198" t="s">
        <v>128</v>
      </c>
      <c r="C198" t="s">
        <v>121</v>
      </c>
      <c r="D198" t="s">
        <v>120</v>
      </c>
      <c r="E198" t="s">
        <v>602</v>
      </c>
      <c r="F198" t="s">
        <v>417</v>
      </c>
    </row>
    <row r="199" spans="1:6" x14ac:dyDescent="0.25">
      <c r="A199">
        <v>247100</v>
      </c>
      <c r="B199" t="s">
        <v>130</v>
      </c>
      <c r="C199" t="s">
        <v>121</v>
      </c>
      <c r="D199" t="s">
        <v>120</v>
      </c>
      <c r="E199" t="s">
        <v>602</v>
      </c>
      <c r="F199" t="s">
        <v>615</v>
      </c>
    </row>
    <row r="200" spans="1:6" x14ac:dyDescent="0.25">
      <c r="A200">
        <v>247110</v>
      </c>
      <c r="B200" t="s">
        <v>130</v>
      </c>
      <c r="C200" t="s">
        <v>121</v>
      </c>
      <c r="D200" t="s">
        <v>120</v>
      </c>
      <c r="E200" t="s">
        <v>602</v>
      </c>
      <c r="F200" t="s">
        <v>418</v>
      </c>
    </row>
    <row r="201" spans="1:6" x14ac:dyDescent="0.25">
      <c r="A201">
        <v>247120</v>
      </c>
      <c r="B201" t="s">
        <v>130</v>
      </c>
      <c r="C201" t="s">
        <v>121</v>
      </c>
      <c r="D201" t="s">
        <v>120</v>
      </c>
      <c r="E201" t="s">
        <v>602</v>
      </c>
      <c r="F201" t="s">
        <v>419</v>
      </c>
    </row>
    <row r="202" spans="1:6" x14ac:dyDescent="0.25">
      <c r="A202">
        <v>247200</v>
      </c>
      <c r="B202" t="s">
        <v>136</v>
      </c>
      <c r="C202" t="s">
        <v>121</v>
      </c>
      <c r="D202" t="s">
        <v>120</v>
      </c>
      <c r="E202" t="s">
        <v>602</v>
      </c>
      <c r="F202" t="s">
        <v>616</v>
      </c>
    </row>
    <row r="203" spans="1:6" x14ac:dyDescent="0.25">
      <c r="A203">
        <v>247210</v>
      </c>
      <c r="B203" t="s">
        <v>136</v>
      </c>
      <c r="C203" t="s">
        <v>121</v>
      </c>
      <c r="D203" t="s">
        <v>120</v>
      </c>
      <c r="E203" t="s">
        <v>602</v>
      </c>
      <c r="F203" t="s">
        <v>420</v>
      </c>
    </row>
    <row r="204" spans="1:6" x14ac:dyDescent="0.25">
      <c r="A204">
        <v>247220</v>
      </c>
      <c r="B204" t="s">
        <v>136</v>
      </c>
      <c r="C204" t="s">
        <v>121</v>
      </c>
      <c r="D204" t="s">
        <v>120</v>
      </c>
      <c r="E204" t="s">
        <v>602</v>
      </c>
      <c r="F204" t="s">
        <v>421</v>
      </c>
    </row>
    <row r="205" spans="1:6" x14ac:dyDescent="0.25">
      <c r="A205">
        <v>247300</v>
      </c>
      <c r="B205" t="s">
        <v>125</v>
      </c>
      <c r="C205" t="s">
        <v>121</v>
      </c>
      <c r="D205" t="s">
        <v>120</v>
      </c>
      <c r="E205" t="s">
        <v>602</v>
      </c>
      <c r="F205" t="s">
        <v>617</v>
      </c>
    </row>
    <row r="206" spans="1:6" x14ac:dyDescent="0.25">
      <c r="A206">
        <v>247310</v>
      </c>
      <c r="B206" t="s">
        <v>125</v>
      </c>
      <c r="C206" t="s">
        <v>121</v>
      </c>
      <c r="D206" t="s">
        <v>120</v>
      </c>
      <c r="E206" t="s">
        <v>602</v>
      </c>
      <c r="F206" t="s">
        <v>422</v>
      </c>
    </row>
    <row r="207" spans="1:6" x14ac:dyDescent="0.25">
      <c r="A207">
        <v>315200</v>
      </c>
      <c r="B207" t="s">
        <v>100</v>
      </c>
      <c r="C207" t="s">
        <v>96</v>
      </c>
      <c r="D207" t="s">
        <v>85</v>
      </c>
      <c r="E207" t="s">
        <v>100</v>
      </c>
      <c r="F207" t="s">
        <v>618</v>
      </c>
    </row>
    <row r="208" spans="1:6" x14ac:dyDescent="0.25">
      <c r="A208">
        <v>315210</v>
      </c>
      <c r="B208" t="s">
        <v>100</v>
      </c>
      <c r="C208" t="s">
        <v>96</v>
      </c>
      <c r="D208" t="s">
        <v>85</v>
      </c>
      <c r="E208" t="s">
        <v>100</v>
      </c>
      <c r="F208" t="s">
        <v>423</v>
      </c>
    </row>
    <row r="209" spans="1:6" x14ac:dyDescent="0.25">
      <c r="A209">
        <v>315211</v>
      </c>
      <c r="B209" t="s">
        <v>100</v>
      </c>
      <c r="C209" t="s">
        <v>96</v>
      </c>
      <c r="D209" t="s">
        <v>85</v>
      </c>
      <c r="E209" t="s">
        <v>100</v>
      </c>
      <c r="F209" t="s">
        <v>426</v>
      </c>
    </row>
    <row r="210" spans="1:6" x14ac:dyDescent="0.25">
      <c r="A210">
        <v>315220</v>
      </c>
      <c r="B210" t="s">
        <v>100</v>
      </c>
      <c r="C210" t="s">
        <v>96</v>
      </c>
      <c r="D210" t="s">
        <v>85</v>
      </c>
      <c r="E210" t="s">
        <v>100</v>
      </c>
      <c r="F210" t="s">
        <v>428</v>
      </c>
    </row>
    <row r="211" spans="1:6" x14ac:dyDescent="0.25">
      <c r="A211">
        <v>315222</v>
      </c>
      <c r="B211" t="s">
        <v>100</v>
      </c>
      <c r="C211" t="s">
        <v>96</v>
      </c>
      <c r="D211" t="s">
        <v>85</v>
      </c>
      <c r="E211" t="s">
        <v>100</v>
      </c>
      <c r="F211" t="s">
        <v>619</v>
      </c>
    </row>
    <row r="212" spans="1:6" x14ac:dyDescent="0.25">
      <c r="A212">
        <v>315224</v>
      </c>
      <c r="B212" t="s">
        <v>100</v>
      </c>
      <c r="C212" t="s">
        <v>96</v>
      </c>
      <c r="D212" t="s">
        <v>85</v>
      </c>
      <c r="E212" t="s">
        <v>100</v>
      </c>
      <c r="F212" t="s">
        <v>429</v>
      </c>
    </row>
    <row r="213" spans="1:6" x14ac:dyDescent="0.25">
      <c r="A213">
        <v>315230</v>
      </c>
      <c r="B213" t="s">
        <v>100</v>
      </c>
      <c r="C213" t="s">
        <v>96</v>
      </c>
      <c r="D213" t="s">
        <v>85</v>
      </c>
      <c r="E213" t="s">
        <v>100</v>
      </c>
      <c r="F213" t="s">
        <v>431</v>
      </c>
    </row>
    <row r="214" spans="1:6" x14ac:dyDescent="0.25">
      <c r="A214">
        <v>315231</v>
      </c>
      <c r="B214" t="s">
        <v>100</v>
      </c>
      <c r="C214" t="s">
        <v>96</v>
      </c>
      <c r="D214" t="s">
        <v>85</v>
      </c>
      <c r="E214" t="s">
        <v>100</v>
      </c>
      <c r="F214" t="s">
        <v>433</v>
      </c>
    </row>
    <row r="215" spans="1:6" x14ac:dyDescent="0.25">
      <c r="A215">
        <v>320100</v>
      </c>
      <c r="B215" t="s">
        <v>110</v>
      </c>
      <c r="C215" t="s">
        <v>108</v>
      </c>
      <c r="D215" t="s">
        <v>85</v>
      </c>
      <c r="E215" t="s">
        <v>620</v>
      </c>
      <c r="F215" t="s">
        <v>434</v>
      </c>
    </row>
    <row r="216" spans="1:6" x14ac:dyDescent="0.25">
      <c r="A216">
        <v>320101</v>
      </c>
      <c r="B216" t="s">
        <v>110</v>
      </c>
      <c r="C216" t="s">
        <v>108</v>
      </c>
      <c r="D216" t="s">
        <v>85</v>
      </c>
      <c r="E216" t="s">
        <v>620</v>
      </c>
      <c r="F216" t="s">
        <v>621</v>
      </c>
    </row>
    <row r="217" spans="1:6" x14ac:dyDescent="0.25">
      <c r="A217">
        <v>320102</v>
      </c>
      <c r="B217" t="s">
        <v>110</v>
      </c>
      <c r="C217" t="s">
        <v>108</v>
      </c>
      <c r="D217" t="s">
        <v>85</v>
      </c>
      <c r="E217" t="s">
        <v>620</v>
      </c>
      <c r="F217" t="s">
        <v>622</v>
      </c>
    </row>
    <row r="218" spans="1:6" x14ac:dyDescent="0.25">
      <c r="A218">
        <v>320103</v>
      </c>
      <c r="B218" t="s">
        <v>110</v>
      </c>
      <c r="C218" t="s">
        <v>108</v>
      </c>
      <c r="D218" t="s">
        <v>85</v>
      </c>
      <c r="E218" t="s">
        <v>620</v>
      </c>
      <c r="F218" t="s">
        <v>435</v>
      </c>
    </row>
    <row r="219" spans="1:6" x14ac:dyDescent="0.25">
      <c r="A219">
        <v>320104</v>
      </c>
      <c r="B219" t="s">
        <v>110</v>
      </c>
      <c r="C219" t="s">
        <v>108</v>
      </c>
      <c r="D219" t="s">
        <v>85</v>
      </c>
      <c r="E219" t="s">
        <v>620</v>
      </c>
      <c r="F219" t="s">
        <v>623</v>
      </c>
    </row>
    <row r="220" spans="1:6" x14ac:dyDescent="0.25">
      <c r="A220">
        <v>320110</v>
      </c>
      <c r="B220" t="s">
        <v>110</v>
      </c>
      <c r="C220" t="s">
        <v>108</v>
      </c>
      <c r="D220" t="s">
        <v>85</v>
      </c>
      <c r="E220" t="s">
        <v>620</v>
      </c>
      <c r="F220" t="s">
        <v>436</v>
      </c>
    </row>
    <row r="221" spans="1:6" x14ac:dyDescent="0.25">
      <c r="A221">
        <v>320111</v>
      </c>
      <c r="B221" t="s">
        <v>110</v>
      </c>
      <c r="C221" t="s">
        <v>108</v>
      </c>
      <c r="D221" t="s">
        <v>85</v>
      </c>
      <c r="E221" t="s">
        <v>620</v>
      </c>
      <c r="F221" t="s">
        <v>624</v>
      </c>
    </row>
    <row r="222" spans="1:6" x14ac:dyDescent="0.25">
      <c r="A222">
        <v>320112</v>
      </c>
      <c r="B222" t="s">
        <v>110</v>
      </c>
      <c r="C222" t="s">
        <v>108</v>
      </c>
      <c r="D222" t="s">
        <v>85</v>
      </c>
      <c r="E222" t="s">
        <v>620</v>
      </c>
      <c r="F222" t="s">
        <v>437</v>
      </c>
    </row>
    <row r="223" spans="1:6" x14ac:dyDescent="0.25">
      <c r="A223">
        <v>320113</v>
      </c>
      <c r="B223" t="s">
        <v>110</v>
      </c>
      <c r="C223" t="s">
        <v>108</v>
      </c>
      <c r="D223" t="s">
        <v>85</v>
      </c>
      <c r="E223" t="s">
        <v>620</v>
      </c>
      <c r="F223" t="s">
        <v>625</v>
      </c>
    </row>
    <row r="224" spans="1:6" x14ac:dyDescent="0.25">
      <c r="A224">
        <v>320114</v>
      </c>
      <c r="B224" t="s">
        <v>110</v>
      </c>
      <c r="C224" t="s">
        <v>108</v>
      </c>
      <c r="D224" t="s">
        <v>85</v>
      </c>
      <c r="E224" t="s">
        <v>620</v>
      </c>
      <c r="F224" t="s">
        <v>626</v>
      </c>
    </row>
    <row r="225" spans="1:6" x14ac:dyDescent="0.25">
      <c r="A225">
        <v>320120</v>
      </c>
      <c r="B225" t="s">
        <v>110</v>
      </c>
      <c r="C225" t="s">
        <v>108</v>
      </c>
      <c r="D225" t="s">
        <v>85</v>
      </c>
      <c r="E225" t="s">
        <v>620</v>
      </c>
      <c r="F225" t="s">
        <v>438</v>
      </c>
    </row>
    <row r="226" spans="1:6" x14ac:dyDescent="0.25">
      <c r="A226">
        <v>320121</v>
      </c>
      <c r="B226" t="s">
        <v>110</v>
      </c>
      <c r="C226" t="s">
        <v>108</v>
      </c>
      <c r="D226" t="s">
        <v>85</v>
      </c>
      <c r="E226" t="s">
        <v>620</v>
      </c>
      <c r="F226" t="s">
        <v>439</v>
      </c>
    </row>
    <row r="227" spans="1:6" x14ac:dyDescent="0.25">
      <c r="A227">
        <v>320122</v>
      </c>
      <c r="B227" t="s">
        <v>110</v>
      </c>
      <c r="C227" t="s">
        <v>108</v>
      </c>
      <c r="D227" t="s">
        <v>85</v>
      </c>
      <c r="E227" t="s">
        <v>620</v>
      </c>
      <c r="F227" t="s">
        <v>440</v>
      </c>
    </row>
    <row r="228" spans="1:6" x14ac:dyDescent="0.25">
      <c r="A228">
        <v>320123</v>
      </c>
      <c r="B228" t="s">
        <v>110</v>
      </c>
      <c r="C228" t="s">
        <v>108</v>
      </c>
      <c r="D228" t="s">
        <v>85</v>
      </c>
      <c r="E228" t="s">
        <v>620</v>
      </c>
      <c r="F228" t="s">
        <v>627</v>
      </c>
    </row>
    <row r="229" spans="1:6" x14ac:dyDescent="0.25">
      <c r="A229">
        <v>320130</v>
      </c>
      <c r="B229" t="s">
        <v>110</v>
      </c>
      <c r="C229" t="s">
        <v>108</v>
      </c>
      <c r="D229" t="s">
        <v>85</v>
      </c>
      <c r="E229" t="s">
        <v>620</v>
      </c>
      <c r="F229" t="s">
        <v>628</v>
      </c>
    </row>
    <row r="230" spans="1:6" x14ac:dyDescent="0.25">
      <c r="A230">
        <v>320131</v>
      </c>
      <c r="B230" t="s">
        <v>110</v>
      </c>
      <c r="C230" t="s">
        <v>108</v>
      </c>
      <c r="D230" t="s">
        <v>85</v>
      </c>
      <c r="E230" t="s">
        <v>620</v>
      </c>
      <c r="F230" t="s">
        <v>441</v>
      </c>
    </row>
    <row r="231" spans="1:6" x14ac:dyDescent="0.25">
      <c r="A231">
        <v>320132</v>
      </c>
      <c r="B231" t="s">
        <v>110</v>
      </c>
      <c r="C231" t="s">
        <v>108</v>
      </c>
      <c r="D231" t="s">
        <v>85</v>
      </c>
      <c r="E231" t="s">
        <v>620</v>
      </c>
      <c r="F231" t="s">
        <v>629</v>
      </c>
    </row>
    <row r="232" spans="1:6" x14ac:dyDescent="0.25">
      <c r="A232">
        <v>320133</v>
      </c>
      <c r="B232" t="s">
        <v>110</v>
      </c>
      <c r="C232" t="s">
        <v>108</v>
      </c>
      <c r="D232" t="s">
        <v>85</v>
      </c>
      <c r="E232" t="s">
        <v>620</v>
      </c>
      <c r="F232" t="s">
        <v>630</v>
      </c>
    </row>
    <row r="233" spans="1:6" x14ac:dyDescent="0.25">
      <c r="A233">
        <v>320145</v>
      </c>
      <c r="B233" t="s">
        <v>110</v>
      </c>
      <c r="C233" t="s">
        <v>108</v>
      </c>
      <c r="D233" t="s">
        <v>85</v>
      </c>
      <c r="E233" t="s">
        <v>620</v>
      </c>
      <c r="F233" t="s">
        <v>631</v>
      </c>
    </row>
    <row r="234" spans="1:6" x14ac:dyDescent="0.25">
      <c r="A234">
        <v>320159</v>
      </c>
      <c r="B234" t="s">
        <v>110</v>
      </c>
      <c r="C234" t="s">
        <v>108</v>
      </c>
      <c r="D234" t="s">
        <v>85</v>
      </c>
      <c r="E234" t="s">
        <v>620</v>
      </c>
      <c r="F234" t="s">
        <v>442</v>
      </c>
    </row>
    <row r="235" spans="1:6" x14ac:dyDescent="0.25">
      <c r="A235">
        <v>320160</v>
      </c>
      <c r="B235" t="s">
        <v>110</v>
      </c>
      <c r="C235" t="s">
        <v>108</v>
      </c>
      <c r="D235" t="s">
        <v>85</v>
      </c>
      <c r="E235" t="s">
        <v>620</v>
      </c>
      <c r="F235" t="s">
        <v>632</v>
      </c>
    </row>
    <row r="236" spans="1:6" x14ac:dyDescent="0.25">
      <c r="A236">
        <v>320161</v>
      </c>
      <c r="B236" t="s">
        <v>110</v>
      </c>
      <c r="C236" t="s">
        <v>108</v>
      </c>
      <c r="D236" t="s">
        <v>85</v>
      </c>
      <c r="E236" t="s">
        <v>620</v>
      </c>
      <c r="F236" t="s">
        <v>444</v>
      </c>
    </row>
    <row r="237" spans="1:6" x14ac:dyDescent="0.25">
      <c r="A237">
        <v>320162</v>
      </c>
      <c r="B237" t="s">
        <v>110</v>
      </c>
      <c r="C237" t="s">
        <v>108</v>
      </c>
      <c r="D237" t="s">
        <v>85</v>
      </c>
      <c r="E237" t="s">
        <v>620</v>
      </c>
      <c r="F237" t="s">
        <v>445</v>
      </c>
    </row>
    <row r="238" spans="1:6" x14ac:dyDescent="0.25">
      <c r="A238">
        <v>320163</v>
      </c>
      <c r="B238" t="s">
        <v>110</v>
      </c>
      <c r="C238" t="s">
        <v>108</v>
      </c>
      <c r="D238" t="s">
        <v>85</v>
      </c>
      <c r="E238" t="s">
        <v>620</v>
      </c>
      <c r="F238" t="s">
        <v>446</v>
      </c>
    </row>
    <row r="239" spans="1:6" x14ac:dyDescent="0.25">
      <c r="A239">
        <v>320164</v>
      </c>
      <c r="B239" t="s">
        <v>110</v>
      </c>
      <c r="C239" t="s">
        <v>108</v>
      </c>
      <c r="D239" t="s">
        <v>85</v>
      </c>
      <c r="E239" t="s">
        <v>620</v>
      </c>
      <c r="F239" t="s">
        <v>448</v>
      </c>
    </row>
    <row r="240" spans="1:6" x14ac:dyDescent="0.25">
      <c r="A240">
        <v>320165</v>
      </c>
      <c r="B240" t="s">
        <v>110</v>
      </c>
      <c r="C240" t="s">
        <v>108</v>
      </c>
      <c r="D240" t="s">
        <v>85</v>
      </c>
      <c r="E240" t="s">
        <v>620</v>
      </c>
      <c r="F240" t="s">
        <v>449</v>
      </c>
    </row>
    <row r="241" spans="1:6" x14ac:dyDescent="0.25">
      <c r="A241">
        <v>320166</v>
      </c>
      <c r="B241" t="s">
        <v>110</v>
      </c>
      <c r="C241" t="s">
        <v>108</v>
      </c>
      <c r="D241" t="s">
        <v>85</v>
      </c>
      <c r="E241" t="s">
        <v>620</v>
      </c>
      <c r="F241" t="s">
        <v>450</v>
      </c>
    </row>
    <row r="242" spans="1:6" x14ac:dyDescent="0.25">
      <c r="A242">
        <v>320167</v>
      </c>
      <c r="B242" t="s">
        <v>110</v>
      </c>
      <c r="C242" t="s">
        <v>108</v>
      </c>
      <c r="D242" t="s">
        <v>85</v>
      </c>
      <c r="E242" t="s">
        <v>620</v>
      </c>
      <c r="F242" t="s">
        <v>451</v>
      </c>
    </row>
    <row r="243" spans="1:6" x14ac:dyDescent="0.25">
      <c r="A243">
        <v>320168</v>
      </c>
      <c r="B243" t="s">
        <v>110</v>
      </c>
      <c r="C243" t="s">
        <v>108</v>
      </c>
      <c r="D243" t="s">
        <v>85</v>
      </c>
      <c r="E243" t="s">
        <v>620</v>
      </c>
      <c r="F243" t="s">
        <v>452</v>
      </c>
    </row>
    <row r="244" spans="1:6" x14ac:dyDescent="0.25">
      <c r="A244">
        <v>320169</v>
      </c>
      <c r="B244" t="s">
        <v>110</v>
      </c>
      <c r="C244" t="s">
        <v>108</v>
      </c>
      <c r="D244" t="s">
        <v>85</v>
      </c>
      <c r="E244" t="s">
        <v>620</v>
      </c>
      <c r="F244" t="s">
        <v>453</v>
      </c>
    </row>
    <row r="245" spans="1:6" x14ac:dyDescent="0.25">
      <c r="A245">
        <v>320300</v>
      </c>
      <c r="B245" t="s">
        <v>111</v>
      </c>
      <c r="C245" t="s">
        <v>108</v>
      </c>
      <c r="D245" t="s">
        <v>85</v>
      </c>
      <c r="E245" t="s">
        <v>633</v>
      </c>
      <c r="F245" t="s">
        <v>454</v>
      </c>
    </row>
    <row r="246" spans="1:6" x14ac:dyDescent="0.25">
      <c r="A246">
        <v>320301</v>
      </c>
      <c r="B246" t="s">
        <v>111</v>
      </c>
      <c r="C246" t="s">
        <v>108</v>
      </c>
      <c r="D246" t="s">
        <v>85</v>
      </c>
      <c r="E246" t="s">
        <v>633</v>
      </c>
      <c r="F246" t="s">
        <v>456</v>
      </c>
    </row>
    <row r="247" spans="1:6" x14ac:dyDescent="0.25">
      <c r="A247">
        <v>320303</v>
      </c>
      <c r="B247" t="s">
        <v>111</v>
      </c>
      <c r="C247" t="s">
        <v>108</v>
      </c>
      <c r="D247" t="s">
        <v>85</v>
      </c>
      <c r="E247" t="s">
        <v>633</v>
      </c>
      <c r="F247" t="s">
        <v>457</v>
      </c>
    </row>
    <row r="248" spans="1:6" x14ac:dyDescent="0.25">
      <c r="A248">
        <v>320304</v>
      </c>
      <c r="B248" t="s">
        <v>111</v>
      </c>
      <c r="C248" t="s">
        <v>108</v>
      </c>
      <c r="D248" t="s">
        <v>85</v>
      </c>
      <c r="E248" t="s">
        <v>633</v>
      </c>
      <c r="F248" t="s">
        <v>458</v>
      </c>
    </row>
    <row r="249" spans="1:6" x14ac:dyDescent="0.25">
      <c r="A249">
        <v>320305</v>
      </c>
      <c r="B249" t="s">
        <v>111</v>
      </c>
      <c r="C249" t="s">
        <v>108</v>
      </c>
      <c r="D249" t="s">
        <v>85</v>
      </c>
      <c r="E249" t="s">
        <v>633</v>
      </c>
      <c r="F249" t="s">
        <v>459</v>
      </c>
    </row>
    <row r="250" spans="1:6" x14ac:dyDescent="0.25">
      <c r="A250">
        <v>320310</v>
      </c>
      <c r="B250" t="s">
        <v>111</v>
      </c>
      <c r="C250" t="s">
        <v>108</v>
      </c>
      <c r="D250" t="s">
        <v>85</v>
      </c>
      <c r="E250" t="s">
        <v>633</v>
      </c>
      <c r="F250" t="s">
        <v>460</v>
      </c>
    </row>
    <row r="251" spans="1:6" x14ac:dyDescent="0.25">
      <c r="A251">
        <v>320311</v>
      </c>
      <c r="B251" t="s">
        <v>111</v>
      </c>
      <c r="C251" t="s">
        <v>108</v>
      </c>
      <c r="D251" t="s">
        <v>85</v>
      </c>
      <c r="E251" t="s">
        <v>633</v>
      </c>
      <c r="F251" t="s">
        <v>461</v>
      </c>
    </row>
    <row r="252" spans="1:6" x14ac:dyDescent="0.25">
      <c r="A252">
        <v>320312</v>
      </c>
      <c r="B252" t="s">
        <v>111</v>
      </c>
      <c r="C252" t="s">
        <v>108</v>
      </c>
      <c r="D252" t="s">
        <v>85</v>
      </c>
      <c r="E252" t="s">
        <v>633</v>
      </c>
      <c r="F252" t="s">
        <v>462</v>
      </c>
    </row>
    <row r="253" spans="1:6" x14ac:dyDescent="0.25">
      <c r="A253">
        <v>320314</v>
      </c>
      <c r="B253" t="s">
        <v>111</v>
      </c>
      <c r="C253" t="s">
        <v>108</v>
      </c>
      <c r="D253" t="s">
        <v>85</v>
      </c>
      <c r="E253" t="s">
        <v>633</v>
      </c>
      <c r="F253" t="s">
        <v>634</v>
      </c>
    </row>
    <row r="254" spans="1:6" x14ac:dyDescent="0.25">
      <c r="A254">
        <v>320320</v>
      </c>
      <c r="B254" t="s">
        <v>111</v>
      </c>
      <c r="C254" t="s">
        <v>108</v>
      </c>
      <c r="D254" t="s">
        <v>85</v>
      </c>
      <c r="E254" t="s">
        <v>633</v>
      </c>
      <c r="F254" t="s">
        <v>463</v>
      </c>
    </row>
    <row r="255" spans="1:6" x14ac:dyDescent="0.25">
      <c r="A255">
        <v>320323</v>
      </c>
      <c r="B255" t="s">
        <v>111</v>
      </c>
      <c r="C255" t="s">
        <v>108</v>
      </c>
      <c r="D255" t="s">
        <v>85</v>
      </c>
      <c r="E255" t="s">
        <v>633</v>
      </c>
      <c r="F255" t="s">
        <v>464</v>
      </c>
    </row>
    <row r="256" spans="1:6" x14ac:dyDescent="0.25">
      <c r="A256">
        <v>320324</v>
      </c>
      <c r="B256" t="s">
        <v>111</v>
      </c>
      <c r="C256" t="s">
        <v>108</v>
      </c>
      <c r="D256" t="s">
        <v>85</v>
      </c>
      <c r="E256" t="s">
        <v>633</v>
      </c>
      <c r="F256" t="s">
        <v>635</v>
      </c>
    </row>
    <row r="257" spans="1:6" x14ac:dyDescent="0.25">
      <c r="A257">
        <v>320330</v>
      </c>
      <c r="B257" t="s">
        <v>111</v>
      </c>
      <c r="C257" t="s">
        <v>108</v>
      </c>
      <c r="D257" t="s">
        <v>85</v>
      </c>
      <c r="E257" t="s">
        <v>633</v>
      </c>
      <c r="F257" t="s">
        <v>465</v>
      </c>
    </row>
    <row r="258" spans="1:6" x14ac:dyDescent="0.25">
      <c r="A258">
        <v>320331</v>
      </c>
      <c r="B258" t="s">
        <v>111</v>
      </c>
      <c r="C258" t="s">
        <v>108</v>
      </c>
      <c r="D258" t="s">
        <v>85</v>
      </c>
      <c r="E258" t="s">
        <v>633</v>
      </c>
      <c r="F258" t="s">
        <v>466</v>
      </c>
    </row>
    <row r="259" spans="1:6" x14ac:dyDescent="0.25">
      <c r="A259">
        <v>320332</v>
      </c>
      <c r="B259" t="s">
        <v>111</v>
      </c>
      <c r="C259" t="s">
        <v>108</v>
      </c>
      <c r="D259" t="s">
        <v>85</v>
      </c>
      <c r="E259" t="s">
        <v>633</v>
      </c>
      <c r="F259" t="s">
        <v>467</v>
      </c>
    </row>
    <row r="260" spans="1:6" x14ac:dyDescent="0.25">
      <c r="A260">
        <v>320333</v>
      </c>
      <c r="B260" t="s">
        <v>111</v>
      </c>
      <c r="C260" t="s">
        <v>108</v>
      </c>
      <c r="D260" t="s">
        <v>85</v>
      </c>
      <c r="E260" t="s">
        <v>633</v>
      </c>
      <c r="F260" t="s">
        <v>468</v>
      </c>
    </row>
    <row r="261" spans="1:6" x14ac:dyDescent="0.25">
      <c r="A261">
        <v>320342</v>
      </c>
      <c r="B261" t="s">
        <v>111</v>
      </c>
      <c r="C261" t="s">
        <v>108</v>
      </c>
      <c r="D261" t="s">
        <v>85</v>
      </c>
      <c r="E261" t="s">
        <v>633</v>
      </c>
      <c r="F261" t="s">
        <v>469</v>
      </c>
    </row>
    <row r="262" spans="1:6" x14ac:dyDescent="0.25">
      <c r="A262">
        <v>320361</v>
      </c>
      <c r="B262" t="s">
        <v>111</v>
      </c>
      <c r="C262" t="s">
        <v>108</v>
      </c>
      <c r="D262" t="s">
        <v>85</v>
      </c>
      <c r="E262" t="s">
        <v>633</v>
      </c>
      <c r="F262" t="s">
        <v>636</v>
      </c>
    </row>
    <row r="263" spans="1:6" x14ac:dyDescent="0.25">
      <c r="A263">
        <v>320362</v>
      </c>
      <c r="B263" t="s">
        <v>111</v>
      </c>
      <c r="C263" t="s">
        <v>108</v>
      </c>
      <c r="D263" t="s">
        <v>85</v>
      </c>
      <c r="E263" t="s">
        <v>633</v>
      </c>
      <c r="F263" t="s">
        <v>470</v>
      </c>
    </row>
    <row r="264" spans="1:6" x14ac:dyDescent="0.25">
      <c r="A264">
        <v>320366</v>
      </c>
      <c r="B264" t="s">
        <v>111</v>
      </c>
      <c r="C264" t="s">
        <v>108</v>
      </c>
      <c r="D264" t="s">
        <v>85</v>
      </c>
      <c r="E264" t="s">
        <v>633</v>
      </c>
      <c r="F264" t="s">
        <v>471</v>
      </c>
    </row>
    <row r="265" spans="1:6" x14ac:dyDescent="0.25">
      <c r="A265">
        <v>320367</v>
      </c>
      <c r="B265" t="s">
        <v>111</v>
      </c>
      <c r="C265" t="s">
        <v>108</v>
      </c>
      <c r="D265" t="s">
        <v>85</v>
      </c>
      <c r="E265" t="s">
        <v>633</v>
      </c>
      <c r="F265" t="s">
        <v>472</v>
      </c>
    </row>
    <row r="266" spans="1:6" x14ac:dyDescent="0.25">
      <c r="A266">
        <v>320370</v>
      </c>
      <c r="B266" t="s">
        <v>111</v>
      </c>
      <c r="C266" t="s">
        <v>108</v>
      </c>
      <c r="D266" t="s">
        <v>85</v>
      </c>
      <c r="E266" t="s">
        <v>633</v>
      </c>
      <c r="F266" t="s">
        <v>473</v>
      </c>
    </row>
    <row r="267" spans="1:6" x14ac:dyDescent="0.25">
      <c r="A267">
        <v>320371</v>
      </c>
      <c r="B267" t="s">
        <v>111</v>
      </c>
      <c r="C267" t="s">
        <v>108</v>
      </c>
      <c r="D267" t="s">
        <v>85</v>
      </c>
      <c r="E267" t="s">
        <v>633</v>
      </c>
      <c r="F267" t="s">
        <v>637</v>
      </c>
    </row>
    <row r="268" spans="1:6" x14ac:dyDescent="0.25">
      <c r="A268">
        <v>320372</v>
      </c>
      <c r="B268" t="s">
        <v>111</v>
      </c>
      <c r="C268" t="s">
        <v>108</v>
      </c>
      <c r="D268" t="s">
        <v>85</v>
      </c>
      <c r="E268" t="s">
        <v>633</v>
      </c>
      <c r="F268" t="s">
        <v>474</v>
      </c>
    </row>
    <row r="269" spans="1:6" x14ac:dyDescent="0.25">
      <c r="A269">
        <v>320380</v>
      </c>
      <c r="B269" t="s">
        <v>111</v>
      </c>
      <c r="C269" t="s">
        <v>108</v>
      </c>
      <c r="D269" t="s">
        <v>85</v>
      </c>
      <c r="E269" t="s">
        <v>633</v>
      </c>
      <c r="F269" t="s">
        <v>475</v>
      </c>
    </row>
    <row r="270" spans="1:6" x14ac:dyDescent="0.25">
      <c r="A270">
        <v>320381</v>
      </c>
      <c r="B270" t="s">
        <v>111</v>
      </c>
      <c r="C270" t="s">
        <v>108</v>
      </c>
      <c r="D270" t="s">
        <v>85</v>
      </c>
      <c r="E270" t="s">
        <v>633</v>
      </c>
      <c r="F270" t="s">
        <v>478</v>
      </c>
    </row>
    <row r="271" spans="1:6" x14ac:dyDescent="0.25">
      <c r="A271">
        <v>320382</v>
      </c>
      <c r="B271" t="s">
        <v>111</v>
      </c>
      <c r="C271" t="s">
        <v>108</v>
      </c>
      <c r="D271" t="s">
        <v>85</v>
      </c>
      <c r="E271" t="s">
        <v>633</v>
      </c>
      <c r="F271" t="s">
        <v>479</v>
      </c>
    </row>
    <row r="272" spans="1:6" x14ac:dyDescent="0.25">
      <c r="A272">
        <v>320400</v>
      </c>
      <c r="B272" t="s">
        <v>90</v>
      </c>
      <c r="C272" t="s">
        <v>89</v>
      </c>
      <c r="D272" t="s">
        <v>85</v>
      </c>
      <c r="E272" t="s">
        <v>89</v>
      </c>
      <c r="F272" t="s">
        <v>480</v>
      </c>
    </row>
    <row r="273" spans="1:6" x14ac:dyDescent="0.25">
      <c r="A273">
        <v>320401</v>
      </c>
      <c r="B273" t="s">
        <v>90</v>
      </c>
      <c r="C273" t="s">
        <v>89</v>
      </c>
      <c r="D273" t="s">
        <v>85</v>
      </c>
      <c r="E273" t="s">
        <v>89</v>
      </c>
      <c r="F273" t="s">
        <v>638</v>
      </c>
    </row>
    <row r="274" spans="1:6" x14ac:dyDescent="0.25">
      <c r="A274">
        <v>320403</v>
      </c>
      <c r="B274" t="s">
        <v>90</v>
      </c>
      <c r="C274" t="s">
        <v>89</v>
      </c>
      <c r="D274" t="s">
        <v>85</v>
      </c>
      <c r="E274" t="s">
        <v>89</v>
      </c>
      <c r="F274" t="s">
        <v>482</v>
      </c>
    </row>
    <row r="275" spans="1:6" x14ac:dyDescent="0.25">
      <c r="A275">
        <v>320425</v>
      </c>
      <c r="B275" t="s">
        <v>90</v>
      </c>
      <c r="C275" t="s">
        <v>89</v>
      </c>
      <c r="D275" t="s">
        <v>85</v>
      </c>
      <c r="E275" t="s">
        <v>89</v>
      </c>
      <c r="F275" t="s">
        <v>639</v>
      </c>
    </row>
    <row r="276" spans="1:6" x14ac:dyDescent="0.25">
      <c r="A276">
        <v>320426</v>
      </c>
      <c r="B276" t="s">
        <v>90</v>
      </c>
      <c r="C276" t="s">
        <v>89</v>
      </c>
      <c r="D276" t="s">
        <v>85</v>
      </c>
      <c r="E276" t="s">
        <v>89</v>
      </c>
      <c r="F276" t="s">
        <v>640</v>
      </c>
    </row>
    <row r="277" spans="1:6" x14ac:dyDescent="0.25">
      <c r="A277">
        <v>320427</v>
      </c>
      <c r="B277" t="s">
        <v>90</v>
      </c>
      <c r="C277" t="s">
        <v>89</v>
      </c>
      <c r="D277" t="s">
        <v>85</v>
      </c>
      <c r="E277" t="s">
        <v>89</v>
      </c>
      <c r="F277" t="s">
        <v>641</v>
      </c>
    </row>
    <row r="278" spans="1:6" x14ac:dyDescent="0.25">
      <c r="A278">
        <v>320431</v>
      </c>
      <c r="B278" t="s">
        <v>90</v>
      </c>
      <c r="C278" t="s">
        <v>89</v>
      </c>
      <c r="D278" t="s">
        <v>85</v>
      </c>
      <c r="E278" t="s">
        <v>89</v>
      </c>
      <c r="F278" t="s">
        <v>642</v>
      </c>
    </row>
    <row r="279" spans="1:6" x14ac:dyDescent="0.25">
      <c r="A279">
        <v>320432</v>
      </c>
      <c r="B279" t="s">
        <v>90</v>
      </c>
      <c r="C279" t="s">
        <v>89</v>
      </c>
      <c r="D279" t="s">
        <v>85</v>
      </c>
      <c r="E279" t="s">
        <v>89</v>
      </c>
      <c r="F279" t="s">
        <v>484</v>
      </c>
    </row>
    <row r="280" spans="1:6" x14ac:dyDescent="0.25">
      <c r="A280">
        <v>320433</v>
      </c>
      <c r="B280" t="s">
        <v>90</v>
      </c>
      <c r="C280" t="s">
        <v>89</v>
      </c>
      <c r="D280" t="s">
        <v>85</v>
      </c>
      <c r="E280" t="s">
        <v>89</v>
      </c>
      <c r="F280" t="s">
        <v>643</v>
      </c>
    </row>
    <row r="281" spans="1:6" x14ac:dyDescent="0.25">
      <c r="A281">
        <v>320434</v>
      </c>
      <c r="B281" t="s">
        <v>90</v>
      </c>
      <c r="C281" t="s">
        <v>89</v>
      </c>
      <c r="D281" t="s">
        <v>85</v>
      </c>
      <c r="E281" t="s">
        <v>89</v>
      </c>
      <c r="F281" t="s">
        <v>485</v>
      </c>
    </row>
    <row r="282" spans="1:6" x14ac:dyDescent="0.25">
      <c r="A282">
        <v>320435</v>
      </c>
      <c r="B282" t="s">
        <v>90</v>
      </c>
      <c r="C282" t="s">
        <v>89</v>
      </c>
      <c r="D282" t="s">
        <v>85</v>
      </c>
      <c r="E282" t="s">
        <v>89</v>
      </c>
      <c r="F282" t="s">
        <v>644</v>
      </c>
    </row>
    <row r="283" spans="1:6" x14ac:dyDescent="0.25">
      <c r="A283">
        <v>320436</v>
      </c>
      <c r="B283" t="s">
        <v>90</v>
      </c>
      <c r="C283" t="s">
        <v>89</v>
      </c>
      <c r="D283" t="s">
        <v>85</v>
      </c>
      <c r="E283" t="s">
        <v>89</v>
      </c>
      <c r="F283" t="s">
        <v>645</v>
      </c>
    </row>
    <row r="284" spans="1:6" x14ac:dyDescent="0.25">
      <c r="A284">
        <v>320440</v>
      </c>
      <c r="B284" t="s">
        <v>90</v>
      </c>
      <c r="C284" t="s">
        <v>89</v>
      </c>
      <c r="D284" t="s">
        <v>85</v>
      </c>
      <c r="E284" t="s">
        <v>89</v>
      </c>
      <c r="F284" t="s">
        <v>646</v>
      </c>
    </row>
    <row r="285" spans="1:6" x14ac:dyDescent="0.25">
      <c r="A285">
        <v>320441</v>
      </c>
      <c r="B285" t="s">
        <v>90</v>
      </c>
      <c r="C285" t="s">
        <v>89</v>
      </c>
      <c r="D285" t="s">
        <v>85</v>
      </c>
      <c r="E285" t="s">
        <v>89</v>
      </c>
      <c r="F285" t="s">
        <v>487</v>
      </c>
    </row>
    <row r="286" spans="1:6" x14ac:dyDescent="0.25">
      <c r="A286">
        <v>320442</v>
      </c>
      <c r="B286" t="s">
        <v>90</v>
      </c>
      <c r="C286" t="s">
        <v>89</v>
      </c>
      <c r="D286" t="s">
        <v>85</v>
      </c>
      <c r="E286" t="s">
        <v>89</v>
      </c>
      <c r="F286" t="s">
        <v>647</v>
      </c>
    </row>
    <row r="287" spans="1:6" x14ac:dyDescent="0.25">
      <c r="A287">
        <v>320460</v>
      </c>
      <c r="B287" t="s">
        <v>90</v>
      </c>
      <c r="C287" t="s">
        <v>89</v>
      </c>
      <c r="D287" t="s">
        <v>85</v>
      </c>
      <c r="E287" t="s">
        <v>89</v>
      </c>
      <c r="F287" t="s">
        <v>488</v>
      </c>
    </row>
    <row r="288" spans="1:6" x14ac:dyDescent="0.25">
      <c r="A288">
        <v>320461</v>
      </c>
      <c r="B288" t="s">
        <v>90</v>
      </c>
      <c r="C288" t="s">
        <v>89</v>
      </c>
      <c r="D288" t="s">
        <v>85</v>
      </c>
      <c r="E288" t="s">
        <v>89</v>
      </c>
      <c r="F288" t="s">
        <v>535</v>
      </c>
    </row>
    <row r="289" spans="1:6" x14ac:dyDescent="0.25">
      <c r="A289">
        <v>320462</v>
      </c>
      <c r="B289" t="s">
        <v>90</v>
      </c>
      <c r="C289" t="s">
        <v>89</v>
      </c>
      <c r="D289" t="s">
        <v>85</v>
      </c>
      <c r="E289" t="s">
        <v>89</v>
      </c>
      <c r="F289" t="s">
        <v>489</v>
      </c>
    </row>
    <row r="290" spans="1:6" x14ac:dyDescent="0.25">
      <c r="A290">
        <v>320470</v>
      </c>
      <c r="B290" t="s">
        <v>90</v>
      </c>
      <c r="C290" t="s">
        <v>89</v>
      </c>
      <c r="D290" t="s">
        <v>85</v>
      </c>
      <c r="E290" t="s">
        <v>89</v>
      </c>
      <c r="F290" t="s">
        <v>490</v>
      </c>
    </row>
    <row r="291" spans="1:6" x14ac:dyDescent="0.25">
      <c r="A291">
        <v>320472</v>
      </c>
      <c r="B291" t="s">
        <v>90</v>
      </c>
      <c r="C291" t="s">
        <v>89</v>
      </c>
      <c r="D291" t="s">
        <v>85</v>
      </c>
      <c r="E291" t="s">
        <v>89</v>
      </c>
      <c r="F291" t="s">
        <v>491</v>
      </c>
    </row>
    <row r="292" spans="1:6" x14ac:dyDescent="0.25">
      <c r="A292">
        <v>320480</v>
      </c>
      <c r="B292" t="s">
        <v>90</v>
      </c>
      <c r="C292" t="s">
        <v>89</v>
      </c>
      <c r="D292" t="s">
        <v>85</v>
      </c>
      <c r="E292" t="s">
        <v>89</v>
      </c>
      <c r="F292" t="s">
        <v>492</v>
      </c>
    </row>
    <row r="293" spans="1:6" x14ac:dyDescent="0.25">
      <c r="A293">
        <v>320481</v>
      </c>
      <c r="B293" t="s">
        <v>90</v>
      </c>
      <c r="C293" t="s">
        <v>89</v>
      </c>
      <c r="D293" t="s">
        <v>85</v>
      </c>
      <c r="E293" t="s">
        <v>89</v>
      </c>
      <c r="F293" t="s">
        <v>648</v>
      </c>
    </row>
    <row r="294" spans="1:6" x14ac:dyDescent="0.25">
      <c r="A294">
        <v>320485</v>
      </c>
      <c r="B294" t="s">
        <v>90</v>
      </c>
      <c r="C294" t="s">
        <v>89</v>
      </c>
      <c r="D294" t="s">
        <v>85</v>
      </c>
      <c r="E294" t="s">
        <v>89</v>
      </c>
      <c r="F294" t="s">
        <v>493</v>
      </c>
    </row>
    <row r="295" spans="1:6" x14ac:dyDescent="0.25">
      <c r="A295">
        <v>320486</v>
      </c>
      <c r="B295" t="s">
        <v>90</v>
      </c>
      <c r="C295" t="s">
        <v>89</v>
      </c>
      <c r="D295" t="s">
        <v>85</v>
      </c>
      <c r="E295" t="s">
        <v>89</v>
      </c>
      <c r="F295" t="s">
        <v>649</v>
      </c>
    </row>
    <row r="296" spans="1:6" x14ac:dyDescent="0.25">
      <c r="A296">
        <v>320490</v>
      </c>
      <c r="B296" t="s">
        <v>90</v>
      </c>
      <c r="C296" t="s">
        <v>89</v>
      </c>
      <c r="D296" t="s">
        <v>85</v>
      </c>
      <c r="E296" t="s">
        <v>89</v>
      </c>
      <c r="F296" t="s">
        <v>494</v>
      </c>
    </row>
    <row r="297" spans="1:6" x14ac:dyDescent="0.25">
      <c r="A297">
        <v>320491</v>
      </c>
      <c r="B297" t="s">
        <v>90</v>
      </c>
      <c r="C297" t="s">
        <v>89</v>
      </c>
      <c r="D297" t="s">
        <v>85</v>
      </c>
      <c r="E297" t="s">
        <v>89</v>
      </c>
      <c r="F297" t="s">
        <v>495</v>
      </c>
    </row>
    <row r="298" spans="1:6" x14ac:dyDescent="0.25">
      <c r="A298">
        <v>320492</v>
      </c>
      <c r="B298" t="s">
        <v>90</v>
      </c>
      <c r="C298" t="s">
        <v>89</v>
      </c>
      <c r="D298" t="s">
        <v>85</v>
      </c>
      <c r="E298" t="s">
        <v>89</v>
      </c>
      <c r="F298" t="s">
        <v>650</v>
      </c>
    </row>
    <row r="299" spans="1:6" x14ac:dyDescent="0.25">
      <c r="A299">
        <v>320493</v>
      </c>
      <c r="B299" t="s">
        <v>90</v>
      </c>
      <c r="C299" t="s">
        <v>89</v>
      </c>
      <c r="D299" t="s">
        <v>85</v>
      </c>
      <c r="E299" t="s">
        <v>89</v>
      </c>
      <c r="F299" t="s">
        <v>651</v>
      </c>
    </row>
    <row r="300" spans="1:6" x14ac:dyDescent="0.25">
      <c r="A300">
        <v>320494</v>
      </c>
      <c r="B300" t="s">
        <v>90</v>
      </c>
      <c r="C300" t="s">
        <v>89</v>
      </c>
      <c r="D300" t="s">
        <v>85</v>
      </c>
      <c r="E300" t="s">
        <v>89</v>
      </c>
      <c r="F300" t="s">
        <v>496</v>
      </c>
    </row>
    <row r="301" spans="1:6" x14ac:dyDescent="0.25">
      <c r="A301">
        <v>320500</v>
      </c>
      <c r="B301" t="s">
        <v>87</v>
      </c>
      <c r="C301" t="s">
        <v>86</v>
      </c>
      <c r="D301" t="s">
        <v>85</v>
      </c>
      <c r="E301" t="s">
        <v>86</v>
      </c>
      <c r="F301" t="s">
        <v>497</v>
      </c>
    </row>
    <row r="302" spans="1:6" x14ac:dyDescent="0.25">
      <c r="A302">
        <v>320501</v>
      </c>
      <c r="B302" t="s">
        <v>87</v>
      </c>
      <c r="C302" t="s">
        <v>86</v>
      </c>
      <c r="D302" t="s">
        <v>85</v>
      </c>
      <c r="E302" t="s">
        <v>86</v>
      </c>
      <c r="F302" t="s">
        <v>652</v>
      </c>
    </row>
    <row r="303" spans="1:6" x14ac:dyDescent="0.25">
      <c r="A303">
        <v>320502</v>
      </c>
      <c r="B303" t="s">
        <v>87</v>
      </c>
      <c r="C303" t="s">
        <v>86</v>
      </c>
      <c r="D303" t="s">
        <v>85</v>
      </c>
      <c r="E303" t="s">
        <v>86</v>
      </c>
      <c r="F303" t="s">
        <v>498</v>
      </c>
    </row>
    <row r="304" spans="1:6" x14ac:dyDescent="0.25">
      <c r="A304">
        <v>320503</v>
      </c>
      <c r="B304" t="s">
        <v>87</v>
      </c>
      <c r="C304" t="s">
        <v>86</v>
      </c>
      <c r="D304" t="s">
        <v>85</v>
      </c>
      <c r="E304" t="s">
        <v>86</v>
      </c>
      <c r="F304" t="s">
        <v>499</v>
      </c>
    </row>
    <row r="305" spans="1:6" x14ac:dyDescent="0.25">
      <c r="A305">
        <v>320509</v>
      </c>
      <c r="B305" t="s">
        <v>87</v>
      </c>
      <c r="C305" t="s">
        <v>86</v>
      </c>
      <c r="D305" t="s">
        <v>85</v>
      </c>
      <c r="E305" t="s">
        <v>86</v>
      </c>
      <c r="F305" t="s">
        <v>501</v>
      </c>
    </row>
    <row r="306" spans="1:6" x14ac:dyDescent="0.25">
      <c r="A306">
        <v>320510</v>
      </c>
      <c r="B306" t="s">
        <v>87</v>
      </c>
      <c r="C306" t="s">
        <v>86</v>
      </c>
      <c r="D306" t="s">
        <v>85</v>
      </c>
      <c r="E306" t="s">
        <v>86</v>
      </c>
      <c r="F306" t="s">
        <v>502</v>
      </c>
    </row>
    <row r="307" spans="1:6" x14ac:dyDescent="0.25">
      <c r="A307">
        <v>320511</v>
      </c>
      <c r="B307" t="s">
        <v>87</v>
      </c>
      <c r="C307" t="s">
        <v>86</v>
      </c>
      <c r="D307" t="s">
        <v>85</v>
      </c>
      <c r="E307" t="s">
        <v>86</v>
      </c>
      <c r="F307" t="s">
        <v>505</v>
      </c>
    </row>
    <row r="308" spans="1:6" x14ac:dyDescent="0.25">
      <c r="A308">
        <v>320512</v>
      </c>
      <c r="B308" t="s">
        <v>87</v>
      </c>
      <c r="C308" t="s">
        <v>86</v>
      </c>
      <c r="D308" t="s">
        <v>85</v>
      </c>
      <c r="E308" t="s">
        <v>86</v>
      </c>
      <c r="F308" t="s">
        <v>506</v>
      </c>
    </row>
    <row r="309" spans="1:6" x14ac:dyDescent="0.25">
      <c r="A309">
        <v>320513</v>
      </c>
      <c r="B309" t="s">
        <v>87</v>
      </c>
      <c r="C309" t="s">
        <v>86</v>
      </c>
      <c r="D309" t="s">
        <v>85</v>
      </c>
      <c r="E309" t="s">
        <v>86</v>
      </c>
      <c r="F309" t="s">
        <v>507</v>
      </c>
    </row>
    <row r="310" spans="1:6" x14ac:dyDescent="0.25">
      <c r="A310">
        <v>320520</v>
      </c>
      <c r="B310" t="s">
        <v>87</v>
      </c>
      <c r="C310" t="s">
        <v>86</v>
      </c>
      <c r="D310" t="s">
        <v>85</v>
      </c>
      <c r="E310" t="s">
        <v>86</v>
      </c>
      <c r="F310" t="s">
        <v>508</v>
      </c>
    </row>
    <row r="311" spans="1:6" x14ac:dyDescent="0.25">
      <c r="A311">
        <v>320521</v>
      </c>
      <c r="B311" t="s">
        <v>87</v>
      </c>
      <c r="C311" t="s">
        <v>86</v>
      </c>
      <c r="D311" t="s">
        <v>85</v>
      </c>
      <c r="E311" t="s">
        <v>86</v>
      </c>
      <c r="F311" t="s">
        <v>509</v>
      </c>
    </row>
    <row r="312" spans="1:6" x14ac:dyDescent="0.25">
      <c r="A312">
        <v>320530</v>
      </c>
      <c r="B312" t="s">
        <v>87</v>
      </c>
      <c r="C312" t="s">
        <v>86</v>
      </c>
      <c r="D312" t="s">
        <v>85</v>
      </c>
      <c r="E312" t="s">
        <v>86</v>
      </c>
      <c r="F312" t="s">
        <v>510</v>
      </c>
    </row>
    <row r="313" spans="1:6" x14ac:dyDescent="0.25">
      <c r="A313">
        <v>320531</v>
      </c>
      <c r="B313" t="s">
        <v>87</v>
      </c>
      <c r="C313" t="s">
        <v>86</v>
      </c>
      <c r="D313" t="s">
        <v>85</v>
      </c>
      <c r="E313" t="s">
        <v>86</v>
      </c>
      <c r="F313" t="s">
        <v>511</v>
      </c>
    </row>
    <row r="314" spans="1:6" x14ac:dyDescent="0.25">
      <c r="A314">
        <v>320532</v>
      </c>
      <c r="B314" t="s">
        <v>87</v>
      </c>
      <c r="C314" t="s">
        <v>86</v>
      </c>
      <c r="D314" t="s">
        <v>85</v>
      </c>
      <c r="E314" t="s">
        <v>86</v>
      </c>
      <c r="F314" t="s">
        <v>512</v>
      </c>
    </row>
    <row r="315" spans="1:6" x14ac:dyDescent="0.25">
      <c r="A315">
        <v>320533</v>
      </c>
      <c r="B315" t="s">
        <v>87</v>
      </c>
      <c r="C315" t="s">
        <v>86</v>
      </c>
      <c r="D315" t="s">
        <v>85</v>
      </c>
      <c r="E315" t="s">
        <v>86</v>
      </c>
      <c r="F315" t="s">
        <v>513</v>
      </c>
    </row>
    <row r="316" spans="1:6" x14ac:dyDescent="0.25">
      <c r="A316">
        <v>320540</v>
      </c>
      <c r="B316" t="s">
        <v>87</v>
      </c>
      <c r="C316" t="s">
        <v>86</v>
      </c>
      <c r="D316" t="s">
        <v>85</v>
      </c>
      <c r="E316" t="s">
        <v>86</v>
      </c>
      <c r="F316" t="s">
        <v>514</v>
      </c>
    </row>
    <row r="317" spans="1:6" x14ac:dyDescent="0.25">
      <c r="A317">
        <v>320541</v>
      </c>
      <c r="B317" t="s">
        <v>87</v>
      </c>
      <c r="C317" t="s">
        <v>86</v>
      </c>
      <c r="D317" t="s">
        <v>85</v>
      </c>
      <c r="E317" t="s">
        <v>86</v>
      </c>
      <c r="F317" t="s">
        <v>515</v>
      </c>
    </row>
    <row r="318" spans="1:6" x14ac:dyDescent="0.25">
      <c r="A318">
        <v>320542</v>
      </c>
      <c r="B318" t="s">
        <v>87</v>
      </c>
      <c r="C318" t="s">
        <v>86</v>
      </c>
      <c r="D318" t="s">
        <v>85</v>
      </c>
      <c r="E318" t="s">
        <v>86</v>
      </c>
      <c r="F318" t="s">
        <v>516</v>
      </c>
    </row>
    <row r="319" spans="1:6" x14ac:dyDescent="0.25">
      <c r="A319">
        <v>320543</v>
      </c>
      <c r="B319" t="s">
        <v>87</v>
      </c>
      <c r="C319" t="s">
        <v>86</v>
      </c>
      <c r="D319" t="s">
        <v>85</v>
      </c>
      <c r="E319" t="s">
        <v>86</v>
      </c>
      <c r="F319" t="s">
        <v>517</v>
      </c>
    </row>
    <row r="320" spans="1:6" x14ac:dyDescent="0.25">
      <c r="A320">
        <v>320544</v>
      </c>
      <c r="B320" t="s">
        <v>87</v>
      </c>
      <c r="C320" t="s">
        <v>86</v>
      </c>
      <c r="D320" t="s">
        <v>85</v>
      </c>
      <c r="E320" t="s">
        <v>86</v>
      </c>
      <c r="F320" t="s">
        <v>518</v>
      </c>
    </row>
    <row r="321" spans="1:6" x14ac:dyDescent="0.25">
      <c r="A321">
        <v>320545</v>
      </c>
      <c r="B321" t="s">
        <v>87</v>
      </c>
      <c r="C321" t="s">
        <v>86</v>
      </c>
      <c r="D321" t="s">
        <v>85</v>
      </c>
      <c r="E321" t="s">
        <v>86</v>
      </c>
      <c r="F321" t="s">
        <v>519</v>
      </c>
    </row>
    <row r="322" spans="1:6" x14ac:dyDescent="0.25">
      <c r="A322">
        <v>320550</v>
      </c>
      <c r="B322" t="s">
        <v>87</v>
      </c>
      <c r="C322" t="s">
        <v>86</v>
      </c>
      <c r="D322" t="s">
        <v>85</v>
      </c>
      <c r="E322" t="s">
        <v>86</v>
      </c>
      <c r="F322" t="s">
        <v>520</v>
      </c>
    </row>
    <row r="323" spans="1:6" x14ac:dyDescent="0.25">
      <c r="A323">
        <v>320551</v>
      </c>
      <c r="B323" t="s">
        <v>87</v>
      </c>
      <c r="C323" t="s">
        <v>86</v>
      </c>
      <c r="D323" t="s">
        <v>85</v>
      </c>
      <c r="E323" t="s">
        <v>86</v>
      </c>
      <c r="F323" t="s">
        <v>521</v>
      </c>
    </row>
    <row r="324" spans="1:6" x14ac:dyDescent="0.25">
      <c r="A324">
        <v>320552</v>
      </c>
      <c r="B324" t="s">
        <v>87</v>
      </c>
      <c r="C324" t="s">
        <v>86</v>
      </c>
      <c r="D324" t="s">
        <v>85</v>
      </c>
      <c r="E324" t="s">
        <v>86</v>
      </c>
      <c r="F324" t="s">
        <v>522</v>
      </c>
    </row>
    <row r="325" spans="1:6" x14ac:dyDescent="0.25">
      <c r="A325">
        <v>320553</v>
      </c>
      <c r="B325" t="s">
        <v>87</v>
      </c>
      <c r="C325" t="s">
        <v>86</v>
      </c>
      <c r="D325" t="s">
        <v>85</v>
      </c>
      <c r="E325" t="s">
        <v>86</v>
      </c>
      <c r="F325" t="s">
        <v>523</v>
      </c>
    </row>
    <row r="326" spans="1:6" x14ac:dyDescent="0.25">
      <c r="A326">
        <v>320560</v>
      </c>
      <c r="B326" t="s">
        <v>87</v>
      </c>
      <c r="C326" t="s">
        <v>86</v>
      </c>
      <c r="D326" t="s">
        <v>85</v>
      </c>
      <c r="E326" t="s">
        <v>86</v>
      </c>
      <c r="F326" t="s">
        <v>524</v>
      </c>
    </row>
    <row r="327" spans="1:6" x14ac:dyDescent="0.25">
      <c r="A327">
        <v>320561</v>
      </c>
      <c r="B327" t="s">
        <v>87</v>
      </c>
      <c r="C327" t="s">
        <v>86</v>
      </c>
      <c r="D327" t="s">
        <v>85</v>
      </c>
      <c r="E327" t="s">
        <v>86</v>
      </c>
      <c r="F327" t="s">
        <v>525</v>
      </c>
    </row>
    <row r="328" spans="1:6" x14ac:dyDescent="0.25">
      <c r="A328">
        <v>320562</v>
      </c>
      <c r="B328" t="s">
        <v>87</v>
      </c>
      <c r="C328" t="s">
        <v>86</v>
      </c>
      <c r="D328" t="s">
        <v>85</v>
      </c>
      <c r="E328" t="s">
        <v>86</v>
      </c>
      <c r="F328" t="s">
        <v>526</v>
      </c>
    </row>
    <row r="329" spans="1:6" x14ac:dyDescent="0.25">
      <c r="A329">
        <v>320563</v>
      </c>
      <c r="B329" t="s">
        <v>87</v>
      </c>
      <c r="C329" t="s">
        <v>86</v>
      </c>
      <c r="D329" t="s">
        <v>85</v>
      </c>
      <c r="E329" t="s">
        <v>86</v>
      </c>
      <c r="F329" t="s">
        <v>527</v>
      </c>
    </row>
    <row r="330" spans="1:6" x14ac:dyDescent="0.25">
      <c r="A330">
        <v>320564</v>
      </c>
      <c r="B330" t="s">
        <v>87</v>
      </c>
      <c r="C330" t="s">
        <v>86</v>
      </c>
      <c r="D330" t="s">
        <v>85</v>
      </c>
      <c r="E330" t="s">
        <v>86</v>
      </c>
      <c r="F330" t="s">
        <v>528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2364504C0774B91A8C83906C34E2B" ma:contentTypeVersion="10" ma:contentTypeDescription="Create a new document." ma:contentTypeScope="" ma:versionID="187e73e817f2a5e261547cf7592c324f">
  <xsd:schema xmlns:xsd="http://www.w3.org/2001/XMLSchema" xmlns:xs="http://www.w3.org/2001/XMLSchema" xmlns:p="http://schemas.microsoft.com/office/2006/metadata/properties" xmlns:ns2="6719592d-42f9-4331-a016-1868470944c5" xmlns:ns3="df25a99a-1c69-45a9-93ff-ed73211d2714" targetNamespace="http://schemas.microsoft.com/office/2006/metadata/properties" ma:root="true" ma:fieldsID="32fefd58f58f2a581b6f362078a1b3f6" ns2:_="" ns3:_="">
    <xsd:import namespace="6719592d-42f9-4331-a016-1868470944c5"/>
    <xsd:import namespace="df25a99a-1c69-45a9-93ff-ed73211d2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9592d-42f9-4331-a016-186847094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5a99a-1c69-45a9-93ff-ed73211d2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D7FC43-0091-48C1-826F-75C8782762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9592d-42f9-4331-a016-1868470944c5"/>
    <ds:schemaRef ds:uri="df25a99a-1c69-45a9-93ff-ed73211d27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F34C40-2793-4FEE-9549-92F4EB17198B}">
  <ds:schemaRefs>
    <ds:schemaRef ds:uri="http://purl.org/dc/elements/1.1/"/>
    <ds:schemaRef ds:uri="http://schemas.microsoft.com/office/2006/metadata/properties"/>
    <ds:schemaRef ds:uri="df25a99a-1c69-45a9-93ff-ed73211d271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719592d-42f9-4331-a016-1868470944c5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CE95687-9ECD-472F-BD71-3AE6642D79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Oversikt per tjenesteområde</vt:lpstr>
      <vt:lpstr>Pønsjeliste</vt:lpstr>
      <vt:lpstr>Ark1</vt:lpstr>
      <vt:lpstr>Fleksi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Rødland, Hege</cp:lastModifiedBy>
  <cp:revision/>
  <dcterms:created xsi:type="dcterms:W3CDTF">2021-09-10T10:19:45Z</dcterms:created>
  <dcterms:modified xsi:type="dcterms:W3CDTF">2021-09-15T07:40:20Z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0x0101001122364504C0774B91A8C83906C34E2B</vt:lpwstr>
  </property>
</Properties>
</file>