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https://sandneskommune.sharepoint.com/sites/Rapportering2019/Shared Documents/Rapportering 2021/1. Perioderapport 2021/Saksframlegg og vedlegg/"/>
    </mc:Choice>
  </mc:AlternateContent>
  <xr:revisionPtr revIDLastSave="1263" documentId="13_ncr:1_{030422E5-94F2-44A1-ABE6-41B6652AF863}" xr6:coauthVersionLast="47" xr6:coauthVersionMax="47" xr10:uidLastSave="{BCCF06A0-4FA6-4257-BC10-3B05C7053CE0}"/>
  <bookViews>
    <workbookView xWindow="46020" yWindow="4710" windowWidth="43200" windowHeight="12735" xr2:uid="{00000000-000D-0000-FFFF-FFFF00000000}"/>
  </bookViews>
  <sheets>
    <sheet name="Skjema" sheetId="5" r:id="rId1"/>
    <sheet name="Mal" sheetId="8" r:id="rId2"/>
    <sheet name="Ark1" sheetId="9" r:id="rId3"/>
  </sheets>
  <definedNames>
    <definedName name="_xlnm._FilterDatabase" localSheetId="0" hidden="1">Skjema!$B$15:$J$118</definedName>
    <definedName name="_xlnm.Print_Area" localSheetId="0">Skjema!$B$2:$J$114</definedName>
    <definedName name="_xlnm.Print_Titles" localSheetId="0">Skjema!$4:$15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2" i="5" l="1"/>
  <c r="G116" i="5"/>
  <c r="N103" i="8" s="1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4" i="8"/>
  <c r="N3" i="8"/>
  <c r="J123" i="5" l="1"/>
  <c r="J124" i="5" s="1"/>
  <c r="G115" i="5" l="1"/>
  <c r="G118" i="5" s="1"/>
  <c r="N102" i="8" l="1"/>
  <c r="J6" i="5" s="1"/>
  <c r="J7" i="5"/>
</calcChain>
</file>

<file path=xl/sharedStrings.xml><?xml version="1.0" encoding="utf-8"?>
<sst xmlns="http://schemas.openxmlformats.org/spreadsheetml/2006/main" count="472" uniqueCount="165">
  <si>
    <t>Selskap</t>
  </si>
  <si>
    <t>Region</t>
  </si>
  <si>
    <t>År</t>
  </si>
  <si>
    <t>Art</t>
  </si>
  <si>
    <t>Ansvar</t>
  </si>
  <si>
    <t>Tjeneste</t>
  </si>
  <si>
    <t>Prosjekt</t>
  </si>
  <si>
    <t>Aktivitet</t>
  </si>
  <si>
    <t>Kb06</t>
  </si>
  <si>
    <t>Kb07</t>
  </si>
  <si>
    <t>Kb08</t>
  </si>
  <si>
    <t>Kb09</t>
  </si>
  <si>
    <t>Kb10</t>
  </si>
  <si>
    <t>Årsbudsj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</si>
  <si>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</si>
  <si>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</si>
  <si>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</si>
  <si>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</si>
  <si>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</si>
  <si>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</si>
  <si>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</si>
  <si>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</si>
  <si>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</si>
  <si>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</si>
  <si>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</si>
  <si>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</si>
  <si>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Tekst</t>
  </si>
  <si>
    <t>Fordel.kode</t>
  </si>
  <si>
    <t xml:space="preserve">BUDSJETTJUSTERINGER   </t>
  </si>
  <si>
    <t>OMRÅDE:</t>
  </si>
  <si>
    <t>ØKONOMIREGLEMENT:</t>
  </si>
  <si>
    <t>RES.ENH.:</t>
  </si>
  <si>
    <t>FORDELINGSNØKLER:</t>
  </si>
  <si>
    <t>Fordelingsnøkler</t>
  </si>
  <si>
    <t>DATO :</t>
  </si>
  <si>
    <t>Av tabellen nedenfor fremgår resultatenhetens (event. tjenesteområdets) søknader om budsjettjusteringer som går i null innenfor resultatenhetens (tjenesteområdets) budsjettramme.</t>
  </si>
  <si>
    <t>Sjekk at budsjettjusteringen går i 0. Alle budsjettjusteringer skal nummereres og forklares med stikkord.</t>
  </si>
  <si>
    <t>NB ! Ved budsjettjusteringer i investeringsbudsjettet må disse føres på et eget skjema - kun for investeringsbudsjettet.</t>
  </si>
  <si>
    <t>TEKSTFORKLARING TIL</t>
  </si>
  <si>
    <t>Nr.</t>
  </si>
  <si>
    <t>ANSVAR</t>
  </si>
  <si>
    <t>TJENESTE</t>
  </si>
  <si>
    <t>PROSJEKT</t>
  </si>
  <si>
    <t>Fordelings-</t>
  </si>
  <si>
    <t>Ref. til § i</t>
  </si>
  <si>
    <t>BUDSJETTJUSTERINGEN</t>
  </si>
  <si>
    <t>NR.</t>
  </si>
  <si>
    <t>nøkkel</t>
  </si>
  <si>
    <t>øk.reg.</t>
  </si>
  <si>
    <t>SUM BUDSJETTJUSTERINGER</t>
  </si>
  <si>
    <t>http://intranetweb/applications/System/publish/view/showobject.asp?infoobjectid=1001436</t>
  </si>
  <si>
    <t>Endring</t>
  </si>
  <si>
    <t xml:space="preserve">  +/-</t>
  </si>
  <si>
    <t>FILNAVN</t>
  </si>
  <si>
    <t>Kontroll mal</t>
  </si>
  <si>
    <t>Kontroll skjema</t>
  </si>
  <si>
    <t>Sandnes kommune</t>
  </si>
  <si>
    <t>§3.5.1</t>
  </si>
  <si>
    <t>INVESTERINGER IKT</t>
  </si>
  <si>
    <t>Nytt utstyr for elektronisk løsning for politiske dokumenter</t>
  </si>
  <si>
    <t>Skifte av kunstgress</t>
  </si>
  <si>
    <t>Tiltak for å oppfylle nye miljøkrav til kunstgressbaner</t>
  </si>
  <si>
    <t>Frøylandsvatnet, turvei med lys. Utredning og tiltak</t>
  </si>
  <si>
    <t>Etab. av hovedvannledning Hommersåk</t>
  </si>
  <si>
    <t>Sanering Skeianeområdet, Skogsbakken, Kiprå med flere</t>
  </si>
  <si>
    <t>Flytting av vann-og avløpsledn. i forb. fylkesvei 505, Skjæveland-Foss-Eikeland</t>
  </si>
  <si>
    <t>Etablering VA ledninger Usken</t>
  </si>
  <si>
    <t>SENTRUMSTILTAK GENERELT</t>
  </si>
  <si>
    <t>Soma rusvern, nytt hovedbygg (21014)</t>
  </si>
  <si>
    <t>Momskompensasjon</t>
  </si>
  <si>
    <t>Regulering</t>
  </si>
  <si>
    <t>Kommunale boliger rehabilitering, ca 24 per år</t>
  </si>
  <si>
    <t>Kulturhuset foaje oppgradering</t>
  </si>
  <si>
    <t>Boliger for vanskeligstilte, tun</t>
  </si>
  <si>
    <t>Inventar innleid bygg SLS/FBU/Flyktningenheten</t>
  </si>
  <si>
    <t>Sentrum parkeringsanlegg A8</t>
  </si>
  <si>
    <t>Et mer fleksibelt dokumenthåndteringssystem</t>
  </si>
  <si>
    <t>Oppfølgingstiltak KDP sentrum (GASS)</t>
  </si>
  <si>
    <t>Demning Frøylandsvatnet</t>
  </si>
  <si>
    <t>Hoveveien</t>
  </si>
  <si>
    <t>Utleiebolig (UT2)</t>
  </si>
  <si>
    <t>Øyren sentrumsutvikling (ØSU)</t>
  </si>
  <si>
    <t>Forsand skole - samlet plan (SS7)</t>
  </si>
  <si>
    <t>Ruten - teknisk plan og offentlig byrom</t>
  </si>
  <si>
    <t>Redusert låneopptak</t>
  </si>
  <si>
    <t>Økt overføring fra drift til investering</t>
  </si>
  <si>
    <t xml:space="preserve">BJ 1. perioderapport </t>
  </si>
  <si>
    <t>Nytt rådhus</t>
  </si>
  <si>
    <t>Overføring fra Sandnes tomteselskap KF, salg av rådhusmarka</t>
  </si>
  <si>
    <t>Foajé Sandnes kulturhus, oppgradering</t>
  </si>
  <si>
    <t>Brueland bhg brakker</t>
  </si>
  <si>
    <t>Bygningsm. utbedr. Kinokino</t>
  </si>
  <si>
    <t>Kinokino-Stasjon K felles bevilgning</t>
  </si>
  <si>
    <t>Kulturhuset - rehabilitering</t>
  </si>
  <si>
    <t>Kulturhuset - tautrekk og lysanlegg</t>
  </si>
  <si>
    <t>Boligsosial handlingsplan, kjøp boliger</t>
  </si>
  <si>
    <t>Sandnes matservice grovoppvaskmaskin</t>
  </si>
  <si>
    <t>Varatun psykriatiske ny heis</t>
  </si>
  <si>
    <t>Bogafjell ungdomsskole</t>
  </si>
  <si>
    <t>Mulighetsstudie sentrumsskoler</t>
  </si>
  <si>
    <t>Trones skole til B35-skole og utvidelse</t>
  </si>
  <si>
    <t>Ny helsestasjon inventar</t>
  </si>
  <si>
    <t>Solskjerming skoler</t>
  </si>
  <si>
    <t>Salg kommunale eiendommer</t>
  </si>
  <si>
    <t>Tiltak på grunn av økt vannføring i Frøylandsbekken</t>
  </si>
  <si>
    <t>Bypakke gange 2020</t>
  </si>
  <si>
    <t>Tilpassning av kryss i  Melsheiveien til Blinktrase</t>
  </si>
  <si>
    <t>RESTAREALER</t>
  </si>
  <si>
    <t>UTBYGGINGSAVTALER</t>
  </si>
  <si>
    <t>Opparbeidelse av Folkvordveien VVA</t>
  </si>
  <si>
    <t>Teknisk utstyr avløpsnett; pumping, slamsuging osv</t>
  </si>
  <si>
    <t>Omlegging kommunale ledninger E39 fra Kvelluren til Ålgård</t>
  </si>
  <si>
    <t>Oppgradering og driftsoptimalisering tekniske installasjoner</t>
  </si>
  <si>
    <t>HJEMMEKOMPOSTERING</t>
  </si>
  <si>
    <t>Forsand kulturhus oppgradering (KSL), budsjett</t>
  </si>
  <si>
    <t>EFF - Brønnbakka - vinterhage (BVI)</t>
  </si>
  <si>
    <t>Fleksibel avlastningstjeneste</t>
  </si>
  <si>
    <t>Kleivane, nytt botilbud for funksjonshemmede (21002)</t>
  </si>
  <si>
    <t>Prestholen ny personalbase (2105200)</t>
  </si>
  <si>
    <t>Bofellesskap Sørbø Hove (2103300)</t>
  </si>
  <si>
    <t>Vågsgjerd aktivitetsenter (2104400)</t>
  </si>
  <si>
    <t>Utbygg forsterket avd Lundehaugen u.skole (3004300)</t>
  </si>
  <si>
    <t>Maudland skole varmtvann (3003000)</t>
  </si>
  <si>
    <t>Branntekn. tiltak kommunale formålsbygg, budsjett</t>
  </si>
  <si>
    <t>Nytt produksjonskjøkken Vatne (41011)</t>
  </si>
  <si>
    <t>Bypakke sykkel 2018</t>
  </si>
  <si>
    <t>Bymiljøpakke belysning Sykehusparken</t>
  </si>
  <si>
    <t>Tillrettelegging Røssdalen (090), budsjett</t>
  </si>
  <si>
    <t>Off. toalett Bråstein turområde/badeplass</t>
  </si>
  <si>
    <t>Parkveien nord - kostnadsbidrag</t>
  </si>
  <si>
    <t xml:space="preserve">BJ 1.perioderapport </t>
  </si>
  <si>
    <t>Eksisterende prosjekt</t>
  </si>
  <si>
    <t xml:space="preserve">Nye prosjekt </t>
  </si>
  <si>
    <t>Fjellsikring Hanafjellet</t>
  </si>
  <si>
    <t>Kortlåsesystem på idrettshallene Sørbø, Hana, Lura og Austrått</t>
  </si>
  <si>
    <t>Langgata barnehage</t>
  </si>
  <si>
    <t>Bydrift - Flomvernutstyr</t>
  </si>
  <si>
    <t>Oletto asfaltcontainer, Maskinpark bydrift</t>
  </si>
  <si>
    <t>John Deere 6610, Maskinpark bydrift </t>
  </si>
  <si>
    <t>Fondsføringer</t>
  </si>
  <si>
    <t>Teknisk utstyr for videoproduksjon i møterom for politiske møter</t>
  </si>
  <si>
    <t>Barnehager innkjøp digitalt utstyr</t>
  </si>
  <si>
    <t>Nytt oppvekst administrativt system</t>
  </si>
  <si>
    <t>Tiltak Riska brannstasjon</t>
  </si>
  <si>
    <t>Delfelt 1 KDP sentrum (gass)</t>
  </si>
  <si>
    <t>Barnehager infoskjermer</t>
  </si>
  <si>
    <t>Austrått bhg tilretteleggingstiltak</t>
  </si>
  <si>
    <t>Fond - Barnehager innkjøp digitalt utstyr</t>
  </si>
  <si>
    <t>Fond - Nytt oppvekst administrativt system</t>
  </si>
  <si>
    <t>Fond - Delfelt 1 KDP sentrum (gass)</t>
  </si>
  <si>
    <t>Fond - Barnehager infoskjermer</t>
  </si>
  <si>
    <t>Fond - Austrått bhg tilretteleggingstiltak</t>
  </si>
  <si>
    <t>Fond 25701260 - Oletto asfaltcontainer, Maskinpark bydrift</t>
  </si>
  <si>
    <t>Fond 25701260 - John Deere 6610, Maskinpark bydrift </t>
  </si>
  <si>
    <t xml:space="preserve">Fond 25110044 - Teknisk utstyr for videoproduksjon i møterom for politiske møter </t>
  </si>
  <si>
    <t>Fond 25703150 - Inventar innleid bygg SLS/FBU/Flyktningenheten</t>
  </si>
  <si>
    <t>Fond 25701156 - Tiltak Riska brannstasjon</t>
  </si>
  <si>
    <t>Fond 25701260 - Bydrift - Flomvernutstyr</t>
  </si>
  <si>
    <t>Fond 25501001 - Oppgradering av Langgata</t>
  </si>
  <si>
    <t>Oppgradering av Langgata</t>
  </si>
  <si>
    <t xml:space="preserve">Oppgradering møterom, AV-utstyr mm, Rådhus særskilt </t>
  </si>
  <si>
    <t xml:space="preserve">Fond 25701110 - Oppgradering møterom, AV-utstyr mm, Rådhus særskilt </t>
  </si>
  <si>
    <t>Innkjøp for innredning 1. etg i nybygg: møterom, mediatek, kantine + garderobeskap til ansatte i 4&amp;5. etg.</t>
  </si>
  <si>
    <t>Fond 25120086 - Innkjøp for innredning 1. etg i nybygg: møterom, mediatek, kantine + garderobeskap til ansatte i 4&amp;5. etg.</t>
  </si>
  <si>
    <t xml:space="preserve">Økt momskompensasjon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</si>
</sst>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(* #,##0.00_);_(* \(#,##0.00\);_(* &quot;-&quot;??_);_(@_)"/>
    <numFmt numFmtId="166" formatCode="d/m/yyyy"/>
    <numFmt numFmtId="167" formatCode="_ * #,##0_ ;_ * \-#,##0_ ;_ * &quot;-&quot;??_ ;_ @_ "/>
    <numFmt numFmtId="168" formatCode="_(* #,##0_);_(* \(#,##0\);_(* &quot;-&quot;??_);_(@_)"/>
    <numFmt numFmtId="169" formatCode="0.0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Humanst521 BT"/>
      <family val="2"/>
    </font>
    <font>
      <b/>
      <sz val="10"/>
      <name val="Arial"/>
      <family val="2"/>
    </font>
    <font>
      <u/>
      <sz val="10"/>
      <color indexed="12"/>
      <name val="Times New Roman"/>
      <family val="1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Times New Roman"/>
      <family val="1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color indexed="48"/>
      <name val="Times New Roman"/>
      <family val="1"/>
    </font>
    <font>
      <b/>
      <i/>
      <sz val="9"/>
      <color indexed="48"/>
      <name val="Times New Roman"/>
      <family val="1"/>
    </font>
    <font>
      <b/>
      <i/>
      <sz val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1" fillId="3" borderId="0">
      <alignment horizontal="right"/>
    </xf>
    <xf numFmtId="165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0" fillId="0" borderId="0"/>
    <xf numFmtId="0" fontId="1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20" fillId="0" borderId="0"/>
    <xf numFmtId="0" fontId="22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1" fillId="0" borderId="0"/>
  </cellStyleXfs>
  <cellXfs count="12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10" fillId="0" borderId="3" xfId="0" applyFont="1" applyBorder="1"/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0" fontId="11" fillId="0" borderId="5" xfId="0" applyFont="1" applyBorder="1"/>
    <xf numFmtId="0" fontId="10" fillId="0" borderId="6" xfId="0" applyFont="1" applyBorder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7" xfId="0" applyFont="1" applyBorder="1"/>
    <xf numFmtId="0" fontId="10" fillId="0" borderId="8" xfId="0" applyFont="1" applyBorder="1"/>
    <xf numFmtId="0" fontId="11" fillId="0" borderId="9" xfId="0" applyFont="1" applyBorder="1" applyAlignment="1">
      <alignment horizontal="center"/>
    </xf>
    <xf numFmtId="0" fontId="11" fillId="0" borderId="9" xfId="0" applyFont="1" applyBorder="1"/>
    <xf numFmtId="0" fontId="11" fillId="0" borderId="10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3" fillId="0" borderId="1" xfId="0" applyFont="1" applyBorder="1"/>
    <xf numFmtId="0" fontId="13" fillId="0" borderId="11" xfId="0" applyFont="1" applyBorder="1"/>
    <xf numFmtId="0" fontId="13" fillId="0" borderId="2" xfId="0" applyFont="1" applyBorder="1"/>
    <xf numFmtId="0" fontId="0" fillId="0" borderId="0" xfId="0" applyAlignment="1"/>
    <xf numFmtId="0" fontId="11" fillId="0" borderId="4" xfId="0" applyFont="1" applyBorder="1" applyAlignment="1"/>
    <xf numFmtId="0" fontId="11" fillId="0" borderId="0" xfId="0" applyFont="1" applyBorder="1" applyAlignment="1"/>
    <xf numFmtId="0" fontId="11" fillId="0" borderId="9" xfId="0" applyFont="1" applyBorder="1" applyAlignment="1"/>
    <xf numFmtId="0" fontId="11" fillId="0" borderId="0" xfId="0" applyFont="1" applyAlignment="1"/>
    <xf numFmtId="0" fontId="0" fillId="0" borderId="13" xfId="0" applyBorder="1"/>
    <xf numFmtId="0" fontId="0" fillId="0" borderId="14" xfId="0" applyBorder="1"/>
    <xf numFmtId="0" fontId="5" fillId="0" borderId="15" xfId="1" applyFont="1" applyBorder="1" applyAlignment="1" applyProtection="1">
      <alignment shrinkToFit="1"/>
    </xf>
    <xf numFmtId="0" fontId="8" fillId="0" borderId="16" xfId="1" applyFont="1" applyBorder="1" applyAlignment="1" applyProtection="1">
      <alignment shrinkToFit="1"/>
    </xf>
    <xf numFmtId="0" fontId="13" fillId="0" borderId="17" xfId="0" applyFont="1" applyBorder="1"/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4" fillId="0" borderId="0" xfId="0" applyFont="1" applyBorder="1"/>
    <xf numFmtId="0" fontId="12" fillId="2" borderId="1" xfId="0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167" fontId="14" fillId="0" borderId="22" xfId="0" applyNumberFormat="1" applyFont="1" applyBorder="1" applyAlignment="1"/>
    <xf numFmtId="0" fontId="17" fillId="0" borderId="24" xfId="0" applyFont="1" applyBorder="1" applyAlignment="1"/>
    <xf numFmtId="0" fontId="16" fillId="0" borderId="22" xfId="0" applyFont="1" applyBorder="1"/>
    <xf numFmtId="0" fontId="12" fillId="2" borderId="25" xfId="0" applyFont="1" applyFill="1" applyBorder="1" applyAlignment="1">
      <alignment horizontal="center"/>
    </xf>
    <xf numFmtId="0" fontId="0" fillId="0" borderId="12" xfId="0" applyBorder="1" applyAlignment="1"/>
    <xf numFmtId="0" fontId="12" fillId="2" borderId="26" xfId="0" applyFont="1" applyFill="1" applyBorder="1"/>
    <xf numFmtId="0" fontId="0" fillId="2" borderId="25" xfId="0" applyFill="1" applyBorder="1"/>
    <xf numFmtId="0" fontId="12" fillId="2" borderId="17" xfId="0" applyFont="1" applyFill="1" applyBorder="1" applyAlignment="1">
      <alignment horizontal="center"/>
    </xf>
    <xf numFmtId="0" fontId="0" fillId="0" borderId="12" xfId="0" applyBorder="1"/>
    <xf numFmtId="0" fontId="4" fillId="0" borderId="12" xfId="0" applyFont="1" applyBorder="1"/>
    <xf numFmtId="168" fontId="0" fillId="0" borderId="0" xfId="3" applyNumberFormat="1" applyFont="1"/>
    <xf numFmtId="168" fontId="3" fillId="0" borderId="0" xfId="3" applyNumberFormat="1" applyFont="1"/>
    <xf numFmtId="168" fontId="0" fillId="0" borderId="0" xfId="3" applyNumberFormat="1" applyFont="1" applyBorder="1"/>
    <xf numFmtId="168" fontId="11" fillId="0" borderId="4" xfId="3" applyNumberFormat="1" applyFont="1" applyBorder="1"/>
    <xf numFmtId="168" fontId="11" fillId="0" borderId="0" xfId="3" applyNumberFormat="1" applyFont="1" applyBorder="1"/>
    <xf numFmtId="168" fontId="11" fillId="0" borderId="9" xfId="3" applyNumberFormat="1" applyFont="1" applyBorder="1"/>
    <xf numFmtId="168" fontId="11" fillId="0" borderId="0" xfId="3" applyNumberFormat="1" applyFont="1"/>
    <xf numFmtId="168" fontId="12" fillId="2" borderId="20" xfId="3" applyNumberFormat="1" applyFont="1" applyFill="1" applyBorder="1" applyAlignment="1">
      <alignment horizontal="center"/>
    </xf>
    <xf numFmtId="168" fontId="12" fillId="2" borderId="12" xfId="3" quotePrefix="1" applyNumberFormat="1" applyFont="1" applyFill="1" applyBorder="1" applyAlignment="1">
      <alignment horizontal="center"/>
    </xf>
    <xf numFmtId="168" fontId="12" fillId="2" borderId="25" xfId="3" applyNumberFormat="1" applyFont="1" applyFill="1" applyBorder="1" applyAlignment="1">
      <alignment horizontal="center"/>
    </xf>
    <xf numFmtId="168" fontId="0" fillId="0" borderId="0" xfId="0" applyNumberFormat="1"/>
    <xf numFmtId="0" fontId="2" fillId="0" borderId="12" xfId="0" applyFont="1" applyFill="1" applyBorder="1"/>
    <xf numFmtId="0" fontId="0" fillId="0" borderId="0" xfId="0" applyNumberFormat="1"/>
    <xf numFmtId="0" fontId="0" fillId="0" borderId="0" xfId="0" applyFill="1"/>
    <xf numFmtId="0" fontId="0" fillId="4" borderId="12" xfId="0" applyFill="1" applyBorder="1"/>
    <xf numFmtId="0" fontId="0" fillId="4" borderId="12" xfId="0" applyFill="1" applyBorder="1" applyAlignment="1">
      <alignment horizontal="center"/>
    </xf>
    <xf numFmtId="0" fontId="2" fillId="4" borderId="12" xfId="0" applyFont="1" applyFill="1" applyBorder="1"/>
    <xf numFmtId="0" fontId="2" fillId="4" borderId="12" xfId="0" applyNumberFormat="1" applyFont="1" applyFill="1" applyBorder="1"/>
    <xf numFmtId="168" fontId="2" fillId="4" borderId="12" xfId="3" applyNumberFormat="1" applyFont="1" applyFill="1" applyBorder="1"/>
    <xf numFmtId="167" fontId="0" fillId="4" borderId="12" xfId="0" applyNumberFormat="1" applyFill="1" applyBorder="1" applyAlignment="1"/>
    <xf numFmtId="0" fontId="2" fillId="4" borderId="12" xfId="0" applyFont="1" applyFill="1" applyBorder="1" applyAlignment="1"/>
    <xf numFmtId="0" fontId="0" fillId="5" borderId="12" xfId="0" applyFill="1" applyBorder="1"/>
    <xf numFmtId="0" fontId="0" fillId="5" borderId="12" xfId="0" applyFill="1" applyBorder="1" applyAlignment="1">
      <alignment horizontal="center"/>
    </xf>
    <xf numFmtId="0" fontId="2" fillId="5" borderId="12" xfId="0" applyFont="1" applyFill="1" applyBorder="1"/>
    <xf numFmtId="168" fontId="2" fillId="5" borderId="12" xfId="3" applyNumberFormat="1" applyFont="1" applyFill="1" applyBorder="1"/>
    <xf numFmtId="167" fontId="0" fillId="5" borderId="12" xfId="0" applyNumberFormat="1" applyFill="1" applyBorder="1" applyAlignment="1"/>
    <xf numFmtId="0" fontId="2" fillId="5" borderId="12" xfId="0" applyFont="1" applyFill="1" applyBorder="1" applyAlignment="1"/>
    <xf numFmtId="0" fontId="0" fillId="6" borderId="12" xfId="0" applyFill="1" applyBorder="1"/>
    <xf numFmtId="0" fontId="0" fillId="6" borderId="12" xfId="0" applyFill="1" applyBorder="1" applyAlignment="1">
      <alignment horizontal="center"/>
    </xf>
    <xf numFmtId="0" fontId="2" fillId="6" borderId="12" xfId="0" applyFont="1" applyFill="1" applyBorder="1"/>
    <xf numFmtId="168" fontId="2" fillId="6" borderId="12" xfId="3" applyNumberFormat="1" applyFont="1" applyFill="1" applyBorder="1"/>
    <xf numFmtId="167" fontId="0" fillId="6" borderId="12" xfId="0" applyNumberFormat="1" applyFill="1" applyBorder="1" applyAlignment="1"/>
    <xf numFmtId="0" fontId="2" fillId="6" borderId="12" xfId="0" applyFont="1" applyFill="1" applyBorder="1" applyAlignment="1"/>
    <xf numFmtId="0" fontId="0" fillId="6" borderId="12" xfId="0" applyFill="1" applyBorder="1" applyAlignment="1">
      <alignment horizontal="right"/>
    </xf>
    <xf numFmtId="0" fontId="0" fillId="5" borderId="12" xfId="0" applyFill="1" applyBorder="1" applyAlignment="1">
      <alignment horizontal="right"/>
    </xf>
    <xf numFmtId="0" fontId="0" fillId="0" borderId="0" xfId="0" applyFill="1" applyAlignment="1"/>
    <xf numFmtId="168" fontId="0" fillId="0" borderId="0" xfId="3" applyNumberFormat="1" applyFont="1" applyFill="1"/>
    <xf numFmtId="168" fontId="0" fillId="0" borderId="0" xfId="0" applyNumberFormat="1" applyFill="1"/>
    <xf numFmtId="0" fontId="7" fillId="0" borderId="33" xfId="0" applyFont="1" applyBorder="1" applyAlignment="1">
      <alignment horizontal="left"/>
    </xf>
    <xf numFmtId="49" fontId="0" fillId="0" borderId="0" xfId="0" applyNumberFormat="1"/>
    <xf numFmtId="168" fontId="15" fillId="0" borderId="23" xfId="3" applyNumberFormat="1" applyFont="1" applyBorder="1" applyAlignment="1" applyProtection="1">
      <alignment shrinkToFit="1"/>
    </xf>
    <xf numFmtId="0" fontId="0" fillId="0" borderId="0" xfId="0" applyNumberFormat="1" applyFill="1"/>
    <xf numFmtId="0" fontId="2" fillId="0" borderId="0" xfId="0" applyFont="1" applyFill="1"/>
    <xf numFmtId="168" fontId="0" fillId="4" borderId="12" xfId="3" applyNumberFormat="1" applyFont="1" applyFill="1" applyBorder="1"/>
    <xf numFmtId="167" fontId="0" fillId="4" borderId="12" xfId="0" applyNumberFormat="1" applyFill="1" applyBorder="1"/>
    <xf numFmtId="0" fontId="0" fillId="7" borderId="12" xfId="0" applyFill="1" applyBorder="1" applyAlignment="1">
      <alignment horizontal="right"/>
    </xf>
    <xf numFmtId="0" fontId="0" fillId="7" borderId="12" xfId="0" applyFill="1" applyBorder="1" applyAlignment="1">
      <alignment horizontal="center"/>
    </xf>
    <xf numFmtId="0" fontId="2" fillId="7" borderId="12" xfId="0" applyFont="1" applyFill="1" applyBorder="1"/>
    <xf numFmtId="0" fontId="0" fillId="7" borderId="12" xfId="0" applyFill="1" applyBorder="1"/>
    <xf numFmtId="168" fontId="2" fillId="7" borderId="12" xfId="3" applyNumberFormat="1" applyFont="1" applyFill="1" applyBorder="1"/>
    <xf numFmtId="167" fontId="0" fillId="7" borderId="12" xfId="0" applyNumberFormat="1" applyFill="1" applyBorder="1" applyAlignment="1"/>
    <xf numFmtId="0" fontId="2" fillId="7" borderId="12" xfId="0" applyFont="1" applyFill="1" applyBorder="1" applyAlignment="1"/>
    <xf numFmtId="0" fontId="0" fillId="7" borderId="12" xfId="0" applyFill="1" applyBorder="1" applyAlignment="1">
      <alignment wrapText="1"/>
    </xf>
    <xf numFmtId="0" fontId="0" fillId="8" borderId="12" xfId="0" applyFill="1" applyBorder="1" applyAlignment="1">
      <alignment horizontal="center"/>
    </xf>
    <xf numFmtId="0" fontId="2" fillId="8" borderId="12" xfId="0" applyFont="1" applyFill="1" applyBorder="1"/>
    <xf numFmtId="0" fontId="0" fillId="8" borderId="12" xfId="0" applyFill="1" applyBorder="1"/>
    <xf numFmtId="0" fontId="2" fillId="7" borderId="12" xfId="0" applyFont="1" applyFill="1" applyBorder="1" applyAlignment="1">
      <alignment wrapText="1"/>
    </xf>
    <xf numFmtId="169" fontId="2" fillId="0" borderId="0" xfId="0" applyNumberFormat="1" applyFont="1"/>
    <xf numFmtId="169" fontId="0" fillId="0" borderId="0" xfId="0" applyNumberFormat="1"/>
    <xf numFmtId="165" fontId="0" fillId="0" borderId="12" xfId="3" applyFont="1" applyBorder="1"/>
    <xf numFmtId="0" fontId="2" fillId="0" borderId="30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168" fontId="2" fillId="4" borderId="36" xfId="3" applyNumberFormat="1" applyFont="1" applyFill="1" applyBorder="1" applyAlignment="1">
      <alignment horizontal="center"/>
    </xf>
    <xf numFmtId="168" fontId="2" fillId="4" borderId="37" xfId="3" applyNumberFormat="1" applyFont="1" applyFill="1" applyBorder="1" applyAlignment="1">
      <alignment horizontal="center"/>
    </xf>
    <xf numFmtId="166" fontId="9" fillId="0" borderId="27" xfId="0" applyNumberFormat="1" applyFont="1" applyBorder="1" applyAlignment="1">
      <alignment horizontal="left"/>
    </xf>
    <xf numFmtId="166" fontId="0" fillId="0" borderId="28" xfId="0" applyNumberFormat="1" applyBorder="1" applyAlignment="1">
      <alignment horizontal="left"/>
    </xf>
    <xf numFmtId="166" fontId="0" fillId="0" borderId="29" xfId="0" applyNumberFormat="1" applyBorder="1" applyAlignment="1">
      <alignment horizontal="left"/>
    </xf>
    <xf numFmtId="167" fontId="0" fillId="5" borderId="36" xfId="0" applyNumberFormat="1" applyFill="1" applyBorder="1" applyAlignment="1">
      <alignment horizontal="center"/>
    </xf>
    <xf numFmtId="167" fontId="0" fillId="5" borderId="37" xfId="0" applyNumberFormat="1" applyFill="1" applyBorder="1" applyAlignment="1">
      <alignment horizontal="center"/>
    </xf>
    <xf numFmtId="168" fontId="2" fillId="7" borderId="36" xfId="3" applyNumberFormat="1" applyFont="1" applyFill="1" applyBorder="1" applyAlignment="1">
      <alignment horizontal="center"/>
    </xf>
    <xf numFmtId="168" fontId="2" fillId="7" borderId="37" xfId="3" applyNumberFormat="1" applyFont="1" applyFill="1" applyBorder="1" applyAlignment="1">
      <alignment horizontal="center"/>
    </xf>
  </cellXfs>
  <cellStyles count="44">
    <cellStyle name="Hyperkobling" xfId="1" builtinId="8"/>
    <cellStyle name="Kolonne" xfId="2" xr:uid="{00000000-0005-0000-0000-000001000000}"/>
    <cellStyle name="Komma" xfId="3" builtinId="3"/>
    <cellStyle name="Komma 2" xfId="4" xr:uid="{00000000-0005-0000-0000-000003000000}"/>
    <cellStyle name="Komma 2 2" xfId="5" xr:uid="{00000000-0005-0000-0000-000004000000}"/>
    <cellStyle name="Komma 2 3" xfId="6" xr:uid="{00000000-0005-0000-0000-000005000000}"/>
    <cellStyle name="Komma 2 4" xfId="7" xr:uid="{00000000-0005-0000-0000-000006000000}"/>
    <cellStyle name="Komma 3" xfId="8" xr:uid="{00000000-0005-0000-0000-000007000000}"/>
    <cellStyle name="Komma 3 2" xfId="9" xr:uid="{00000000-0005-0000-0000-000008000000}"/>
    <cellStyle name="Komma 4" xfId="10" xr:uid="{00000000-0005-0000-0000-000009000000}"/>
    <cellStyle name="Komma 4 2" xfId="11" xr:uid="{00000000-0005-0000-0000-00000A000000}"/>
    <cellStyle name="Komma 5" xfId="12" xr:uid="{00000000-0005-0000-0000-00000B000000}"/>
    <cellStyle name="Komma 5 2" xfId="13" xr:uid="{00000000-0005-0000-0000-00000C000000}"/>
    <cellStyle name="Komma 5 3" xfId="14" xr:uid="{00000000-0005-0000-0000-00000D000000}"/>
    <cellStyle name="Komma 6" xfId="15" xr:uid="{00000000-0005-0000-0000-00000E000000}"/>
    <cellStyle name="Komma 7" xfId="16" xr:uid="{00000000-0005-0000-0000-00000F000000}"/>
    <cellStyle name="Komma 8" xfId="17" xr:uid="{00000000-0005-0000-0000-000010000000}"/>
    <cellStyle name="Komma 9" xfId="42" xr:uid="{432F786A-2131-4CD4-B0DA-B3CF1A4BCE98}"/>
    <cellStyle name="Normal" xfId="0" builtinId="0"/>
    <cellStyle name="Normal 10" xfId="18" xr:uid="{00000000-0005-0000-0000-000012000000}"/>
    <cellStyle name="Normal 10 10" xfId="19" xr:uid="{00000000-0005-0000-0000-000013000000}"/>
    <cellStyle name="Normal 10 2 2 10" xfId="20" xr:uid="{00000000-0005-0000-0000-000014000000}"/>
    <cellStyle name="Normal 11" xfId="21" xr:uid="{00000000-0005-0000-0000-000015000000}"/>
    <cellStyle name="Normal 194" xfId="22" xr:uid="{00000000-0005-0000-0000-000016000000}"/>
    <cellStyle name="Normal 194 3" xfId="23" xr:uid="{00000000-0005-0000-0000-000017000000}"/>
    <cellStyle name="Normal 2" xfId="24" xr:uid="{00000000-0005-0000-0000-000018000000}"/>
    <cellStyle name="Normal 2 11 2" xfId="25" xr:uid="{00000000-0005-0000-0000-000019000000}"/>
    <cellStyle name="Normal 2 2" xfId="26" xr:uid="{00000000-0005-0000-0000-00001A000000}"/>
    <cellStyle name="Normal 2 2 2" xfId="41" xr:uid="{21D7D379-A8C3-47EF-9720-EC057B44EF66}"/>
    <cellStyle name="Normal 2 26" xfId="27" xr:uid="{00000000-0005-0000-0000-00001B000000}"/>
    <cellStyle name="Normal 3" xfId="28" xr:uid="{00000000-0005-0000-0000-00001C000000}"/>
    <cellStyle name="Normal 3 2" xfId="29" xr:uid="{00000000-0005-0000-0000-00001D000000}"/>
    <cellStyle name="Normal 4" xfId="30" xr:uid="{00000000-0005-0000-0000-00001E000000}"/>
    <cellStyle name="Normal 4 2 2" xfId="31" xr:uid="{00000000-0005-0000-0000-00001F000000}"/>
    <cellStyle name="Normal 5" xfId="32" xr:uid="{00000000-0005-0000-0000-000020000000}"/>
    <cellStyle name="Normal 6" xfId="43" xr:uid="{17BA3670-6F6F-400D-A966-5CC7E2378325}"/>
    <cellStyle name="Prosent 2" xfId="33" xr:uid="{00000000-0005-0000-0000-000021000000}"/>
    <cellStyle name="Prosent 2 2" xfId="34" xr:uid="{00000000-0005-0000-0000-000022000000}"/>
    <cellStyle name="Prosent 3" xfId="35" xr:uid="{00000000-0005-0000-0000-000023000000}"/>
    <cellStyle name="Prosent 4" xfId="36" xr:uid="{00000000-0005-0000-0000-000024000000}"/>
    <cellStyle name="Tusenskille 2" xfId="37" xr:uid="{00000000-0005-0000-0000-000025000000}"/>
    <cellStyle name="Tusenskille 2 2" xfId="38" xr:uid="{00000000-0005-0000-0000-000026000000}"/>
    <cellStyle name="Tusenskille 2 3" xfId="39" xr:uid="{00000000-0005-0000-0000-000027000000}"/>
    <cellStyle name="Tusenskille 3" xfId="40" xr:uid="{00000000-0005-0000-0000-00002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ntranetweb/applications/System/publish/view/showobject.asp?infoobjectid=1001506" TargetMode="External"/><Relationship Id="rId1" Type="http://schemas.openxmlformats.org/officeDocument/2006/relationships/hyperlink" Target="http://intranetweb/applications/System/publish/view/showobject.asp?infoobjectid=1001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57DDF-074D-4623-8715-13A7C1FC9870}">
  <sheetPr>
    <pageSetUpPr fitToPage="1"/>
  </sheetPr>
  <dimension ref="B1:AA140"/>
  <sheetViews>
    <sheetView tabSelected="1" topLeftCell="A5" zoomScale="115" zoomScaleNormal="115" workbookViewId="0">
      <pane xSplit="1" ySplit="11" topLeftCell="B96" activePane="bottomRight" state="frozen"/>
      <selection activeCell="A5" sqref="A5"/>
      <selection pane="topRight" activeCell="B5" sqref="B5"/>
      <selection pane="bottomLeft" activeCell="A16" sqref="A16"/>
      <selection pane="bottomRight" activeCell="F116" sqref="F116"/>
    </sheetView>
  </sheetViews>
  <sheetFormatPr baseColWidth="10" defaultColWidth="9.140625" defaultRowHeight="12.75"/>
  <cols>
    <col min="1" max="1" width="1.7109375" customWidth="1"/>
    <col min="2" max="2" width="7.7109375" customWidth="1"/>
    <col min="3" max="3" width="9.42578125" customWidth="1"/>
    <col min="4" max="4" width="10.85546875" customWidth="1"/>
    <col min="5" max="5" width="11.5703125" customWidth="1"/>
    <col min="6" max="6" width="10.85546875" customWidth="1"/>
    <col min="7" max="7" width="13.42578125" style="51" customWidth="1"/>
    <col min="8" max="8" width="12.28515625" style="22" customWidth="1"/>
    <col min="9" max="9" width="12.7109375" style="22" bestFit="1" customWidth="1"/>
    <col min="10" max="10" width="106.140625" customWidth="1"/>
    <col min="12" max="12" width="10.85546875" bestFit="1" customWidth="1"/>
    <col min="13" max="13" width="15.85546875" customWidth="1"/>
    <col min="14" max="22" width="9.140625" customWidth="1"/>
    <col min="23" max="23" width="10.28515625" bestFit="1" customWidth="1"/>
    <col min="25" max="25" width="14.42578125" bestFit="1" customWidth="1"/>
    <col min="26" max="26" width="10.85546875" bestFit="1" customWidth="1"/>
  </cols>
  <sheetData>
    <row r="1" spans="2:23">
      <c r="C1" s="1"/>
      <c r="D1" s="1"/>
      <c r="E1" s="1"/>
    </row>
    <row r="2" spans="2:23" ht="20.25">
      <c r="B2" s="2" t="s">
        <v>28</v>
      </c>
      <c r="C2" s="1"/>
      <c r="D2" s="1"/>
      <c r="E2" s="1"/>
      <c r="G2" s="52">
        <v>2021</v>
      </c>
    </row>
    <row r="3" spans="2:23" ht="16.5" customHeight="1" thickBot="1">
      <c r="B3" s="2"/>
      <c r="C3" s="1"/>
      <c r="D3" s="1"/>
      <c r="E3" s="1"/>
    </row>
    <row r="4" spans="2:23" ht="18.75" customHeight="1">
      <c r="B4" s="19" t="s">
        <v>29</v>
      </c>
      <c r="C4" s="111" t="s">
        <v>56</v>
      </c>
      <c r="D4" s="112"/>
      <c r="E4" s="113"/>
      <c r="G4" s="53"/>
      <c r="H4" s="3" t="s">
        <v>30</v>
      </c>
      <c r="I4" s="27"/>
      <c r="J4" s="29" t="s">
        <v>50</v>
      </c>
    </row>
    <row r="5" spans="2:23" ht="18" customHeight="1" thickBot="1">
      <c r="B5" s="20" t="s">
        <v>31</v>
      </c>
      <c r="C5" s="114" t="s">
        <v>86</v>
      </c>
      <c r="D5" s="115"/>
      <c r="E5" s="116"/>
      <c r="F5" s="124" t="s">
        <v>139</v>
      </c>
      <c r="G5" s="125"/>
      <c r="H5" s="4" t="s">
        <v>32</v>
      </c>
      <c r="I5" s="28"/>
      <c r="J5" s="30" t="s">
        <v>33</v>
      </c>
    </row>
    <row r="6" spans="2:23" ht="18" customHeight="1" thickBot="1">
      <c r="B6" s="31" t="s">
        <v>53</v>
      </c>
      <c r="C6" s="89" t="s">
        <v>86</v>
      </c>
      <c r="D6" s="32"/>
      <c r="E6" s="33"/>
      <c r="F6" s="117" t="s">
        <v>131</v>
      </c>
      <c r="G6" s="118"/>
      <c r="H6" s="34"/>
      <c r="I6" s="43" t="s">
        <v>54</v>
      </c>
      <c r="J6" s="91">
        <f>SUM(Mal!N3:N2878)</f>
        <v>-0.47826087474822998</v>
      </c>
    </row>
    <row r="7" spans="2:23" ht="17.25" customHeight="1" thickBot="1">
      <c r="B7" s="21" t="s">
        <v>34</v>
      </c>
      <c r="C7" s="119">
        <v>44335</v>
      </c>
      <c r="D7" s="120"/>
      <c r="E7" s="121"/>
      <c r="F7" s="122" t="s">
        <v>132</v>
      </c>
      <c r="G7" s="123"/>
      <c r="I7" s="42" t="s">
        <v>55</v>
      </c>
      <c r="J7" s="41">
        <f>G118</f>
        <v>-4.7826088848523796E-4</v>
      </c>
      <c r="L7">
        <v>1000</v>
      </c>
    </row>
    <row r="8" spans="2:23" ht="12.75" customHeight="1" thickBot="1">
      <c r="C8" s="1"/>
      <c r="D8" s="1"/>
      <c r="E8" s="1"/>
    </row>
    <row r="9" spans="2:23">
      <c r="B9" s="5" t="s">
        <v>35</v>
      </c>
      <c r="C9" s="6"/>
      <c r="D9" s="6"/>
      <c r="E9" s="6"/>
      <c r="F9" s="7"/>
      <c r="G9" s="54"/>
      <c r="H9" s="23"/>
      <c r="I9" s="23"/>
      <c r="J9" s="8"/>
    </row>
    <row r="10" spans="2:23">
      <c r="B10" s="9" t="s">
        <v>36</v>
      </c>
      <c r="C10" s="10"/>
      <c r="D10" s="10"/>
      <c r="E10" s="10"/>
      <c r="F10" s="11"/>
      <c r="G10" s="55"/>
      <c r="H10" s="24"/>
      <c r="I10" s="24"/>
      <c r="J10" s="12"/>
    </row>
    <row r="11" spans="2:23" ht="13.5" thickBot="1">
      <c r="B11" s="13" t="s">
        <v>37</v>
      </c>
      <c r="C11" s="14"/>
      <c r="D11" s="14"/>
      <c r="E11" s="14"/>
      <c r="F11" s="15"/>
      <c r="G11" s="56"/>
      <c r="H11" s="25"/>
      <c r="I11" s="25"/>
      <c r="J11" s="16"/>
    </row>
    <row r="12" spans="2:23" ht="7.5" customHeight="1" thickBot="1">
      <c r="B12" s="17"/>
      <c r="C12" s="18"/>
      <c r="D12" s="18"/>
      <c r="E12" s="18"/>
      <c r="F12" s="17"/>
      <c r="G12" s="57"/>
      <c r="H12" s="26"/>
      <c r="I12" s="26"/>
      <c r="J12" s="17"/>
    </row>
    <row r="13" spans="2:23">
      <c r="B13" s="35"/>
      <c r="C13" s="36"/>
      <c r="D13" s="36"/>
      <c r="E13" s="36"/>
      <c r="F13" s="36"/>
      <c r="G13" s="58" t="s">
        <v>51</v>
      </c>
      <c r="H13" s="36"/>
      <c r="I13" s="36"/>
      <c r="J13" s="37" t="s">
        <v>38</v>
      </c>
    </row>
    <row r="14" spans="2:23">
      <c r="B14" s="38" t="s">
        <v>39</v>
      </c>
      <c r="C14" s="39" t="s">
        <v>3</v>
      </c>
      <c r="D14" s="39" t="s">
        <v>40</v>
      </c>
      <c r="E14" s="39" t="s">
        <v>41</v>
      </c>
      <c r="F14" s="39" t="s">
        <v>42</v>
      </c>
      <c r="G14" s="59" t="s">
        <v>52</v>
      </c>
      <c r="H14" s="39" t="s">
        <v>43</v>
      </c>
      <c r="I14" s="39" t="s">
        <v>44</v>
      </c>
      <c r="J14" s="40" t="s">
        <v>45</v>
      </c>
    </row>
    <row r="15" spans="2:23">
      <c r="B15" s="48"/>
      <c r="C15" s="47"/>
      <c r="D15" s="47"/>
      <c r="E15" s="47"/>
      <c r="F15" s="44" t="s">
        <v>46</v>
      </c>
      <c r="G15" s="60"/>
      <c r="H15" s="44" t="s">
        <v>47</v>
      </c>
      <c r="I15" s="44" t="s">
        <v>48</v>
      </c>
      <c r="J15" s="46"/>
    </row>
    <row r="16" spans="2:23">
      <c r="B16" s="65">
        <v>1</v>
      </c>
      <c r="C16" s="66">
        <v>3230</v>
      </c>
      <c r="D16" s="67">
        <v>1099</v>
      </c>
      <c r="E16" s="67">
        <v>1229</v>
      </c>
      <c r="F16" s="68">
        <v>1200949</v>
      </c>
      <c r="G16" s="69">
        <v>-3055.4110000000001</v>
      </c>
      <c r="H16" s="70">
        <v>34</v>
      </c>
      <c r="I16" s="71" t="s">
        <v>57</v>
      </c>
      <c r="J16" s="67" t="s">
        <v>58</v>
      </c>
      <c r="L16" s="61"/>
      <c r="M16" s="92"/>
      <c r="N16" s="64"/>
      <c r="O16" s="64"/>
      <c r="P16" s="64"/>
      <c r="Q16" s="64"/>
      <c r="R16" s="64"/>
      <c r="S16" s="64"/>
      <c r="T16" s="64"/>
      <c r="U16" s="92"/>
      <c r="V16" s="64"/>
      <c r="W16" s="64"/>
    </row>
    <row r="17" spans="2:23">
      <c r="B17" s="65">
        <v>2</v>
      </c>
      <c r="C17" s="66">
        <v>3230</v>
      </c>
      <c r="D17" s="67">
        <v>1425</v>
      </c>
      <c r="E17" s="67">
        <v>1229</v>
      </c>
      <c r="F17" s="68">
        <v>1205199</v>
      </c>
      <c r="G17" s="69">
        <v>-557.34100000000001</v>
      </c>
      <c r="H17" s="70">
        <v>34</v>
      </c>
      <c r="I17" s="71" t="s">
        <v>57</v>
      </c>
      <c r="J17" s="67" t="s">
        <v>76</v>
      </c>
      <c r="L17" s="61"/>
      <c r="M17" s="92"/>
      <c r="N17" s="64"/>
      <c r="O17" s="64"/>
      <c r="P17" s="64"/>
      <c r="Q17" s="64"/>
      <c r="R17" s="64"/>
      <c r="S17" s="64"/>
      <c r="T17" s="64"/>
      <c r="U17" s="92"/>
      <c r="V17" s="64"/>
      <c r="W17" s="64"/>
    </row>
    <row r="18" spans="2:23">
      <c r="B18" s="65">
        <v>3</v>
      </c>
      <c r="C18" s="66">
        <v>3230</v>
      </c>
      <c r="D18" s="67">
        <v>1140</v>
      </c>
      <c r="E18" s="67">
        <v>2222</v>
      </c>
      <c r="F18" s="68">
        <v>3338001</v>
      </c>
      <c r="G18" s="69">
        <v>8.7799999999999994</v>
      </c>
      <c r="H18" s="70">
        <v>34</v>
      </c>
      <c r="I18" s="71" t="s">
        <v>57</v>
      </c>
      <c r="J18" s="67" t="s">
        <v>82</v>
      </c>
      <c r="K18" s="90"/>
      <c r="L18" s="61"/>
      <c r="M18" s="92"/>
      <c r="N18" s="64"/>
      <c r="O18" s="64"/>
      <c r="P18" s="64"/>
      <c r="Q18" s="64"/>
      <c r="R18" s="64"/>
      <c r="S18" s="64"/>
      <c r="T18" s="64"/>
      <c r="U18" s="92"/>
      <c r="V18" s="64"/>
      <c r="W18" s="64"/>
    </row>
    <row r="19" spans="2:23">
      <c r="B19" s="65">
        <v>4</v>
      </c>
      <c r="C19" s="66">
        <v>3230</v>
      </c>
      <c r="D19" s="67">
        <v>1099</v>
      </c>
      <c r="E19" s="67">
        <v>1300</v>
      </c>
      <c r="F19" s="68">
        <v>4007104</v>
      </c>
      <c r="G19" s="69">
        <v>30180.5</v>
      </c>
      <c r="H19" s="70">
        <v>34</v>
      </c>
      <c r="I19" s="71" t="s">
        <v>57</v>
      </c>
      <c r="J19" s="67" t="s">
        <v>87</v>
      </c>
      <c r="K19" s="61"/>
      <c r="L19" s="61"/>
      <c r="M19" s="92"/>
      <c r="N19" s="64"/>
      <c r="O19" s="64"/>
      <c r="P19" s="64"/>
      <c r="Q19" s="64"/>
      <c r="R19" s="64"/>
      <c r="S19" s="64"/>
      <c r="T19" s="64"/>
      <c r="U19" s="92"/>
      <c r="V19" s="64"/>
      <c r="W19" s="64"/>
    </row>
    <row r="20" spans="2:23">
      <c r="B20" s="65">
        <v>5</v>
      </c>
      <c r="C20" s="66">
        <v>3880</v>
      </c>
      <c r="D20" s="67">
        <v>1099</v>
      </c>
      <c r="E20" s="67">
        <v>1300</v>
      </c>
      <c r="F20" s="68">
        <v>4007399</v>
      </c>
      <c r="G20" s="69">
        <v>6926.4970000000003</v>
      </c>
      <c r="H20" s="70">
        <v>34</v>
      </c>
      <c r="I20" s="71" t="s">
        <v>57</v>
      </c>
      <c r="J20" s="67" t="s">
        <v>88</v>
      </c>
      <c r="K20" s="61"/>
      <c r="L20" s="61"/>
      <c r="M20" s="92"/>
      <c r="N20" s="64"/>
      <c r="O20" s="64"/>
      <c r="P20" s="64"/>
      <c r="Q20" s="64"/>
      <c r="R20" s="64"/>
      <c r="S20" s="64"/>
      <c r="T20" s="64"/>
      <c r="U20" s="92"/>
      <c r="V20" s="64"/>
      <c r="W20" s="87"/>
    </row>
    <row r="21" spans="2:23">
      <c r="B21" s="65">
        <v>6</v>
      </c>
      <c r="C21" s="66">
        <v>3230</v>
      </c>
      <c r="D21" s="67">
        <v>104200</v>
      </c>
      <c r="E21" s="67">
        <v>3858</v>
      </c>
      <c r="F21" s="68">
        <v>4540999</v>
      </c>
      <c r="G21" s="69">
        <v>-3750</v>
      </c>
      <c r="H21" s="70">
        <v>34</v>
      </c>
      <c r="I21" s="71" t="s">
        <v>57</v>
      </c>
      <c r="J21" s="67" t="s">
        <v>89</v>
      </c>
      <c r="K21" s="90"/>
      <c r="L21" s="61"/>
      <c r="M21" s="92"/>
      <c r="N21" s="64"/>
      <c r="O21" s="64"/>
      <c r="P21" s="64"/>
      <c r="Q21" s="64"/>
      <c r="R21" s="64"/>
      <c r="S21" s="64"/>
      <c r="T21" s="64"/>
      <c r="U21" s="92"/>
      <c r="V21" s="64"/>
      <c r="W21" s="64"/>
    </row>
    <row r="22" spans="2:23">
      <c r="B22" s="65">
        <v>7</v>
      </c>
      <c r="C22" s="66">
        <v>3230</v>
      </c>
      <c r="D22" s="67">
        <v>104200</v>
      </c>
      <c r="E22" s="67">
        <v>3858</v>
      </c>
      <c r="F22" s="68">
        <v>5461401</v>
      </c>
      <c r="G22" s="69">
        <v>42.567999999999998</v>
      </c>
      <c r="H22" s="70">
        <v>34</v>
      </c>
      <c r="I22" s="71" t="s">
        <v>57</v>
      </c>
      <c r="J22" s="67" t="s">
        <v>90</v>
      </c>
      <c r="K22" s="90"/>
      <c r="L22" s="61"/>
      <c r="M22" s="92"/>
      <c r="N22" s="64"/>
      <c r="O22" s="64"/>
      <c r="P22" s="64"/>
      <c r="Q22" s="64"/>
      <c r="R22" s="64"/>
      <c r="S22" s="64"/>
      <c r="T22" s="64"/>
      <c r="U22" s="92"/>
      <c r="V22" s="64"/>
      <c r="W22" s="64"/>
    </row>
    <row r="23" spans="2:23">
      <c r="B23" s="65">
        <v>8</v>
      </c>
      <c r="C23" s="66">
        <v>3230</v>
      </c>
      <c r="D23" s="67">
        <v>104200</v>
      </c>
      <c r="E23" s="67">
        <v>3860</v>
      </c>
      <c r="F23" s="68">
        <v>5610201</v>
      </c>
      <c r="G23" s="69">
        <v>25.335999999999999</v>
      </c>
      <c r="H23" s="70">
        <v>34</v>
      </c>
      <c r="I23" s="71" t="s">
        <v>57</v>
      </c>
      <c r="J23" s="67" t="s">
        <v>91</v>
      </c>
      <c r="K23" s="90"/>
      <c r="L23" s="61"/>
      <c r="M23" s="92"/>
      <c r="N23" s="64"/>
      <c r="O23" s="64"/>
      <c r="P23" s="64"/>
      <c r="Q23" s="64"/>
      <c r="R23" s="64"/>
      <c r="S23" s="64"/>
      <c r="T23" s="64"/>
      <c r="U23" s="92"/>
      <c r="V23" s="64"/>
      <c r="W23" s="64"/>
    </row>
    <row r="24" spans="2:23">
      <c r="B24" s="65">
        <v>9</v>
      </c>
      <c r="C24" s="66">
        <v>3230</v>
      </c>
      <c r="D24" s="67">
        <v>104200</v>
      </c>
      <c r="E24" s="67">
        <v>3860</v>
      </c>
      <c r="F24" s="68">
        <v>5610399</v>
      </c>
      <c r="G24" s="69">
        <v>-25.335999999999999</v>
      </c>
      <c r="H24" s="70">
        <v>34</v>
      </c>
      <c r="I24" s="71" t="s">
        <v>57</v>
      </c>
      <c r="J24" s="67" t="s">
        <v>92</v>
      </c>
      <c r="K24" s="61"/>
      <c r="L24" s="61"/>
      <c r="M24" s="92"/>
      <c r="N24" s="64"/>
      <c r="O24" s="64"/>
      <c r="P24" s="64"/>
      <c r="Q24" s="64"/>
      <c r="R24" s="64"/>
      <c r="S24" s="64"/>
      <c r="T24" s="64"/>
      <c r="U24" s="92"/>
      <c r="V24" s="64"/>
      <c r="W24" s="64"/>
    </row>
    <row r="25" spans="2:23">
      <c r="B25" s="65">
        <v>10</v>
      </c>
      <c r="C25" s="66">
        <v>3810</v>
      </c>
      <c r="D25" s="67">
        <v>104200</v>
      </c>
      <c r="E25" s="67">
        <v>3858</v>
      </c>
      <c r="F25" s="68">
        <v>5610601</v>
      </c>
      <c r="G25" s="69">
        <v>-1231.2370000000001</v>
      </c>
      <c r="H25" s="70">
        <v>34</v>
      </c>
      <c r="I25" s="71" t="s">
        <v>57</v>
      </c>
      <c r="J25" s="67" t="s">
        <v>93</v>
      </c>
      <c r="K25" s="61"/>
      <c r="L25" s="61"/>
      <c r="M25" s="92"/>
      <c r="N25" s="64"/>
      <c r="O25" s="64"/>
      <c r="P25" s="64"/>
      <c r="Q25" s="64"/>
      <c r="R25" s="64"/>
      <c r="S25" s="64"/>
      <c r="T25" s="64"/>
      <c r="U25" s="92"/>
      <c r="V25" s="64"/>
      <c r="W25" s="64"/>
    </row>
    <row r="26" spans="2:23">
      <c r="B26" s="65">
        <v>11</v>
      </c>
      <c r="C26" s="66">
        <v>3230</v>
      </c>
      <c r="D26" s="67">
        <v>104200</v>
      </c>
      <c r="E26" s="67">
        <v>3852</v>
      </c>
      <c r="F26" s="68">
        <v>5610701</v>
      </c>
      <c r="G26" s="69">
        <v>1231.2370000000001</v>
      </c>
      <c r="H26" s="70">
        <v>34</v>
      </c>
      <c r="I26" s="71" t="s">
        <v>57</v>
      </c>
      <c r="J26" s="67" t="s">
        <v>94</v>
      </c>
      <c r="K26" s="90"/>
      <c r="L26" s="61"/>
      <c r="M26" s="92"/>
      <c r="N26" s="64"/>
      <c r="O26" s="64"/>
      <c r="P26" s="64"/>
      <c r="Q26" s="64"/>
      <c r="R26" s="64"/>
      <c r="S26" s="64"/>
      <c r="T26" s="64"/>
      <c r="U26" s="92"/>
      <c r="V26" s="64"/>
      <c r="W26" s="64"/>
    </row>
    <row r="27" spans="2:23">
      <c r="B27" s="65">
        <v>12</v>
      </c>
      <c r="C27" s="66">
        <v>3230</v>
      </c>
      <c r="D27" s="67">
        <v>104200</v>
      </c>
      <c r="E27" s="67">
        <v>3852</v>
      </c>
      <c r="F27" s="68">
        <v>5610801</v>
      </c>
      <c r="G27" s="69">
        <v>3750</v>
      </c>
      <c r="H27" s="70">
        <v>34</v>
      </c>
      <c r="I27" s="71" t="s">
        <v>57</v>
      </c>
      <c r="J27" s="67" t="s">
        <v>72</v>
      </c>
      <c r="K27" s="61"/>
      <c r="L27" s="61"/>
      <c r="M27" s="92"/>
      <c r="N27" s="64"/>
      <c r="O27" s="64"/>
      <c r="P27" s="64"/>
      <c r="Q27" s="64"/>
      <c r="R27" s="64"/>
      <c r="S27" s="64"/>
      <c r="T27" s="64"/>
      <c r="U27" s="92"/>
      <c r="V27" s="64"/>
      <c r="W27" s="64"/>
    </row>
    <row r="28" spans="2:23">
      <c r="B28" s="65">
        <v>13</v>
      </c>
      <c r="C28" s="66">
        <v>3230</v>
      </c>
      <c r="D28" s="67">
        <v>104200</v>
      </c>
      <c r="E28" s="67">
        <v>2650</v>
      </c>
      <c r="F28" s="68">
        <v>5620199</v>
      </c>
      <c r="G28" s="69">
        <v>5057.4570000000003</v>
      </c>
      <c r="H28" s="70">
        <v>34</v>
      </c>
      <c r="I28" s="71" t="s">
        <v>57</v>
      </c>
      <c r="J28" s="67" t="s">
        <v>71</v>
      </c>
      <c r="K28" s="61"/>
      <c r="L28" s="61"/>
      <c r="M28" s="92"/>
      <c r="N28" s="64"/>
      <c r="O28" s="64"/>
      <c r="P28" s="64"/>
      <c r="Q28" s="64"/>
      <c r="R28" s="64"/>
      <c r="S28" s="64"/>
      <c r="T28" s="64"/>
      <c r="U28" s="92"/>
      <c r="V28" s="64"/>
      <c r="W28" s="64"/>
    </row>
    <row r="29" spans="2:23">
      <c r="B29" s="65">
        <v>14</v>
      </c>
      <c r="C29" s="66">
        <v>3230</v>
      </c>
      <c r="D29" s="67">
        <v>104200</v>
      </c>
      <c r="E29" s="67">
        <v>2650</v>
      </c>
      <c r="F29" s="68">
        <v>5620399</v>
      </c>
      <c r="G29" s="69">
        <v>35000</v>
      </c>
      <c r="H29" s="70">
        <v>34</v>
      </c>
      <c r="I29" s="71" t="s">
        <v>57</v>
      </c>
      <c r="J29" s="67" t="s">
        <v>95</v>
      </c>
      <c r="K29" s="61"/>
      <c r="L29" s="61"/>
      <c r="M29" s="92"/>
      <c r="N29" s="64"/>
      <c r="O29" s="64"/>
      <c r="P29" s="64"/>
      <c r="Q29" s="64"/>
      <c r="R29" s="64"/>
      <c r="S29" s="64"/>
      <c r="T29" s="64"/>
      <c r="U29" s="92"/>
      <c r="V29" s="64"/>
      <c r="W29" s="64"/>
    </row>
    <row r="30" spans="2:23">
      <c r="B30" s="65">
        <v>15</v>
      </c>
      <c r="C30" s="66">
        <v>3230</v>
      </c>
      <c r="D30" s="67">
        <v>104200</v>
      </c>
      <c r="E30" s="67">
        <v>2650</v>
      </c>
      <c r="F30" s="68">
        <v>5620601</v>
      </c>
      <c r="G30" s="69">
        <v>4879.2330000000002</v>
      </c>
      <c r="H30" s="70">
        <v>34</v>
      </c>
      <c r="I30" s="71" t="s">
        <v>57</v>
      </c>
      <c r="J30" s="67" t="s">
        <v>73</v>
      </c>
      <c r="K30" s="61"/>
      <c r="L30" s="61"/>
      <c r="M30" s="92"/>
      <c r="N30" s="64"/>
      <c r="O30" s="64"/>
      <c r="P30" s="64"/>
      <c r="Q30" s="64"/>
      <c r="R30" s="64"/>
      <c r="S30" s="64"/>
      <c r="T30" s="64"/>
      <c r="U30" s="92"/>
      <c r="V30" s="64"/>
      <c r="W30" s="64"/>
    </row>
    <row r="31" spans="2:23">
      <c r="B31" s="65">
        <v>16</v>
      </c>
      <c r="C31" s="66">
        <v>3230</v>
      </c>
      <c r="D31" s="67">
        <v>104200</v>
      </c>
      <c r="E31" s="67">
        <v>2430</v>
      </c>
      <c r="F31" s="68">
        <v>5622301</v>
      </c>
      <c r="G31" s="69">
        <v>193.17599999999999</v>
      </c>
      <c r="H31" s="70">
        <v>34</v>
      </c>
      <c r="I31" s="71" t="s">
        <v>57</v>
      </c>
      <c r="J31" s="67" t="s">
        <v>68</v>
      </c>
      <c r="K31" s="61"/>
      <c r="L31" s="61"/>
      <c r="M31" s="92"/>
      <c r="N31" s="64"/>
      <c r="O31" s="64"/>
      <c r="P31" s="64"/>
      <c r="Q31" s="64"/>
      <c r="R31" s="64"/>
      <c r="S31" s="64"/>
      <c r="T31" s="64"/>
      <c r="U31" s="92"/>
      <c r="V31" s="64"/>
      <c r="W31" s="64"/>
    </row>
    <row r="32" spans="2:23">
      <c r="B32" s="65">
        <v>17</v>
      </c>
      <c r="C32" s="66">
        <v>3230</v>
      </c>
      <c r="D32" s="67">
        <v>1520</v>
      </c>
      <c r="E32" s="67">
        <v>2611</v>
      </c>
      <c r="F32" s="68">
        <v>5623501</v>
      </c>
      <c r="G32" s="69">
        <v>-36.906999999999996</v>
      </c>
      <c r="H32" s="70">
        <v>34</v>
      </c>
      <c r="I32" s="71" t="s">
        <v>57</v>
      </c>
      <c r="J32" s="67" t="s">
        <v>96</v>
      </c>
      <c r="K32" s="90"/>
      <c r="L32" s="61"/>
      <c r="M32" s="92"/>
      <c r="N32" s="64"/>
      <c r="O32" s="64"/>
      <c r="P32" s="64"/>
      <c r="Q32" s="64"/>
      <c r="R32" s="64"/>
      <c r="S32" s="64"/>
      <c r="T32" s="64"/>
      <c r="U32" s="92"/>
      <c r="V32" s="64"/>
      <c r="W32" s="64"/>
    </row>
    <row r="33" spans="2:27">
      <c r="B33" s="65">
        <v>18</v>
      </c>
      <c r="C33" s="66">
        <v>3230</v>
      </c>
      <c r="D33" s="67">
        <v>104200</v>
      </c>
      <c r="E33" s="67">
        <v>2611</v>
      </c>
      <c r="F33" s="68">
        <v>5623901</v>
      </c>
      <c r="G33" s="69">
        <v>212.792</v>
      </c>
      <c r="H33" s="70">
        <v>34</v>
      </c>
      <c r="I33" s="71" t="s">
        <v>57</v>
      </c>
      <c r="J33" s="67" t="s">
        <v>97</v>
      </c>
      <c r="K33" s="61"/>
      <c r="L33" s="61"/>
      <c r="M33" s="92"/>
      <c r="N33" s="64"/>
      <c r="O33" s="64"/>
      <c r="P33" s="64"/>
      <c r="Q33" s="64"/>
      <c r="R33" s="64"/>
      <c r="S33" s="64"/>
      <c r="T33" s="64"/>
      <c r="U33" s="92"/>
      <c r="V33" s="64"/>
      <c r="W33" s="64"/>
    </row>
    <row r="34" spans="2:27">
      <c r="B34" s="65">
        <v>19</v>
      </c>
      <c r="C34" s="66">
        <v>3230</v>
      </c>
      <c r="D34" s="67">
        <v>104200</v>
      </c>
      <c r="E34" s="67">
        <v>2222</v>
      </c>
      <c r="F34" s="68">
        <v>5630701</v>
      </c>
      <c r="G34" s="69">
        <v>-8000</v>
      </c>
      <c r="H34" s="70">
        <v>34</v>
      </c>
      <c r="I34" s="71" t="s">
        <v>57</v>
      </c>
      <c r="J34" s="67" t="s">
        <v>98</v>
      </c>
      <c r="K34" s="61"/>
      <c r="L34" s="61"/>
      <c r="M34" s="92"/>
      <c r="N34" s="64"/>
      <c r="O34" s="64"/>
      <c r="P34" s="64"/>
      <c r="Q34" s="64"/>
      <c r="R34" s="64"/>
      <c r="S34" s="64"/>
      <c r="T34" s="64"/>
      <c r="U34" s="92"/>
      <c r="V34" s="64"/>
      <c r="W34" s="64"/>
    </row>
    <row r="35" spans="2:27">
      <c r="B35" s="65">
        <v>20</v>
      </c>
      <c r="C35" s="66">
        <v>3230</v>
      </c>
      <c r="D35" s="67">
        <v>104200</v>
      </c>
      <c r="E35" s="67">
        <v>2222</v>
      </c>
      <c r="F35" s="68">
        <v>5631501</v>
      </c>
      <c r="G35" s="69">
        <v>500</v>
      </c>
      <c r="H35" s="70">
        <v>34</v>
      </c>
      <c r="I35" s="71" t="s">
        <v>57</v>
      </c>
      <c r="J35" s="67" t="s">
        <v>99</v>
      </c>
      <c r="K35" s="61"/>
      <c r="L35" s="61"/>
      <c r="M35" s="92"/>
      <c r="N35" s="64"/>
      <c r="O35" s="64"/>
      <c r="P35" s="64"/>
      <c r="Q35" s="64"/>
      <c r="R35" s="64"/>
      <c r="S35" s="64"/>
      <c r="T35" s="64"/>
      <c r="U35" s="92"/>
      <c r="V35" s="64"/>
      <c r="W35" s="64"/>
    </row>
    <row r="36" spans="2:27">
      <c r="B36" s="65">
        <v>21</v>
      </c>
      <c r="C36" s="66">
        <v>3230</v>
      </c>
      <c r="D36" s="67">
        <v>104200</v>
      </c>
      <c r="E36" s="67">
        <v>2222</v>
      </c>
      <c r="F36" s="68">
        <v>5632201</v>
      </c>
      <c r="G36" s="69">
        <v>1789.67</v>
      </c>
      <c r="H36" s="70">
        <v>34</v>
      </c>
      <c r="I36" s="71" t="s">
        <v>57</v>
      </c>
      <c r="J36" s="67" t="s">
        <v>100</v>
      </c>
      <c r="K36" s="61"/>
      <c r="L36" s="61"/>
      <c r="M36" s="92"/>
      <c r="N36" s="64"/>
      <c r="O36" s="64"/>
      <c r="P36" s="64"/>
      <c r="Q36" s="64"/>
      <c r="R36" s="64"/>
      <c r="S36" s="64"/>
      <c r="T36" s="64"/>
      <c r="U36" s="92"/>
      <c r="V36" s="64"/>
      <c r="W36" s="64"/>
    </row>
    <row r="37" spans="2:27">
      <c r="B37" s="65">
        <v>22</v>
      </c>
      <c r="C37" s="66">
        <v>3230</v>
      </c>
      <c r="D37" s="67">
        <v>104200</v>
      </c>
      <c r="E37" s="67">
        <v>2321</v>
      </c>
      <c r="F37" s="68">
        <v>5640701</v>
      </c>
      <c r="G37" s="69">
        <v>737.41700000000003</v>
      </c>
      <c r="H37" s="70">
        <v>34</v>
      </c>
      <c r="I37" s="71" t="s">
        <v>57</v>
      </c>
      <c r="J37" s="67" t="s">
        <v>101</v>
      </c>
      <c r="K37" s="61"/>
      <c r="L37" s="61"/>
      <c r="M37" s="92"/>
      <c r="N37" s="64"/>
      <c r="O37" s="64"/>
      <c r="P37" s="64"/>
      <c r="Q37" s="64"/>
      <c r="R37" s="64"/>
      <c r="S37" s="64"/>
      <c r="T37" s="64"/>
      <c r="U37" s="92"/>
      <c r="V37" s="64"/>
      <c r="W37" s="64"/>
    </row>
    <row r="38" spans="2:27">
      <c r="B38" s="65">
        <v>23</v>
      </c>
      <c r="C38" s="66">
        <v>3230</v>
      </c>
      <c r="D38" s="67">
        <v>104200</v>
      </c>
      <c r="E38" s="67">
        <v>2222</v>
      </c>
      <c r="F38" s="68">
        <v>5651601</v>
      </c>
      <c r="G38" s="69">
        <v>-1000</v>
      </c>
      <c r="H38" s="70">
        <v>34</v>
      </c>
      <c r="I38" s="71" t="s">
        <v>57</v>
      </c>
      <c r="J38" s="67" t="s">
        <v>102</v>
      </c>
      <c r="K38" s="61"/>
      <c r="L38" s="61"/>
      <c r="M38" s="92"/>
      <c r="N38" s="64"/>
      <c r="O38" s="64"/>
      <c r="P38" s="64"/>
      <c r="Q38" s="64"/>
      <c r="R38" s="64"/>
      <c r="S38" s="64"/>
      <c r="T38" s="64"/>
      <c r="U38" s="92"/>
      <c r="V38" s="64"/>
      <c r="W38" s="64"/>
    </row>
    <row r="39" spans="2:27">
      <c r="B39" s="65">
        <v>24</v>
      </c>
      <c r="C39" s="66">
        <v>3230</v>
      </c>
      <c r="D39" s="67">
        <v>104200</v>
      </c>
      <c r="E39" s="67">
        <v>1300</v>
      </c>
      <c r="F39" s="68">
        <v>5652399</v>
      </c>
      <c r="G39" s="69">
        <v>-2000</v>
      </c>
      <c r="H39" s="70">
        <v>34</v>
      </c>
      <c r="I39" s="71" t="s">
        <v>57</v>
      </c>
      <c r="J39" s="67" t="s">
        <v>70</v>
      </c>
      <c r="K39" s="61"/>
      <c r="L39" s="61"/>
      <c r="M39" s="92"/>
      <c r="N39" s="64"/>
      <c r="O39" s="64"/>
      <c r="P39" s="64"/>
      <c r="Q39" s="64"/>
      <c r="R39" s="64"/>
      <c r="S39" s="64"/>
      <c r="T39" s="64"/>
      <c r="U39" s="92"/>
      <c r="V39" s="64"/>
      <c r="W39" s="64"/>
    </row>
    <row r="40" spans="2:27">
      <c r="B40" s="65">
        <v>25</v>
      </c>
      <c r="C40" s="66">
        <v>3810</v>
      </c>
      <c r="D40" s="67">
        <v>104200</v>
      </c>
      <c r="E40" s="67">
        <v>3336</v>
      </c>
      <c r="F40" s="68">
        <v>5660299</v>
      </c>
      <c r="G40" s="69">
        <v>22970</v>
      </c>
      <c r="H40" s="70">
        <v>34</v>
      </c>
      <c r="I40" s="71" t="s">
        <v>57</v>
      </c>
      <c r="J40" s="67" t="s">
        <v>75</v>
      </c>
      <c r="K40" s="61"/>
      <c r="L40" s="61"/>
      <c r="M40" s="92"/>
      <c r="N40" s="64"/>
      <c r="O40" s="64"/>
      <c r="P40" s="64"/>
      <c r="Q40" s="64"/>
      <c r="R40" s="64"/>
      <c r="S40" s="64"/>
      <c r="T40" s="64"/>
      <c r="U40" s="92"/>
      <c r="V40" s="64"/>
      <c r="W40" s="64"/>
      <c r="Y40" s="51"/>
      <c r="Z40" s="51"/>
      <c r="AA40" s="63"/>
    </row>
    <row r="41" spans="2:27">
      <c r="B41" s="65">
        <v>26</v>
      </c>
      <c r="C41" s="66">
        <v>3670</v>
      </c>
      <c r="D41" s="67">
        <v>104300</v>
      </c>
      <c r="E41" s="67">
        <v>1300</v>
      </c>
      <c r="F41" s="68">
        <v>5661201</v>
      </c>
      <c r="G41" s="69">
        <v>-38061</v>
      </c>
      <c r="H41" s="70">
        <v>34</v>
      </c>
      <c r="I41" s="71" t="s">
        <v>57</v>
      </c>
      <c r="J41" s="67" t="s">
        <v>103</v>
      </c>
      <c r="K41" s="61"/>
      <c r="L41" s="61"/>
      <c r="M41" s="92"/>
      <c r="N41" s="64"/>
      <c r="O41" s="64"/>
      <c r="P41" s="64"/>
      <c r="Q41" s="64"/>
      <c r="R41" s="64"/>
      <c r="S41" s="64"/>
      <c r="T41" s="64"/>
      <c r="U41" s="92"/>
      <c r="V41" s="64"/>
      <c r="W41" s="64"/>
      <c r="Y41" s="51"/>
      <c r="Z41" s="51"/>
      <c r="AA41" s="63"/>
    </row>
    <row r="42" spans="2:27">
      <c r="B42" s="65">
        <v>27</v>
      </c>
      <c r="C42" s="66">
        <v>3230</v>
      </c>
      <c r="D42" s="67">
        <v>4208</v>
      </c>
      <c r="E42" s="67">
        <v>3602</v>
      </c>
      <c r="F42" s="68">
        <v>6202201</v>
      </c>
      <c r="G42" s="69">
        <v>-2000</v>
      </c>
      <c r="H42" s="70">
        <v>34</v>
      </c>
      <c r="I42" s="71" t="s">
        <v>57</v>
      </c>
      <c r="J42" s="67" t="s">
        <v>78</v>
      </c>
      <c r="K42" s="61"/>
      <c r="L42" s="61"/>
      <c r="M42" s="92"/>
      <c r="N42" s="64"/>
      <c r="O42" s="64"/>
      <c r="P42" s="93"/>
      <c r="Q42" s="64"/>
      <c r="R42" s="64"/>
      <c r="S42" s="64"/>
      <c r="T42" s="64"/>
      <c r="U42" s="92"/>
      <c r="V42" s="64"/>
      <c r="W42" s="64"/>
      <c r="Y42" s="51"/>
      <c r="Z42" s="51"/>
      <c r="AA42" s="63"/>
    </row>
    <row r="43" spans="2:27">
      <c r="B43" s="65">
        <v>28</v>
      </c>
      <c r="C43" s="66">
        <v>3230</v>
      </c>
      <c r="D43" s="67">
        <v>4303</v>
      </c>
      <c r="E43" s="67">
        <v>3601</v>
      </c>
      <c r="F43" s="68">
        <v>6202399</v>
      </c>
      <c r="G43" s="69">
        <v>-8000</v>
      </c>
      <c r="H43" s="70">
        <v>34</v>
      </c>
      <c r="I43" s="71" t="s">
        <v>57</v>
      </c>
      <c r="J43" s="67" t="s">
        <v>104</v>
      </c>
      <c r="K43" s="90"/>
      <c r="L43" s="61"/>
      <c r="M43" s="92"/>
      <c r="N43" s="64"/>
      <c r="O43" s="64"/>
      <c r="P43" s="64"/>
      <c r="Q43" s="64"/>
      <c r="R43" s="64"/>
      <c r="S43" s="64"/>
      <c r="T43" s="64"/>
      <c r="U43" s="92"/>
      <c r="V43" s="64"/>
      <c r="W43" s="64"/>
      <c r="Y43" s="51"/>
      <c r="Z43" s="51"/>
      <c r="AA43" s="63"/>
    </row>
    <row r="44" spans="2:27">
      <c r="B44" s="65">
        <v>29</v>
      </c>
      <c r="C44" s="66">
        <v>3230</v>
      </c>
      <c r="D44" s="67">
        <v>1099</v>
      </c>
      <c r="E44" s="67">
        <v>3151</v>
      </c>
      <c r="F44" s="68">
        <v>6304699</v>
      </c>
      <c r="G44" s="69">
        <v>-5000</v>
      </c>
      <c r="H44" s="70">
        <v>34</v>
      </c>
      <c r="I44" s="71" t="s">
        <v>57</v>
      </c>
      <c r="J44" s="67" t="s">
        <v>83</v>
      </c>
      <c r="K44" s="61"/>
      <c r="L44" s="61"/>
      <c r="M44" s="92"/>
      <c r="N44" s="64"/>
      <c r="O44" s="64"/>
      <c r="P44" s="64"/>
      <c r="Q44" s="64"/>
      <c r="R44" s="64"/>
      <c r="S44" s="64"/>
      <c r="T44" s="64"/>
      <c r="U44" s="92"/>
      <c r="V44" s="64"/>
      <c r="W44" s="64"/>
      <c r="Y44" s="51"/>
      <c r="Z44" s="51"/>
      <c r="AA44" s="63"/>
    </row>
    <row r="45" spans="2:27">
      <c r="B45" s="65">
        <v>30</v>
      </c>
      <c r="C45" s="66">
        <v>3230</v>
      </c>
      <c r="D45" s="67">
        <v>4200</v>
      </c>
      <c r="E45" s="67">
        <v>3151</v>
      </c>
      <c r="F45" s="68">
        <v>6505199</v>
      </c>
      <c r="G45" s="69">
        <v>-3440</v>
      </c>
      <c r="H45" s="70">
        <v>34</v>
      </c>
      <c r="I45" s="71" t="s">
        <v>57</v>
      </c>
      <c r="J45" s="67" t="s">
        <v>67</v>
      </c>
      <c r="K45" s="61"/>
      <c r="L45" s="61"/>
      <c r="M45" s="92"/>
      <c r="N45" s="64"/>
      <c r="O45" s="64"/>
      <c r="P45" s="64"/>
      <c r="Q45" s="64"/>
      <c r="R45" s="64"/>
      <c r="S45" s="64"/>
      <c r="T45" s="64"/>
      <c r="U45" s="92"/>
      <c r="V45" s="64"/>
      <c r="W45" s="64"/>
      <c r="Y45" s="51"/>
      <c r="Z45" s="51"/>
      <c r="AA45" s="63"/>
    </row>
    <row r="46" spans="2:27">
      <c r="B46" s="65">
        <v>31</v>
      </c>
      <c r="C46" s="66">
        <v>3230</v>
      </c>
      <c r="D46" s="67">
        <v>4200</v>
      </c>
      <c r="E46" s="67">
        <v>3151</v>
      </c>
      <c r="F46" s="68">
        <v>6505599</v>
      </c>
      <c r="G46" s="69">
        <v>-1000</v>
      </c>
      <c r="H46" s="70">
        <v>34</v>
      </c>
      <c r="I46" s="71" t="s">
        <v>57</v>
      </c>
      <c r="J46" s="67" t="s">
        <v>77</v>
      </c>
      <c r="K46" s="61"/>
      <c r="L46" s="61"/>
      <c r="M46" s="92"/>
      <c r="N46" s="64"/>
      <c r="O46" s="64"/>
      <c r="P46" s="64"/>
      <c r="Q46" s="64"/>
      <c r="R46" s="64"/>
      <c r="S46" s="64"/>
      <c r="T46" s="64"/>
      <c r="U46" s="92"/>
      <c r="V46" s="64"/>
      <c r="W46" s="64"/>
      <c r="Y46" s="51"/>
      <c r="Z46" s="51"/>
      <c r="AA46" s="63"/>
    </row>
    <row r="47" spans="2:27">
      <c r="B47" s="65">
        <v>32</v>
      </c>
      <c r="C47" s="66">
        <v>3270</v>
      </c>
      <c r="D47" s="67">
        <v>4305</v>
      </c>
      <c r="E47" s="67">
        <v>3332</v>
      </c>
      <c r="F47" s="68">
        <v>6507504</v>
      </c>
      <c r="G47" s="69">
        <v>6.0439999999999996</v>
      </c>
      <c r="H47" s="70">
        <v>34</v>
      </c>
      <c r="I47" s="71" t="s">
        <v>57</v>
      </c>
      <c r="J47" s="67" t="s">
        <v>105</v>
      </c>
      <c r="K47" s="61"/>
      <c r="L47" s="61"/>
      <c r="M47" s="92"/>
      <c r="N47" s="64"/>
      <c r="O47" s="64"/>
      <c r="P47" s="64"/>
      <c r="Q47" s="64"/>
      <c r="R47" s="64"/>
      <c r="S47" s="64"/>
      <c r="T47" s="64"/>
      <c r="U47" s="92"/>
      <c r="V47" s="64"/>
      <c r="W47" s="64"/>
      <c r="Y47" s="51"/>
      <c r="Z47" s="51"/>
      <c r="AA47" s="63"/>
    </row>
    <row r="48" spans="2:27">
      <c r="B48" s="65">
        <v>33</v>
      </c>
      <c r="C48" s="66">
        <v>3230</v>
      </c>
      <c r="D48" s="67">
        <v>4305</v>
      </c>
      <c r="E48" s="67">
        <v>3332</v>
      </c>
      <c r="F48" s="68">
        <v>6508799</v>
      </c>
      <c r="G48" s="69">
        <v>21.103999999999999</v>
      </c>
      <c r="H48" s="70">
        <v>34</v>
      </c>
      <c r="I48" s="71" t="s">
        <v>57</v>
      </c>
      <c r="J48" s="67" t="s">
        <v>106</v>
      </c>
      <c r="K48" s="61"/>
      <c r="L48" s="61"/>
      <c r="M48" s="92"/>
      <c r="N48" s="64"/>
      <c r="O48" s="64"/>
      <c r="P48" s="64"/>
      <c r="Q48" s="64"/>
      <c r="R48" s="64"/>
      <c r="S48" s="64"/>
      <c r="T48" s="64"/>
      <c r="U48" s="92"/>
      <c r="V48" s="64"/>
      <c r="W48" s="64"/>
      <c r="Y48" s="51"/>
      <c r="Z48" s="51"/>
      <c r="AA48" s="63"/>
    </row>
    <row r="49" spans="2:27">
      <c r="B49" s="65">
        <v>34</v>
      </c>
      <c r="C49" s="66">
        <v>3230</v>
      </c>
      <c r="D49" s="67">
        <v>4302</v>
      </c>
      <c r="E49" s="67">
        <v>3812</v>
      </c>
      <c r="F49" s="68">
        <v>6806299</v>
      </c>
      <c r="G49" s="69">
        <v>-2351</v>
      </c>
      <c r="H49" s="70">
        <v>34</v>
      </c>
      <c r="I49" s="71" t="s">
        <v>57</v>
      </c>
      <c r="J49" s="67" t="s">
        <v>60</v>
      </c>
      <c r="K49" s="90"/>
      <c r="L49" s="61"/>
      <c r="M49" s="92"/>
      <c r="N49" s="64"/>
      <c r="O49" s="64"/>
      <c r="P49" s="64"/>
      <c r="Q49" s="64"/>
      <c r="R49" s="64"/>
      <c r="S49" s="64"/>
      <c r="T49" s="64"/>
      <c r="U49" s="92"/>
      <c r="V49" s="64"/>
      <c r="W49" s="64"/>
      <c r="Y49" s="51"/>
      <c r="Z49" s="51"/>
      <c r="AA49" s="63"/>
    </row>
    <row r="50" spans="2:27">
      <c r="B50" s="65">
        <v>35</v>
      </c>
      <c r="C50" s="66">
        <v>3230</v>
      </c>
      <c r="D50" s="67">
        <v>4302</v>
      </c>
      <c r="E50" s="67">
        <v>3812</v>
      </c>
      <c r="F50" s="68">
        <v>6806499</v>
      </c>
      <c r="G50" s="69">
        <v>-154.274</v>
      </c>
      <c r="H50" s="70">
        <v>34</v>
      </c>
      <c r="I50" s="71" t="s">
        <v>57</v>
      </c>
      <c r="J50" s="67" t="s">
        <v>61</v>
      </c>
      <c r="K50" s="61"/>
      <c r="L50" s="61"/>
      <c r="M50" s="92"/>
      <c r="N50" s="64"/>
      <c r="O50" s="64"/>
      <c r="P50" s="64"/>
      <c r="Q50" s="64"/>
      <c r="R50" s="64"/>
      <c r="S50" s="64"/>
      <c r="T50" s="64"/>
      <c r="U50" s="92"/>
      <c r="V50" s="64"/>
      <c r="W50" s="64"/>
      <c r="Y50" s="51"/>
      <c r="Z50" s="51"/>
      <c r="AA50" s="63"/>
    </row>
    <row r="51" spans="2:27">
      <c r="B51" s="65">
        <v>36</v>
      </c>
      <c r="C51" s="66">
        <v>3670</v>
      </c>
      <c r="D51" s="67">
        <v>4305</v>
      </c>
      <c r="E51" s="67">
        <v>3332</v>
      </c>
      <c r="F51" s="68">
        <v>6900150</v>
      </c>
      <c r="G51" s="69">
        <v>-5.1740000000000004</v>
      </c>
      <c r="H51" s="70">
        <v>34</v>
      </c>
      <c r="I51" s="71" t="s">
        <v>57</v>
      </c>
      <c r="J51" s="67" t="s">
        <v>107</v>
      </c>
      <c r="K51" s="90"/>
      <c r="L51" s="61"/>
      <c r="M51" s="92"/>
      <c r="N51" s="64"/>
      <c r="O51" s="64"/>
      <c r="P51" s="64"/>
      <c r="Q51" s="64"/>
      <c r="R51" s="64"/>
      <c r="S51" s="64"/>
      <c r="T51" s="64"/>
      <c r="U51" s="92"/>
      <c r="V51" s="64"/>
      <c r="W51" s="64"/>
      <c r="Y51" s="51"/>
      <c r="Z51" s="51"/>
      <c r="AA51" s="63"/>
    </row>
    <row r="52" spans="2:27">
      <c r="B52" s="65">
        <v>37</v>
      </c>
      <c r="C52" s="66">
        <v>3230</v>
      </c>
      <c r="D52" s="67">
        <v>4205</v>
      </c>
      <c r="E52" s="67">
        <v>3332</v>
      </c>
      <c r="F52" s="68">
        <v>6910002</v>
      </c>
      <c r="G52" s="69">
        <v>5.625</v>
      </c>
      <c r="H52" s="70">
        <v>34</v>
      </c>
      <c r="I52" s="71" t="s">
        <v>57</v>
      </c>
      <c r="J52" s="67" t="s">
        <v>108</v>
      </c>
      <c r="K52" s="90"/>
      <c r="L52" s="61"/>
      <c r="M52" s="92"/>
      <c r="N52" s="64"/>
      <c r="O52" s="64"/>
      <c r="P52" s="64"/>
      <c r="Q52" s="64"/>
      <c r="R52" s="64"/>
      <c r="S52" s="64"/>
      <c r="T52" s="64"/>
      <c r="U52" s="92"/>
      <c r="V52" s="64"/>
      <c r="W52" s="64"/>
      <c r="Y52" s="51"/>
      <c r="Z52" s="51"/>
      <c r="AA52" s="63"/>
    </row>
    <row r="53" spans="2:27">
      <c r="B53" s="65">
        <v>38</v>
      </c>
      <c r="C53" s="66">
        <v>3770</v>
      </c>
      <c r="D53" s="67">
        <v>4152</v>
      </c>
      <c r="E53" s="67">
        <v>3151</v>
      </c>
      <c r="F53" s="68">
        <v>7503961</v>
      </c>
      <c r="G53" s="69">
        <v>-1729.75</v>
      </c>
      <c r="H53" s="70">
        <v>34</v>
      </c>
      <c r="I53" s="71" t="s">
        <v>57</v>
      </c>
      <c r="J53" s="67" t="s">
        <v>109</v>
      </c>
      <c r="K53" s="90"/>
      <c r="L53" s="61"/>
      <c r="M53" s="92"/>
      <c r="N53" s="64"/>
      <c r="O53" s="64"/>
      <c r="P53" s="64"/>
      <c r="Q53" s="64"/>
      <c r="R53" s="64"/>
      <c r="S53" s="64"/>
      <c r="T53" s="64"/>
      <c r="U53" s="92"/>
      <c r="V53" s="64"/>
      <c r="W53" s="64"/>
      <c r="Y53" s="51"/>
      <c r="Z53" s="51"/>
      <c r="AA53" s="63"/>
    </row>
    <row r="54" spans="2:27">
      <c r="B54" s="65">
        <v>39</v>
      </c>
      <c r="C54" s="66">
        <v>3230</v>
      </c>
      <c r="D54" s="67">
        <v>4203</v>
      </c>
      <c r="E54" s="67">
        <v>3530</v>
      </c>
      <c r="F54" s="68">
        <v>7507699</v>
      </c>
      <c r="G54" s="69">
        <v>-5000</v>
      </c>
      <c r="H54" s="70">
        <v>34</v>
      </c>
      <c r="I54" s="71" t="s">
        <v>57</v>
      </c>
      <c r="J54" s="67" t="s">
        <v>64</v>
      </c>
      <c r="K54" s="61"/>
      <c r="L54" s="61"/>
      <c r="M54" s="92"/>
      <c r="N54" s="64"/>
      <c r="O54" s="64"/>
      <c r="P54" s="64"/>
      <c r="Q54" s="64"/>
      <c r="R54" s="64"/>
      <c r="S54" s="64"/>
      <c r="T54" s="64"/>
      <c r="U54" s="92"/>
      <c r="V54" s="64"/>
      <c r="W54" s="64"/>
      <c r="Y54" s="51"/>
      <c r="Z54" s="51"/>
      <c r="AA54" s="63"/>
    </row>
    <row r="55" spans="2:27">
      <c r="B55" s="65">
        <v>40</v>
      </c>
      <c r="C55" s="66">
        <v>3230</v>
      </c>
      <c r="D55" s="67">
        <v>4202</v>
      </c>
      <c r="E55" s="67">
        <v>3530</v>
      </c>
      <c r="F55" s="68">
        <v>7508499</v>
      </c>
      <c r="G55" s="69">
        <v>3000</v>
      </c>
      <c r="H55" s="70">
        <v>34</v>
      </c>
      <c r="I55" s="71" t="s">
        <v>57</v>
      </c>
      <c r="J55" s="67" t="s">
        <v>110</v>
      </c>
      <c r="K55" s="61"/>
      <c r="L55" s="61"/>
      <c r="M55" s="92"/>
      <c r="N55" s="64"/>
      <c r="O55" s="64"/>
      <c r="P55" s="64"/>
      <c r="Q55" s="64"/>
      <c r="R55" s="64"/>
      <c r="S55" s="64"/>
      <c r="T55" s="64"/>
      <c r="U55" s="92"/>
      <c r="V55" s="64"/>
      <c r="W55" s="64"/>
      <c r="Y55" s="51"/>
      <c r="Z55" s="51"/>
      <c r="AA55" s="63"/>
    </row>
    <row r="56" spans="2:27">
      <c r="B56" s="65">
        <v>41</v>
      </c>
      <c r="C56" s="66">
        <v>3230</v>
      </c>
      <c r="D56" s="67">
        <v>4203</v>
      </c>
      <c r="E56" s="67">
        <v>3530</v>
      </c>
      <c r="F56" s="68">
        <v>7508899</v>
      </c>
      <c r="G56" s="69">
        <v>-4000</v>
      </c>
      <c r="H56" s="70">
        <v>34</v>
      </c>
      <c r="I56" s="71" t="s">
        <v>57</v>
      </c>
      <c r="J56" s="67" t="s">
        <v>111</v>
      </c>
      <c r="K56" s="90"/>
      <c r="L56" s="61"/>
      <c r="M56" s="92"/>
      <c r="N56" s="64"/>
      <c r="O56" s="64"/>
      <c r="P56" s="64"/>
      <c r="Q56" s="64"/>
      <c r="R56" s="64"/>
      <c r="S56" s="64"/>
      <c r="T56" s="64"/>
      <c r="U56" s="92"/>
      <c r="V56" s="64"/>
      <c r="W56" s="64"/>
      <c r="Y56" s="51"/>
      <c r="Z56" s="51"/>
      <c r="AA56" s="63"/>
    </row>
    <row r="57" spans="2:27">
      <c r="B57" s="65">
        <v>42</v>
      </c>
      <c r="C57" s="66">
        <v>3230</v>
      </c>
      <c r="D57" s="67">
        <v>4200</v>
      </c>
      <c r="E57" s="67">
        <v>3151</v>
      </c>
      <c r="F57" s="68">
        <v>7580099</v>
      </c>
      <c r="G57" s="69">
        <v>4000</v>
      </c>
      <c r="H57" s="70">
        <v>34</v>
      </c>
      <c r="I57" s="71" t="s">
        <v>57</v>
      </c>
      <c r="J57" s="67" t="s">
        <v>79</v>
      </c>
      <c r="K57" s="61"/>
      <c r="L57" s="61"/>
      <c r="M57" s="92"/>
      <c r="N57" s="64"/>
      <c r="O57" s="64"/>
      <c r="P57" s="64"/>
      <c r="Q57" s="64"/>
      <c r="R57" s="64"/>
      <c r="S57" s="64"/>
      <c r="T57" s="64"/>
      <c r="U57" s="92"/>
      <c r="V57" s="64"/>
      <c r="W57" s="64"/>
      <c r="Y57" s="51"/>
      <c r="Z57" s="51"/>
      <c r="AA57" s="63"/>
    </row>
    <row r="58" spans="2:27">
      <c r="B58" s="65">
        <v>43</v>
      </c>
      <c r="C58" s="66">
        <v>3230</v>
      </c>
      <c r="D58" s="67">
        <v>4202</v>
      </c>
      <c r="E58" s="67">
        <v>3450</v>
      </c>
      <c r="F58" s="68">
        <v>7702125</v>
      </c>
      <c r="G58" s="69">
        <v>5000</v>
      </c>
      <c r="H58" s="70">
        <v>34</v>
      </c>
      <c r="I58" s="71" t="s">
        <v>57</v>
      </c>
      <c r="J58" s="67" t="s">
        <v>112</v>
      </c>
      <c r="K58" s="61"/>
      <c r="L58" s="61"/>
      <c r="M58" s="92"/>
      <c r="N58" s="64"/>
      <c r="O58" s="64"/>
      <c r="P58" s="64"/>
      <c r="Q58" s="64"/>
      <c r="R58" s="64"/>
      <c r="S58" s="64"/>
      <c r="T58" s="64"/>
      <c r="U58" s="92"/>
      <c r="V58" s="64"/>
      <c r="W58" s="64"/>
      <c r="Y58" s="51"/>
      <c r="Z58" s="51"/>
      <c r="AA58" s="63"/>
    </row>
    <row r="59" spans="2:27">
      <c r="B59" s="65">
        <v>44</v>
      </c>
      <c r="C59" s="66">
        <v>3230</v>
      </c>
      <c r="D59" s="67">
        <v>4202</v>
      </c>
      <c r="E59" s="67">
        <v>3530</v>
      </c>
      <c r="F59" s="68">
        <v>7702399</v>
      </c>
      <c r="G59" s="69">
        <v>429.66699999999997</v>
      </c>
      <c r="H59" s="70">
        <v>34</v>
      </c>
      <c r="I59" s="71" t="s">
        <v>57</v>
      </c>
      <c r="J59" s="67" t="s">
        <v>66</v>
      </c>
      <c r="K59" s="61"/>
      <c r="L59" s="61"/>
      <c r="M59" s="92"/>
      <c r="N59" s="64"/>
      <c r="O59" s="64"/>
      <c r="P59" s="64"/>
      <c r="Q59" s="64"/>
      <c r="R59" s="64"/>
      <c r="S59" s="64"/>
      <c r="T59" s="64"/>
      <c r="U59" s="92"/>
      <c r="V59" s="64"/>
      <c r="W59" s="64"/>
      <c r="Y59" s="51"/>
      <c r="Z59" s="51"/>
      <c r="AA59" s="63"/>
    </row>
    <row r="60" spans="2:27">
      <c r="B60" s="65">
        <v>45</v>
      </c>
      <c r="C60" s="66">
        <v>3770</v>
      </c>
      <c r="D60" s="67">
        <v>4204</v>
      </c>
      <c r="E60" s="67">
        <v>3550</v>
      </c>
      <c r="F60" s="68">
        <v>7806950</v>
      </c>
      <c r="G60" s="69">
        <v>-15.7</v>
      </c>
      <c r="H60" s="70">
        <v>34</v>
      </c>
      <c r="I60" s="71" t="s">
        <v>57</v>
      </c>
      <c r="J60" s="67" t="s">
        <v>113</v>
      </c>
      <c r="K60" s="90"/>
      <c r="L60" s="61"/>
      <c r="M60" s="92"/>
      <c r="N60" s="64"/>
      <c r="O60" s="64"/>
      <c r="P60" s="64"/>
      <c r="Q60" s="64"/>
      <c r="R60" s="64"/>
      <c r="S60" s="64"/>
      <c r="T60" s="64"/>
      <c r="U60" s="92"/>
      <c r="V60" s="64"/>
      <c r="W60" s="64"/>
      <c r="Y60" s="51"/>
      <c r="Z60" s="51"/>
      <c r="AA60" s="63"/>
    </row>
    <row r="61" spans="2:27">
      <c r="B61" s="65">
        <v>46</v>
      </c>
      <c r="C61" s="66">
        <v>3230</v>
      </c>
      <c r="D61" s="67">
        <v>1425</v>
      </c>
      <c r="E61" s="67">
        <v>1229</v>
      </c>
      <c r="F61" s="68">
        <v>1200601</v>
      </c>
      <c r="G61" s="69">
        <v>-74.936000000000007</v>
      </c>
      <c r="H61" s="70">
        <v>34</v>
      </c>
      <c r="I61" s="71" t="s">
        <v>57</v>
      </c>
      <c r="J61" s="67" t="s">
        <v>81</v>
      </c>
      <c r="K61" s="64"/>
      <c r="L61" s="61"/>
      <c r="M61" s="92"/>
      <c r="N61" s="92"/>
      <c r="O61" s="64"/>
      <c r="P61" s="64"/>
      <c r="Q61" s="64"/>
      <c r="R61" s="64"/>
      <c r="S61" s="64"/>
      <c r="T61" s="64"/>
      <c r="U61" s="92"/>
      <c r="V61" s="64"/>
      <c r="W61" s="64"/>
      <c r="Y61" s="51"/>
      <c r="Z61" s="51"/>
      <c r="AA61" s="63"/>
    </row>
    <row r="62" spans="2:27">
      <c r="B62" s="65">
        <v>47</v>
      </c>
      <c r="C62" s="66">
        <v>3230</v>
      </c>
      <c r="D62" s="67">
        <v>1425</v>
      </c>
      <c r="E62" s="67">
        <v>1000</v>
      </c>
      <c r="F62" s="68">
        <v>1204899</v>
      </c>
      <c r="G62" s="69">
        <v>-331</v>
      </c>
      <c r="H62" s="70">
        <v>34</v>
      </c>
      <c r="I62" s="71" t="s">
        <v>57</v>
      </c>
      <c r="J62" s="67" t="s">
        <v>59</v>
      </c>
      <c r="K62" s="64"/>
      <c r="L62" s="61"/>
      <c r="M62" s="92"/>
      <c r="N62" s="92"/>
      <c r="O62" s="64"/>
      <c r="P62" s="64"/>
      <c r="Q62" s="64"/>
      <c r="R62" s="64"/>
      <c r="S62" s="64"/>
      <c r="T62" s="64"/>
      <c r="U62" s="92"/>
      <c r="V62" s="64"/>
      <c r="W62" s="64"/>
      <c r="Y62" s="51"/>
      <c r="Z62" s="51"/>
      <c r="AA62" s="63"/>
    </row>
    <row r="63" spans="2:27">
      <c r="B63" s="65">
        <v>48</v>
      </c>
      <c r="C63" s="66">
        <v>3230</v>
      </c>
      <c r="D63" s="67">
        <v>1140</v>
      </c>
      <c r="E63" s="67">
        <v>3811</v>
      </c>
      <c r="F63" s="68">
        <v>1500399</v>
      </c>
      <c r="G63" s="69">
        <v>-10.106999999999999</v>
      </c>
      <c r="H63" s="70">
        <v>34</v>
      </c>
      <c r="I63" s="71" t="s">
        <v>57</v>
      </c>
      <c r="J63" s="67" t="s">
        <v>114</v>
      </c>
      <c r="K63" s="64"/>
      <c r="L63" s="61"/>
      <c r="M63" s="92"/>
      <c r="N63" s="92"/>
      <c r="O63" s="64"/>
      <c r="P63" s="64"/>
      <c r="Q63" s="64"/>
      <c r="R63" s="64"/>
      <c r="S63" s="64"/>
      <c r="T63" s="64"/>
      <c r="U63" s="92"/>
      <c r="V63" s="64"/>
      <c r="W63" s="64"/>
      <c r="Y63" s="51"/>
      <c r="Z63" s="51"/>
      <c r="AA63" s="63"/>
    </row>
    <row r="64" spans="2:27">
      <c r="B64" s="65">
        <v>49</v>
      </c>
      <c r="C64" s="66">
        <v>3230</v>
      </c>
      <c r="D64" s="67">
        <v>1070</v>
      </c>
      <c r="E64" s="67">
        <v>2653</v>
      </c>
      <c r="F64" s="68">
        <v>2003601</v>
      </c>
      <c r="G64" s="69">
        <v>-33.274999999999999</v>
      </c>
      <c r="H64" s="70">
        <v>34</v>
      </c>
      <c r="I64" s="71" t="s">
        <v>57</v>
      </c>
      <c r="J64" s="67" t="s">
        <v>115</v>
      </c>
      <c r="K64" s="64"/>
      <c r="L64" s="61"/>
      <c r="M64" s="92"/>
      <c r="N64" s="92"/>
      <c r="O64" s="64"/>
      <c r="P64" s="64"/>
      <c r="Q64" s="64"/>
      <c r="R64" s="64"/>
      <c r="S64" s="64"/>
      <c r="T64" s="64"/>
      <c r="U64" s="92"/>
      <c r="V64" s="64"/>
      <c r="W64" s="64"/>
      <c r="Y64" s="51"/>
      <c r="Z64" s="51"/>
      <c r="AA64" s="63"/>
    </row>
    <row r="65" spans="2:27">
      <c r="B65" s="65">
        <v>50</v>
      </c>
      <c r="C65" s="66">
        <v>3230</v>
      </c>
      <c r="D65" s="67">
        <v>1140</v>
      </c>
      <c r="E65" s="67">
        <v>2657</v>
      </c>
      <c r="F65" s="68">
        <v>2003901</v>
      </c>
      <c r="G65" s="69">
        <v>-197.14</v>
      </c>
      <c r="H65" s="70">
        <v>34</v>
      </c>
      <c r="I65" s="71" t="s">
        <v>57</v>
      </c>
      <c r="J65" s="67" t="s">
        <v>80</v>
      </c>
      <c r="K65" s="64"/>
      <c r="L65" s="61"/>
      <c r="M65" s="92"/>
      <c r="N65" s="92"/>
      <c r="O65" s="64"/>
      <c r="P65" s="64"/>
      <c r="Q65" s="64"/>
      <c r="R65" s="64"/>
      <c r="S65" s="64"/>
      <c r="T65" s="64"/>
      <c r="U65" s="92"/>
      <c r="V65" s="64"/>
      <c r="W65" s="64"/>
      <c r="Y65" s="51"/>
      <c r="Z65" s="51"/>
      <c r="AA65" s="63"/>
    </row>
    <row r="66" spans="2:27">
      <c r="B66" s="65">
        <v>51</v>
      </c>
      <c r="C66" s="66">
        <v>3230</v>
      </c>
      <c r="D66" s="67">
        <v>320510</v>
      </c>
      <c r="E66" s="67">
        <v>2533</v>
      </c>
      <c r="F66" s="68">
        <v>4430099</v>
      </c>
      <c r="G66" s="69">
        <v>206.25</v>
      </c>
      <c r="H66" s="70">
        <v>34</v>
      </c>
      <c r="I66" s="71" t="s">
        <v>57</v>
      </c>
      <c r="J66" s="67" t="s">
        <v>116</v>
      </c>
      <c r="K66" s="64"/>
      <c r="L66" s="61"/>
      <c r="M66" s="92"/>
      <c r="N66" s="92"/>
      <c r="O66" s="64"/>
      <c r="P66" s="64"/>
      <c r="Q66" s="64"/>
      <c r="R66" s="64"/>
      <c r="S66" s="64"/>
      <c r="T66" s="64"/>
      <c r="U66" s="92"/>
      <c r="V66" s="64"/>
      <c r="W66" s="64"/>
      <c r="Y66" s="51"/>
      <c r="Z66" s="51"/>
      <c r="AA66" s="63"/>
    </row>
    <row r="67" spans="2:27">
      <c r="B67" s="65">
        <v>52</v>
      </c>
      <c r="C67" s="66">
        <v>3230</v>
      </c>
      <c r="D67" s="67">
        <v>104200</v>
      </c>
      <c r="E67" s="67">
        <v>2653</v>
      </c>
      <c r="F67" s="68">
        <v>5621402</v>
      </c>
      <c r="G67" s="69">
        <v>150.42500000000001</v>
      </c>
      <c r="H67" s="70">
        <v>34</v>
      </c>
      <c r="I67" s="71" t="s">
        <v>57</v>
      </c>
      <c r="J67" s="67" t="s">
        <v>117</v>
      </c>
      <c r="K67" s="64"/>
      <c r="L67" s="61"/>
      <c r="M67" s="92"/>
      <c r="N67" s="92"/>
      <c r="O67" s="64"/>
      <c r="P67" s="64"/>
      <c r="Q67" s="64"/>
      <c r="R67" s="64"/>
      <c r="S67" s="64"/>
      <c r="T67" s="64"/>
      <c r="U67" s="92"/>
      <c r="V67" s="64"/>
      <c r="W67" s="64"/>
      <c r="Y67" s="51"/>
      <c r="Z67" s="51"/>
      <c r="AA67" s="63"/>
    </row>
    <row r="68" spans="2:27">
      <c r="B68" s="65">
        <v>53</v>
      </c>
      <c r="C68" s="66">
        <v>3230</v>
      </c>
      <c r="D68" s="67">
        <v>104200</v>
      </c>
      <c r="E68" s="67">
        <v>2653</v>
      </c>
      <c r="F68" s="68">
        <v>5621801</v>
      </c>
      <c r="G68" s="69">
        <v>-160.49100000000001</v>
      </c>
      <c r="H68" s="70">
        <v>34</v>
      </c>
      <c r="I68" s="71" t="s">
        <v>57</v>
      </c>
      <c r="J68" s="67" t="s">
        <v>118</v>
      </c>
      <c r="K68" s="64"/>
      <c r="L68" s="61"/>
      <c r="M68" s="92"/>
      <c r="N68" s="92"/>
      <c r="O68" s="64"/>
      <c r="P68" s="64"/>
      <c r="Q68" s="64"/>
      <c r="R68" s="64"/>
      <c r="S68" s="64"/>
      <c r="T68" s="64"/>
      <c r="U68" s="92"/>
      <c r="V68" s="64"/>
      <c r="W68" s="64"/>
      <c r="Y68" s="51"/>
      <c r="Z68" s="51"/>
      <c r="AA68" s="63"/>
    </row>
    <row r="69" spans="2:27">
      <c r="B69" s="65">
        <v>54</v>
      </c>
      <c r="C69" s="66">
        <v>3230</v>
      </c>
      <c r="D69" s="67">
        <v>104200</v>
      </c>
      <c r="E69" s="67">
        <v>2653</v>
      </c>
      <c r="F69" s="68">
        <v>5622001</v>
      </c>
      <c r="G69" s="69">
        <v>16.808</v>
      </c>
      <c r="H69" s="70">
        <v>34</v>
      </c>
      <c r="I69" s="71" t="s">
        <v>57</v>
      </c>
      <c r="J69" s="67" t="s">
        <v>119</v>
      </c>
      <c r="K69" s="64"/>
      <c r="L69" s="61"/>
      <c r="M69" s="92"/>
      <c r="N69" s="92"/>
      <c r="O69" s="64"/>
      <c r="P69" s="64"/>
      <c r="Q69" s="64"/>
      <c r="R69" s="64"/>
      <c r="S69" s="64"/>
      <c r="T69" s="64"/>
      <c r="U69" s="92"/>
      <c r="V69" s="64"/>
      <c r="W69" s="64"/>
      <c r="Y69" s="51"/>
      <c r="Z69" s="51"/>
      <c r="AA69" s="63"/>
    </row>
    <row r="70" spans="2:27">
      <c r="B70" s="65">
        <v>55</v>
      </c>
      <c r="C70" s="66">
        <v>3230</v>
      </c>
      <c r="D70" s="67">
        <v>104200</v>
      </c>
      <c r="E70" s="67">
        <v>2653</v>
      </c>
      <c r="F70" s="68">
        <v>5622101</v>
      </c>
      <c r="G70" s="69">
        <v>19.893000000000001</v>
      </c>
      <c r="H70" s="70">
        <v>34</v>
      </c>
      <c r="I70" s="71" t="s">
        <v>57</v>
      </c>
      <c r="J70" s="67" t="s">
        <v>120</v>
      </c>
      <c r="K70" s="64"/>
      <c r="L70" s="61"/>
      <c r="M70" s="92"/>
      <c r="N70" s="92"/>
      <c r="O70" s="64"/>
      <c r="P70" s="64"/>
      <c r="Q70" s="64"/>
      <c r="R70" s="64"/>
      <c r="S70" s="64"/>
      <c r="T70" s="64"/>
      <c r="U70" s="92"/>
      <c r="V70" s="64"/>
      <c r="W70" s="64"/>
      <c r="Y70" s="51"/>
      <c r="Z70" s="51"/>
      <c r="AA70" s="63"/>
    </row>
    <row r="71" spans="2:27">
      <c r="B71" s="65">
        <v>56</v>
      </c>
      <c r="C71" s="66">
        <v>3230</v>
      </c>
      <c r="D71" s="67">
        <v>104200</v>
      </c>
      <c r="E71" s="67">
        <v>2222</v>
      </c>
      <c r="F71" s="68">
        <v>5630301</v>
      </c>
      <c r="G71" s="69">
        <v>-9.4E-2</v>
      </c>
      <c r="H71" s="70">
        <v>34</v>
      </c>
      <c r="I71" s="71" t="s">
        <v>57</v>
      </c>
      <c r="J71" s="67" t="s">
        <v>121</v>
      </c>
      <c r="K71" s="64"/>
      <c r="L71" s="61"/>
      <c r="M71" s="92"/>
      <c r="N71" s="92"/>
      <c r="O71" s="64"/>
      <c r="P71" s="64"/>
      <c r="Q71" s="64"/>
      <c r="R71" s="64"/>
      <c r="S71" s="64"/>
      <c r="T71" s="64"/>
      <c r="U71" s="92"/>
      <c r="V71" s="64"/>
      <c r="W71" s="64"/>
      <c r="Y71" s="51"/>
      <c r="Z71" s="51"/>
      <c r="AA71" s="63"/>
    </row>
    <row r="72" spans="2:27">
      <c r="B72" s="65">
        <v>57</v>
      </c>
      <c r="C72" s="66">
        <v>3230</v>
      </c>
      <c r="D72" s="67">
        <v>104200</v>
      </c>
      <c r="E72" s="67">
        <v>2222</v>
      </c>
      <c r="F72" s="68">
        <v>5632001</v>
      </c>
      <c r="G72" s="69">
        <v>-0.4</v>
      </c>
      <c r="H72" s="70">
        <v>34</v>
      </c>
      <c r="I72" s="71" t="s">
        <v>57</v>
      </c>
      <c r="J72" s="67" t="s">
        <v>122</v>
      </c>
      <c r="K72" s="64"/>
      <c r="L72" s="61"/>
      <c r="M72" s="92"/>
      <c r="N72" s="92"/>
      <c r="O72" s="64"/>
      <c r="P72" s="64"/>
      <c r="Q72" s="64"/>
      <c r="R72" s="64"/>
      <c r="S72" s="64"/>
      <c r="T72" s="64"/>
      <c r="U72" s="92"/>
      <c r="V72" s="64"/>
      <c r="W72" s="64"/>
      <c r="Y72" s="51"/>
      <c r="Z72" s="51"/>
      <c r="AA72" s="63"/>
    </row>
    <row r="73" spans="2:27">
      <c r="B73" s="65">
        <v>58</v>
      </c>
      <c r="C73" s="66">
        <v>3230</v>
      </c>
      <c r="D73" s="67">
        <v>104200</v>
      </c>
      <c r="E73" s="67">
        <v>1300</v>
      </c>
      <c r="F73" s="68">
        <v>5651299</v>
      </c>
      <c r="G73" s="69">
        <v>6.9740000000000002</v>
      </c>
      <c r="H73" s="70">
        <v>34</v>
      </c>
      <c r="I73" s="71" t="s">
        <v>57</v>
      </c>
      <c r="J73" s="67" t="s">
        <v>123</v>
      </c>
      <c r="K73" s="64"/>
      <c r="L73" s="61"/>
      <c r="M73" s="92"/>
      <c r="N73" s="92"/>
      <c r="O73" s="64"/>
      <c r="P73" s="64"/>
      <c r="Q73" s="64"/>
      <c r="R73" s="64"/>
      <c r="S73" s="64"/>
      <c r="T73" s="64"/>
      <c r="U73" s="92"/>
      <c r="V73" s="64"/>
      <c r="W73" s="64"/>
      <c r="Y73" s="51"/>
      <c r="Z73" s="51"/>
      <c r="AA73" s="63"/>
    </row>
    <row r="74" spans="2:27">
      <c r="B74" s="65">
        <v>59</v>
      </c>
      <c r="C74" s="66">
        <v>3230</v>
      </c>
      <c r="D74" s="67">
        <v>104200</v>
      </c>
      <c r="E74" s="67">
        <v>2531</v>
      </c>
      <c r="F74" s="68">
        <v>5662101</v>
      </c>
      <c r="G74" s="69">
        <v>9.6660000000000004</v>
      </c>
      <c r="H74" s="70">
        <v>34</v>
      </c>
      <c r="I74" s="71" t="s">
        <v>57</v>
      </c>
      <c r="J74" s="67" t="s">
        <v>124</v>
      </c>
      <c r="K74" s="64"/>
      <c r="L74" s="61"/>
      <c r="M74" s="92"/>
      <c r="N74" s="92"/>
      <c r="O74" s="64"/>
      <c r="P74" s="64"/>
      <c r="Q74" s="64"/>
      <c r="R74" s="64"/>
      <c r="S74" s="64"/>
      <c r="T74" s="64"/>
      <c r="U74" s="92"/>
      <c r="V74" s="64"/>
      <c r="W74" s="64"/>
      <c r="Y74" s="51"/>
      <c r="Z74" s="51"/>
      <c r="AA74" s="63"/>
    </row>
    <row r="75" spans="2:27">
      <c r="B75" s="65">
        <v>60</v>
      </c>
      <c r="C75" s="66">
        <v>3230</v>
      </c>
      <c r="D75" s="67">
        <v>4305</v>
      </c>
      <c r="E75" s="67">
        <v>3332</v>
      </c>
      <c r="F75" s="68">
        <v>6507299</v>
      </c>
      <c r="G75" s="69">
        <v>80</v>
      </c>
      <c r="H75" s="70">
        <v>34</v>
      </c>
      <c r="I75" s="71" t="s">
        <v>57</v>
      </c>
      <c r="J75" s="67" t="s">
        <v>125</v>
      </c>
      <c r="K75" s="64"/>
      <c r="L75" s="61"/>
      <c r="M75" s="92"/>
      <c r="N75" s="92"/>
      <c r="O75" s="64"/>
      <c r="P75" s="64"/>
      <c r="Q75" s="64"/>
      <c r="R75" s="64"/>
      <c r="S75" s="64"/>
      <c r="T75" s="64"/>
      <c r="U75" s="92"/>
      <c r="V75" s="64"/>
      <c r="W75" s="64"/>
      <c r="Y75" s="51"/>
      <c r="Z75" s="51"/>
      <c r="AA75" s="63"/>
    </row>
    <row r="76" spans="2:27">
      <c r="B76" s="65">
        <v>61</v>
      </c>
      <c r="C76" s="66">
        <v>3270</v>
      </c>
      <c r="D76" s="67">
        <v>4305</v>
      </c>
      <c r="E76" s="67">
        <v>3332</v>
      </c>
      <c r="F76" s="68">
        <v>6507406</v>
      </c>
      <c r="G76" s="69">
        <v>2009.7650000000001</v>
      </c>
      <c r="H76" s="70">
        <v>34</v>
      </c>
      <c r="I76" s="71" t="s">
        <v>57</v>
      </c>
      <c r="J76" s="67" t="s">
        <v>126</v>
      </c>
      <c r="K76" s="64"/>
      <c r="L76" s="61"/>
      <c r="M76" s="92"/>
      <c r="N76" s="92"/>
      <c r="O76" s="64"/>
      <c r="P76" s="64"/>
      <c r="Q76" s="64"/>
      <c r="R76" s="64"/>
      <c r="S76" s="64"/>
      <c r="T76" s="64"/>
      <c r="U76" s="92"/>
      <c r="V76" s="64"/>
      <c r="W76" s="64"/>
      <c r="Y76" s="51"/>
      <c r="Z76" s="51"/>
      <c r="AA76" s="63"/>
    </row>
    <row r="77" spans="2:27">
      <c r="B77" s="65">
        <v>62</v>
      </c>
      <c r="C77" s="66">
        <v>3230</v>
      </c>
      <c r="D77" s="67">
        <v>1140</v>
      </c>
      <c r="E77" s="67">
        <v>3811</v>
      </c>
      <c r="F77" s="68">
        <v>6804199</v>
      </c>
      <c r="G77" s="69">
        <v>0.45</v>
      </c>
      <c r="H77" s="70">
        <v>34</v>
      </c>
      <c r="I77" s="71" t="s">
        <v>57</v>
      </c>
      <c r="J77" s="67" t="s">
        <v>127</v>
      </c>
      <c r="K77" s="64"/>
      <c r="L77" s="61"/>
      <c r="M77" s="92"/>
      <c r="N77" s="92"/>
      <c r="O77" s="64"/>
      <c r="P77" s="64"/>
      <c r="Q77" s="64"/>
      <c r="R77" s="64"/>
      <c r="S77" s="64"/>
      <c r="T77" s="64"/>
      <c r="U77" s="92"/>
      <c r="V77" s="64"/>
      <c r="W77" s="64"/>
      <c r="Y77" s="51"/>
      <c r="Z77" s="51"/>
      <c r="AA77" s="63"/>
    </row>
    <row r="78" spans="2:27">
      <c r="B78" s="65">
        <v>63</v>
      </c>
      <c r="C78" s="66">
        <v>3230</v>
      </c>
      <c r="D78" s="67">
        <v>4303</v>
      </c>
      <c r="E78" s="67">
        <v>3350</v>
      </c>
      <c r="F78" s="68">
        <v>6820999</v>
      </c>
      <c r="G78" s="69">
        <v>-75.105000000000004</v>
      </c>
      <c r="H78" s="70">
        <v>34</v>
      </c>
      <c r="I78" s="71" t="s">
        <v>57</v>
      </c>
      <c r="J78" s="67" t="s">
        <v>128</v>
      </c>
      <c r="K78" s="64"/>
      <c r="L78" s="61"/>
      <c r="M78" s="92"/>
      <c r="N78" s="92"/>
      <c r="O78" s="64"/>
      <c r="P78" s="64"/>
      <c r="Q78" s="64"/>
      <c r="R78" s="64"/>
      <c r="S78" s="64"/>
      <c r="T78" s="64"/>
      <c r="U78" s="92"/>
      <c r="V78" s="64"/>
      <c r="W78" s="64"/>
      <c r="Y78" s="51"/>
      <c r="Z78" s="51"/>
      <c r="AA78" s="63"/>
    </row>
    <row r="79" spans="2:27">
      <c r="B79" s="65">
        <v>64</v>
      </c>
      <c r="C79" s="66">
        <v>3230</v>
      </c>
      <c r="D79" s="67">
        <v>4302</v>
      </c>
      <c r="E79" s="67">
        <v>3601</v>
      </c>
      <c r="F79" s="68">
        <v>6831399</v>
      </c>
      <c r="G79" s="69">
        <v>-1835.65</v>
      </c>
      <c r="H79" s="70">
        <v>34</v>
      </c>
      <c r="I79" s="71" t="s">
        <v>57</v>
      </c>
      <c r="J79" s="67" t="s">
        <v>62</v>
      </c>
      <c r="K79" s="64"/>
      <c r="L79" s="61"/>
      <c r="M79" s="92"/>
      <c r="N79" s="92"/>
      <c r="O79" s="64"/>
      <c r="P79" s="64"/>
      <c r="Q79" s="64"/>
      <c r="R79" s="64"/>
      <c r="S79" s="64"/>
      <c r="T79" s="64"/>
      <c r="U79" s="92"/>
      <c r="V79" s="64"/>
      <c r="W79" s="64"/>
      <c r="Y79" s="51"/>
      <c r="Z79" s="51"/>
      <c r="AA79" s="63"/>
    </row>
    <row r="80" spans="2:27">
      <c r="B80" s="65">
        <v>65</v>
      </c>
      <c r="C80" s="66">
        <v>3230</v>
      </c>
      <c r="D80" s="67">
        <v>4203</v>
      </c>
      <c r="E80" s="67">
        <v>3450</v>
      </c>
      <c r="F80" s="68">
        <v>7504199</v>
      </c>
      <c r="G80" s="69">
        <v>-3000</v>
      </c>
      <c r="H80" s="70">
        <v>34</v>
      </c>
      <c r="I80" s="71" t="s">
        <v>57</v>
      </c>
      <c r="J80" s="67" t="s">
        <v>63</v>
      </c>
      <c r="K80" s="64"/>
      <c r="L80" s="61"/>
      <c r="M80" s="92"/>
      <c r="N80" s="92"/>
      <c r="O80" s="64"/>
      <c r="P80" s="64"/>
      <c r="Q80" s="64"/>
      <c r="R80" s="64"/>
      <c r="S80" s="64"/>
      <c r="T80" s="64"/>
      <c r="U80" s="92"/>
      <c r="V80" s="64"/>
      <c r="W80" s="64"/>
      <c r="Y80" s="51"/>
      <c r="Z80" s="51"/>
      <c r="AA80" s="63"/>
    </row>
    <row r="81" spans="2:27">
      <c r="B81" s="65">
        <v>66</v>
      </c>
      <c r="C81" s="66">
        <v>3770</v>
      </c>
      <c r="D81" s="67">
        <v>4200</v>
      </c>
      <c r="E81" s="67">
        <v>3530</v>
      </c>
      <c r="F81" s="68">
        <v>7507450</v>
      </c>
      <c r="G81" s="69">
        <v>-429.66699999999997</v>
      </c>
      <c r="H81" s="70">
        <v>34</v>
      </c>
      <c r="I81" s="71" t="s">
        <v>57</v>
      </c>
      <c r="J81" s="67" t="s">
        <v>129</v>
      </c>
      <c r="K81" s="64"/>
      <c r="L81" s="61"/>
      <c r="M81" s="92"/>
      <c r="N81" s="92"/>
      <c r="O81" s="64"/>
      <c r="P81" s="64"/>
      <c r="Q81" s="64"/>
      <c r="R81" s="64"/>
      <c r="S81" s="64"/>
      <c r="T81" s="64"/>
      <c r="U81" s="92"/>
      <c r="V81" s="64"/>
      <c r="W81" s="64"/>
      <c r="Y81" s="51"/>
      <c r="Z81" s="51"/>
      <c r="AA81" s="63"/>
    </row>
    <row r="82" spans="2:27">
      <c r="B82" s="65">
        <v>67</v>
      </c>
      <c r="C82" s="66">
        <v>3222</v>
      </c>
      <c r="D82" s="65">
        <v>4318</v>
      </c>
      <c r="E82" s="65">
        <v>3332</v>
      </c>
      <c r="F82" s="65">
        <v>6011201</v>
      </c>
      <c r="G82" s="94">
        <v>700</v>
      </c>
      <c r="H82" s="95">
        <v>34</v>
      </c>
      <c r="I82" s="65" t="s">
        <v>57</v>
      </c>
      <c r="J82" s="65" t="s">
        <v>136</v>
      </c>
      <c r="K82" s="64"/>
      <c r="L82" s="61"/>
      <c r="M82" s="92"/>
      <c r="N82" s="92"/>
      <c r="O82" s="64"/>
      <c r="P82" s="64"/>
      <c r="Q82" s="64"/>
      <c r="R82" s="64"/>
      <c r="S82" s="64"/>
      <c r="T82" s="64"/>
      <c r="U82" s="92"/>
      <c r="V82" s="64"/>
      <c r="W82" s="64"/>
      <c r="Y82" s="51"/>
      <c r="Z82" s="51"/>
      <c r="AA82" s="63"/>
    </row>
    <row r="83" spans="2:27">
      <c r="B83" s="65">
        <v>68</v>
      </c>
      <c r="C83" s="66">
        <v>3230</v>
      </c>
      <c r="D83" s="67">
        <v>4203</v>
      </c>
      <c r="E83" s="67">
        <v>3530</v>
      </c>
      <c r="F83" s="68">
        <v>7509102</v>
      </c>
      <c r="G83" s="69">
        <v>-174.00899999999999</v>
      </c>
      <c r="H83" s="70">
        <v>34</v>
      </c>
      <c r="I83" s="71" t="s">
        <v>57</v>
      </c>
      <c r="J83" s="67" t="s">
        <v>65</v>
      </c>
      <c r="K83" s="64"/>
      <c r="L83" s="61"/>
      <c r="M83" s="92"/>
      <c r="N83" s="92"/>
      <c r="O83" s="64"/>
      <c r="P83" s="64"/>
      <c r="Q83" s="64"/>
      <c r="R83" s="64"/>
      <c r="S83" s="64"/>
      <c r="T83" s="64"/>
      <c r="U83" s="92"/>
      <c r="V83" s="64"/>
      <c r="W83" s="64"/>
      <c r="Y83" s="51"/>
      <c r="Z83" s="51"/>
      <c r="AA83" s="63"/>
    </row>
    <row r="84" spans="2:27">
      <c r="B84" s="85">
        <v>69</v>
      </c>
      <c r="C84" s="73">
        <v>3230</v>
      </c>
      <c r="D84" s="74">
        <v>4302</v>
      </c>
      <c r="E84" s="74">
        <v>3812</v>
      </c>
      <c r="F84" s="72">
        <v>6508402</v>
      </c>
      <c r="G84" s="75">
        <v>1000</v>
      </c>
      <c r="H84" s="76">
        <v>34</v>
      </c>
      <c r="I84" s="77" t="s">
        <v>57</v>
      </c>
      <c r="J84" s="74" t="s">
        <v>133</v>
      </c>
      <c r="K84" s="64"/>
      <c r="L84" s="61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</row>
    <row r="85" spans="2:27">
      <c r="B85" s="85">
        <v>70</v>
      </c>
      <c r="C85" s="73">
        <v>3230</v>
      </c>
      <c r="D85" s="74">
        <v>4302</v>
      </c>
      <c r="E85" s="74">
        <v>3811</v>
      </c>
      <c r="F85" s="72">
        <v>6807101</v>
      </c>
      <c r="G85" s="75">
        <v>300</v>
      </c>
      <c r="H85" s="76">
        <v>34</v>
      </c>
      <c r="I85" s="77" t="s">
        <v>57</v>
      </c>
      <c r="J85" s="74" t="s">
        <v>134</v>
      </c>
      <c r="K85" s="64"/>
      <c r="L85" s="61"/>
    </row>
    <row r="86" spans="2:27">
      <c r="B86" s="85">
        <v>71</v>
      </c>
      <c r="C86" s="73">
        <v>3230</v>
      </c>
      <c r="D86" s="74">
        <v>104200</v>
      </c>
      <c r="E86" s="74">
        <v>2212</v>
      </c>
      <c r="F86" s="72">
        <v>5641501</v>
      </c>
      <c r="G86" s="75">
        <v>700</v>
      </c>
      <c r="H86" s="76">
        <v>34</v>
      </c>
      <c r="I86" s="77" t="s">
        <v>57</v>
      </c>
      <c r="J86" s="74" t="s">
        <v>135</v>
      </c>
      <c r="K86" s="64"/>
      <c r="L86" s="61"/>
    </row>
    <row r="87" spans="2:27">
      <c r="B87" s="96">
        <v>72</v>
      </c>
      <c r="C87" s="97">
        <v>3222</v>
      </c>
      <c r="D87" s="98">
        <v>4318</v>
      </c>
      <c r="E87" s="98">
        <v>3332</v>
      </c>
      <c r="F87" s="99">
        <v>6010178</v>
      </c>
      <c r="G87" s="100">
        <v>1000</v>
      </c>
      <c r="H87" s="101">
        <v>34</v>
      </c>
      <c r="I87" s="102" t="s">
        <v>57</v>
      </c>
      <c r="J87" s="103" t="s">
        <v>137</v>
      </c>
      <c r="K87" s="64"/>
      <c r="L87" s="61"/>
    </row>
    <row r="88" spans="2:27">
      <c r="B88" s="96">
        <v>73</v>
      </c>
      <c r="C88" s="104">
        <v>3970</v>
      </c>
      <c r="D88" s="105">
        <v>9000</v>
      </c>
      <c r="E88" s="105">
        <v>3332</v>
      </c>
      <c r="F88" s="106">
        <v>9000199</v>
      </c>
      <c r="G88" s="100">
        <v>-1000</v>
      </c>
      <c r="H88" s="101">
        <v>34</v>
      </c>
      <c r="I88" s="102" t="s">
        <v>57</v>
      </c>
      <c r="J88" s="98" t="s">
        <v>152</v>
      </c>
      <c r="K88" s="64"/>
      <c r="L88" s="61"/>
    </row>
    <row r="89" spans="2:27">
      <c r="B89" s="96">
        <v>74</v>
      </c>
      <c r="C89" s="97">
        <v>3210</v>
      </c>
      <c r="D89" s="98">
        <v>4318</v>
      </c>
      <c r="E89" s="98">
        <v>3332</v>
      </c>
      <c r="F89" s="99">
        <v>6010180</v>
      </c>
      <c r="G89" s="100">
        <v>1000</v>
      </c>
      <c r="H89" s="101">
        <v>34</v>
      </c>
      <c r="I89" s="102" t="s">
        <v>57</v>
      </c>
      <c r="J89" s="98" t="s">
        <v>138</v>
      </c>
      <c r="K89" s="64"/>
      <c r="L89" s="61"/>
    </row>
    <row r="90" spans="2:27">
      <c r="B90" s="96">
        <v>75</v>
      </c>
      <c r="C90" s="104">
        <v>3970</v>
      </c>
      <c r="D90" s="105">
        <v>9000</v>
      </c>
      <c r="E90" s="105">
        <v>3332</v>
      </c>
      <c r="F90" s="106">
        <v>9000199</v>
      </c>
      <c r="G90" s="100">
        <v>-1000</v>
      </c>
      <c r="H90" s="101">
        <v>34</v>
      </c>
      <c r="I90" s="102" t="s">
        <v>57</v>
      </c>
      <c r="J90" s="98" t="s">
        <v>153</v>
      </c>
      <c r="K90" s="64"/>
      <c r="L90" s="61"/>
    </row>
    <row r="91" spans="2:27">
      <c r="B91" s="96">
        <v>76</v>
      </c>
      <c r="C91" s="97">
        <v>3201</v>
      </c>
      <c r="D91" s="98">
        <v>1150</v>
      </c>
      <c r="E91" s="98">
        <v>1205</v>
      </c>
      <c r="F91" s="99">
        <v>1205499</v>
      </c>
      <c r="G91" s="100">
        <v>222.983</v>
      </c>
      <c r="H91" s="101">
        <v>34</v>
      </c>
      <c r="I91" s="102" t="s">
        <v>57</v>
      </c>
      <c r="J91" s="98" t="s">
        <v>140</v>
      </c>
      <c r="K91" s="64"/>
      <c r="L91" s="61"/>
    </row>
    <row r="92" spans="2:27">
      <c r="B92" s="96">
        <v>77</v>
      </c>
      <c r="C92" s="104">
        <v>3970</v>
      </c>
      <c r="D92" s="105">
        <v>9000</v>
      </c>
      <c r="E92" s="105">
        <v>1205</v>
      </c>
      <c r="F92" s="106">
        <v>9000199</v>
      </c>
      <c r="G92" s="100">
        <v>-222.983</v>
      </c>
      <c r="H92" s="101">
        <v>34</v>
      </c>
      <c r="I92" s="102" t="s">
        <v>57</v>
      </c>
      <c r="J92" s="98" t="s">
        <v>154</v>
      </c>
      <c r="K92" s="64"/>
      <c r="L92" s="61"/>
    </row>
    <row r="93" spans="2:27">
      <c r="B93" s="96">
        <v>78</v>
      </c>
      <c r="C93" s="97">
        <v>3221</v>
      </c>
      <c r="D93" s="98">
        <v>1110</v>
      </c>
      <c r="E93" s="98">
        <v>1237</v>
      </c>
      <c r="F93" s="99">
        <v>3700501</v>
      </c>
      <c r="G93" s="100">
        <v>1092.4359999999999</v>
      </c>
      <c r="H93" s="101">
        <v>34</v>
      </c>
      <c r="I93" s="102" t="s">
        <v>57</v>
      </c>
      <c r="J93" s="98" t="s">
        <v>141</v>
      </c>
      <c r="K93" s="64"/>
      <c r="L93" s="61"/>
    </row>
    <row r="94" spans="2:27">
      <c r="B94" s="96">
        <v>79</v>
      </c>
      <c r="C94" s="104">
        <v>3970</v>
      </c>
      <c r="D94" s="105">
        <v>9000</v>
      </c>
      <c r="E94" s="105">
        <v>1237</v>
      </c>
      <c r="F94" s="106">
        <v>9000199</v>
      </c>
      <c r="G94" s="100">
        <v>-1092.4359999999999</v>
      </c>
      <c r="H94" s="101">
        <v>34</v>
      </c>
      <c r="I94" s="102" t="s">
        <v>57</v>
      </c>
      <c r="J94" s="98" t="s">
        <v>147</v>
      </c>
      <c r="K94" s="64"/>
      <c r="L94" s="61"/>
    </row>
    <row r="95" spans="2:27">
      <c r="B95" s="96">
        <v>80</v>
      </c>
      <c r="C95" s="97">
        <v>3230</v>
      </c>
      <c r="D95" s="98">
        <v>1150</v>
      </c>
      <c r="E95" s="98">
        <v>1205</v>
      </c>
      <c r="F95" s="99">
        <v>4240399</v>
      </c>
      <c r="G95" s="100">
        <v>3563.127</v>
      </c>
      <c r="H95" s="101">
        <v>34</v>
      </c>
      <c r="I95" s="102" t="s">
        <v>57</v>
      </c>
      <c r="J95" s="98" t="s">
        <v>142</v>
      </c>
      <c r="K95" s="64"/>
      <c r="L95" s="61"/>
    </row>
    <row r="96" spans="2:27">
      <c r="B96" s="96">
        <v>81</v>
      </c>
      <c r="C96" s="104">
        <v>3970</v>
      </c>
      <c r="D96" s="105">
        <v>9000</v>
      </c>
      <c r="E96" s="105">
        <v>1205</v>
      </c>
      <c r="F96" s="106">
        <v>9000199</v>
      </c>
      <c r="G96" s="100">
        <v>-3563.127</v>
      </c>
      <c r="H96" s="101">
        <v>34</v>
      </c>
      <c r="I96" s="102" t="s">
        <v>57</v>
      </c>
      <c r="J96" s="98" t="s">
        <v>148</v>
      </c>
      <c r="K96" s="64"/>
      <c r="L96" s="61"/>
    </row>
    <row r="97" spans="2:12">
      <c r="B97" s="96">
        <v>82</v>
      </c>
      <c r="C97" s="97">
        <v>3200</v>
      </c>
      <c r="D97" s="98">
        <v>2342</v>
      </c>
      <c r="E97" s="98">
        <v>2222</v>
      </c>
      <c r="F97" s="99">
        <v>5660801</v>
      </c>
      <c r="G97" s="100">
        <v>1289.25</v>
      </c>
      <c r="H97" s="101">
        <v>34</v>
      </c>
      <c r="I97" s="102" t="s">
        <v>57</v>
      </c>
      <c r="J97" s="98" t="s">
        <v>74</v>
      </c>
      <c r="K97" s="64"/>
      <c r="L97" s="61"/>
    </row>
    <row r="98" spans="2:12">
      <c r="B98" s="96">
        <v>83</v>
      </c>
      <c r="C98" s="104">
        <v>3970</v>
      </c>
      <c r="D98" s="105">
        <v>9000</v>
      </c>
      <c r="E98" s="105">
        <v>2222</v>
      </c>
      <c r="F98" s="106">
        <v>9000199</v>
      </c>
      <c r="G98" s="100">
        <v>-1289.25</v>
      </c>
      <c r="H98" s="101">
        <v>34</v>
      </c>
      <c r="I98" s="102" t="s">
        <v>57</v>
      </c>
      <c r="J98" s="98" t="s">
        <v>155</v>
      </c>
      <c r="K98" s="64"/>
      <c r="L98" s="61"/>
    </row>
    <row r="99" spans="2:12">
      <c r="B99" s="96">
        <v>84</v>
      </c>
      <c r="C99" s="97">
        <v>3230</v>
      </c>
      <c r="D99" s="98">
        <v>104104</v>
      </c>
      <c r="E99" s="98">
        <v>3391</v>
      </c>
      <c r="F99" s="99">
        <v>5660901</v>
      </c>
      <c r="G99" s="100">
        <v>1038.3499999999999</v>
      </c>
      <c r="H99" s="101">
        <v>34</v>
      </c>
      <c r="I99" s="102" t="s">
        <v>57</v>
      </c>
      <c r="J99" s="98" t="s">
        <v>143</v>
      </c>
      <c r="K99" s="64"/>
      <c r="L99" s="61"/>
    </row>
    <row r="100" spans="2:12">
      <c r="B100" s="96">
        <v>85</v>
      </c>
      <c r="C100" s="104">
        <v>3970</v>
      </c>
      <c r="D100" s="105">
        <v>9000</v>
      </c>
      <c r="E100" s="105">
        <v>3391</v>
      </c>
      <c r="F100" s="106">
        <v>9000199</v>
      </c>
      <c r="G100" s="100">
        <v>-1038.3499999999999</v>
      </c>
      <c r="H100" s="101">
        <v>34</v>
      </c>
      <c r="I100" s="102" t="s">
        <v>57</v>
      </c>
      <c r="J100" s="98" t="s">
        <v>156</v>
      </c>
      <c r="K100" s="64"/>
      <c r="L100" s="61"/>
    </row>
    <row r="101" spans="2:12">
      <c r="B101" s="96">
        <v>86</v>
      </c>
      <c r="C101" s="97">
        <v>3222</v>
      </c>
      <c r="D101" s="98">
        <v>4318</v>
      </c>
      <c r="E101" s="98">
        <v>3332</v>
      </c>
      <c r="F101" s="99">
        <v>6011201</v>
      </c>
      <c r="G101" s="100">
        <v>51.241999999999997</v>
      </c>
      <c r="H101" s="101">
        <v>34</v>
      </c>
      <c r="I101" s="102" t="s">
        <v>57</v>
      </c>
      <c r="J101" s="98" t="s">
        <v>136</v>
      </c>
      <c r="K101" s="64"/>
      <c r="L101" s="61"/>
    </row>
    <row r="102" spans="2:12">
      <c r="B102" s="96">
        <v>87</v>
      </c>
      <c r="C102" s="104">
        <v>3970</v>
      </c>
      <c r="D102" s="105">
        <v>9000</v>
      </c>
      <c r="E102" s="105">
        <v>3332</v>
      </c>
      <c r="F102" s="106">
        <v>9000199</v>
      </c>
      <c r="G102" s="100">
        <v>-51.241999999999997</v>
      </c>
      <c r="H102" s="101">
        <v>34</v>
      </c>
      <c r="I102" s="102" t="s">
        <v>57</v>
      </c>
      <c r="J102" s="98" t="s">
        <v>157</v>
      </c>
      <c r="K102" s="64"/>
      <c r="L102" s="61"/>
    </row>
    <row r="103" spans="2:12">
      <c r="B103" s="96">
        <v>88</v>
      </c>
      <c r="C103" s="97">
        <v>3770</v>
      </c>
      <c r="D103" s="98">
        <v>4152</v>
      </c>
      <c r="E103" s="98">
        <v>3151</v>
      </c>
      <c r="F103" s="99">
        <v>8110199</v>
      </c>
      <c r="G103" s="100">
        <v>-392.35</v>
      </c>
      <c r="H103" s="101">
        <v>34</v>
      </c>
      <c r="I103" s="102" t="s">
        <v>57</v>
      </c>
      <c r="J103" s="98" t="s">
        <v>144</v>
      </c>
      <c r="K103" s="64"/>
      <c r="L103" s="61"/>
    </row>
    <row r="104" spans="2:12">
      <c r="B104" s="96">
        <v>89</v>
      </c>
      <c r="C104" s="104">
        <v>3970</v>
      </c>
      <c r="D104" s="105">
        <v>9000</v>
      </c>
      <c r="E104" s="105">
        <v>3151</v>
      </c>
      <c r="F104" s="106">
        <v>9000199</v>
      </c>
      <c r="G104" s="100">
        <v>392.35</v>
      </c>
      <c r="H104" s="101">
        <v>34</v>
      </c>
      <c r="I104" s="102" t="s">
        <v>57</v>
      </c>
      <c r="J104" s="98" t="s">
        <v>149</v>
      </c>
      <c r="K104" s="64"/>
      <c r="L104" s="61"/>
    </row>
    <row r="105" spans="2:12">
      <c r="B105" s="96">
        <v>90</v>
      </c>
      <c r="C105" s="97">
        <v>3196</v>
      </c>
      <c r="D105" s="98">
        <v>1110</v>
      </c>
      <c r="E105" s="98">
        <v>1200</v>
      </c>
      <c r="F105" s="99">
        <v>3700601</v>
      </c>
      <c r="G105" s="100">
        <v>1073.5930000000001</v>
      </c>
      <c r="H105" s="101">
        <v>34</v>
      </c>
      <c r="I105" s="102" t="s">
        <v>57</v>
      </c>
      <c r="J105" s="98" t="s">
        <v>145</v>
      </c>
      <c r="K105" s="64"/>
      <c r="L105" s="61"/>
    </row>
    <row r="106" spans="2:12">
      <c r="B106" s="96">
        <v>91</v>
      </c>
      <c r="C106" s="104">
        <v>3970</v>
      </c>
      <c r="D106" s="105">
        <v>9000</v>
      </c>
      <c r="E106" s="105">
        <v>1200</v>
      </c>
      <c r="F106" s="106">
        <v>9000199</v>
      </c>
      <c r="G106" s="100">
        <v>-1073.5930000000001</v>
      </c>
      <c r="H106" s="101">
        <v>34</v>
      </c>
      <c r="I106" s="102" t="s">
        <v>57</v>
      </c>
      <c r="J106" s="98" t="s">
        <v>150</v>
      </c>
      <c r="K106" s="64"/>
      <c r="L106" s="61"/>
    </row>
    <row r="107" spans="2:12">
      <c r="B107" s="96">
        <v>92</v>
      </c>
      <c r="C107" s="97">
        <v>3230</v>
      </c>
      <c r="D107" s="98">
        <v>104104</v>
      </c>
      <c r="E107" s="98">
        <v>2212</v>
      </c>
      <c r="F107" s="99">
        <v>5641001</v>
      </c>
      <c r="G107" s="100">
        <v>192.80600000000001</v>
      </c>
      <c r="H107" s="101">
        <v>34</v>
      </c>
      <c r="I107" s="102" t="s">
        <v>57</v>
      </c>
      <c r="J107" s="98" t="s">
        <v>146</v>
      </c>
      <c r="K107" s="64"/>
      <c r="L107" s="61"/>
    </row>
    <row r="108" spans="2:12">
      <c r="B108" s="96">
        <v>93</v>
      </c>
      <c r="C108" s="104">
        <v>3970</v>
      </c>
      <c r="D108" s="105">
        <v>9000</v>
      </c>
      <c r="E108" s="105">
        <v>2212</v>
      </c>
      <c r="F108" s="106">
        <v>9000199</v>
      </c>
      <c r="G108" s="100">
        <v>-192.80600000000001</v>
      </c>
      <c r="H108" s="101">
        <v>34</v>
      </c>
      <c r="I108" s="102" t="s">
        <v>57</v>
      </c>
      <c r="J108" s="98" t="s">
        <v>151</v>
      </c>
      <c r="K108" s="64"/>
      <c r="L108" s="61"/>
    </row>
    <row r="109" spans="2:12">
      <c r="B109" s="96">
        <v>94</v>
      </c>
      <c r="C109" s="97">
        <v>3230</v>
      </c>
      <c r="D109" s="98">
        <v>4200</v>
      </c>
      <c r="E109" s="98">
        <v>3332</v>
      </c>
      <c r="F109" s="99">
        <v>8100101</v>
      </c>
      <c r="G109" s="100">
        <v>533</v>
      </c>
      <c r="H109" s="101">
        <v>34</v>
      </c>
      <c r="I109" s="102" t="s">
        <v>57</v>
      </c>
      <c r="J109" s="98" t="s">
        <v>159</v>
      </c>
      <c r="K109" s="64"/>
      <c r="L109" s="61"/>
    </row>
    <row r="110" spans="2:12">
      <c r="B110" s="96">
        <v>95</v>
      </c>
      <c r="C110" s="104">
        <v>3970</v>
      </c>
      <c r="D110" s="105">
        <v>9000</v>
      </c>
      <c r="E110" s="105">
        <v>3332</v>
      </c>
      <c r="F110" s="106">
        <v>9000199</v>
      </c>
      <c r="G110" s="100">
        <v>-533</v>
      </c>
      <c r="H110" s="101">
        <v>34</v>
      </c>
      <c r="I110" s="102" t="s">
        <v>57</v>
      </c>
      <c r="J110" s="98" t="s">
        <v>158</v>
      </c>
      <c r="K110" s="64"/>
      <c r="L110" s="61"/>
    </row>
    <row r="111" spans="2:12">
      <c r="B111" s="96">
        <v>96</v>
      </c>
      <c r="C111" s="97">
        <v>3200</v>
      </c>
      <c r="D111" s="98">
        <v>1330</v>
      </c>
      <c r="E111" s="98">
        <v>2422</v>
      </c>
      <c r="F111" s="99">
        <v>5660801</v>
      </c>
      <c r="G111" s="100">
        <v>1465</v>
      </c>
      <c r="H111" s="101">
        <v>34</v>
      </c>
      <c r="I111" s="102" t="s">
        <v>57</v>
      </c>
      <c r="J111" s="107" t="s">
        <v>162</v>
      </c>
      <c r="K111" s="64"/>
      <c r="L111" s="61"/>
    </row>
    <row r="112" spans="2:12">
      <c r="B112" s="96">
        <v>97</v>
      </c>
      <c r="C112" s="104">
        <v>3970</v>
      </c>
      <c r="D112" s="105">
        <v>9000</v>
      </c>
      <c r="E112" s="105">
        <v>2422</v>
      </c>
      <c r="F112" s="106">
        <v>9000199</v>
      </c>
      <c r="G112" s="100">
        <v>-1465</v>
      </c>
      <c r="H112" s="101">
        <v>34</v>
      </c>
      <c r="I112" s="102" t="s">
        <v>57</v>
      </c>
      <c r="J112" s="107" t="s">
        <v>163</v>
      </c>
      <c r="K112" s="64"/>
      <c r="L112" s="61"/>
    </row>
    <row r="113" spans="2:15">
      <c r="B113" s="96">
        <v>98</v>
      </c>
      <c r="C113" s="97">
        <v>3201</v>
      </c>
      <c r="D113" s="98">
        <v>1150</v>
      </c>
      <c r="E113" s="98">
        <v>1205</v>
      </c>
      <c r="F113" s="99">
        <v>1205601</v>
      </c>
      <c r="G113" s="100">
        <v>200</v>
      </c>
      <c r="H113" s="101">
        <v>34</v>
      </c>
      <c r="I113" s="102" t="s">
        <v>57</v>
      </c>
      <c r="J113" s="98" t="s">
        <v>160</v>
      </c>
      <c r="K113" s="64"/>
      <c r="L113" s="61"/>
    </row>
    <row r="114" spans="2:15">
      <c r="B114" s="96">
        <v>99</v>
      </c>
      <c r="C114" s="104">
        <v>3970</v>
      </c>
      <c r="D114" s="105">
        <v>9000</v>
      </c>
      <c r="E114" s="105">
        <v>1205</v>
      </c>
      <c r="F114" s="106">
        <v>9000199</v>
      </c>
      <c r="G114" s="100">
        <v>-200</v>
      </c>
      <c r="H114" s="101">
        <v>34</v>
      </c>
      <c r="I114" s="102" t="s">
        <v>57</v>
      </c>
      <c r="J114" s="98" t="s">
        <v>161</v>
      </c>
      <c r="K114" s="64"/>
      <c r="L114" s="61"/>
    </row>
    <row r="115" spans="2:15">
      <c r="B115" s="84">
        <v>100</v>
      </c>
      <c r="C115" s="79">
        <v>3729</v>
      </c>
      <c r="D115" s="80">
        <v>9000</v>
      </c>
      <c r="E115" s="80">
        <v>8410</v>
      </c>
      <c r="F115" s="78">
        <v>9000199</v>
      </c>
      <c r="G115" s="81">
        <f>-J124</f>
        <v>-4491.1734782608655</v>
      </c>
      <c r="H115" s="82">
        <v>34</v>
      </c>
      <c r="I115" s="83" t="s">
        <v>57</v>
      </c>
      <c r="J115" s="80" t="s">
        <v>164</v>
      </c>
      <c r="K115" s="64"/>
      <c r="L115" s="61"/>
    </row>
    <row r="116" spans="2:15">
      <c r="B116" s="84">
        <v>101</v>
      </c>
      <c r="C116" s="79">
        <v>3910</v>
      </c>
      <c r="D116" s="80">
        <v>9000</v>
      </c>
      <c r="E116" s="80">
        <v>8700</v>
      </c>
      <c r="F116" s="78">
        <v>9000099</v>
      </c>
      <c r="G116" s="81">
        <f>73173+609-0.157</f>
        <v>73781.842999999993</v>
      </c>
      <c r="H116" s="82">
        <v>34</v>
      </c>
      <c r="I116" s="83" t="s">
        <v>57</v>
      </c>
      <c r="J116" s="80" t="s">
        <v>84</v>
      </c>
      <c r="K116" s="64"/>
      <c r="L116" s="61"/>
    </row>
    <row r="117" spans="2:15">
      <c r="B117" s="84">
        <v>102</v>
      </c>
      <c r="C117" s="79">
        <v>3970</v>
      </c>
      <c r="D117" s="80">
        <v>9000</v>
      </c>
      <c r="E117" s="80">
        <v>8800</v>
      </c>
      <c r="F117" s="78">
        <v>9000199</v>
      </c>
      <c r="G117" s="81">
        <v>-103723</v>
      </c>
      <c r="H117" s="82">
        <v>34</v>
      </c>
      <c r="I117" s="83" t="s">
        <v>57</v>
      </c>
      <c r="J117" s="80" t="s">
        <v>85</v>
      </c>
      <c r="K117" s="64"/>
      <c r="L117" s="61"/>
    </row>
    <row r="118" spans="2:15">
      <c r="B118" s="50" t="s">
        <v>49</v>
      </c>
      <c r="C118" s="49"/>
      <c r="D118" s="49"/>
      <c r="E118" s="49"/>
      <c r="F118" s="49"/>
      <c r="G118" s="110">
        <f>SUM(G16:G117)</f>
        <v>-4.7826088848523796E-4</v>
      </c>
      <c r="H118" s="45"/>
      <c r="I118" s="45"/>
      <c r="J118" s="62"/>
      <c r="K118" s="64"/>
      <c r="L118" s="61"/>
    </row>
    <row r="121" spans="2:15">
      <c r="J121" t="s">
        <v>69</v>
      </c>
    </row>
    <row r="122" spans="2:15">
      <c r="J122" s="61">
        <f>SUM(G16:G114)</f>
        <v>34432.329999999987</v>
      </c>
    </row>
    <row r="123" spans="2:15">
      <c r="J123" s="61">
        <f>J122/1.15</f>
        <v>29941.156521739122</v>
      </c>
    </row>
    <row r="124" spans="2:15">
      <c r="J124" s="61">
        <f>J122-J123</f>
        <v>4491.1734782608655</v>
      </c>
    </row>
    <row r="125" spans="2:15">
      <c r="I125" s="86"/>
      <c r="J125" s="64"/>
      <c r="K125" s="64"/>
      <c r="L125" s="64"/>
    </row>
    <row r="126" spans="2:15">
      <c r="I126" s="86"/>
      <c r="J126" s="64"/>
      <c r="K126" s="64"/>
      <c r="L126" s="64"/>
      <c r="M126" s="64"/>
      <c r="N126" s="64"/>
      <c r="O126" s="64"/>
    </row>
    <row r="127" spans="2:15">
      <c r="I127" s="86"/>
      <c r="J127" s="64"/>
      <c r="K127" s="64"/>
      <c r="L127" s="64"/>
      <c r="M127" s="64"/>
      <c r="N127" s="64"/>
      <c r="O127" s="64"/>
    </row>
    <row r="128" spans="2:15">
      <c r="I128" s="86"/>
      <c r="J128" s="87"/>
      <c r="K128" s="64"/>
      <c r="L128" s="64"/>
      <c r="M128" s="64"/>
      <c r="N128" s="64"/>
      <c r="O128" s="64"/>
    </row>
    <row r="129" spans="7:15">
      <c r="I129" s="86"/>
      <c r="J129" s="87"/>
      <c r="K129" s="64"/>
      <c r="L129" s="64"/>
      <c r="M129" s="64"/>
      <c r="N129" s="64"/>
      <c r="O129" s="64"/>
    </row>
    <row r="130" spans="7:15">
      <c r="I130" s="86"/>
      <c r="J130" s="87"/>
      <c r="K130" s="64"/>
      <c r="L130" s="64"/>
      <c r="M130" s="64"/>
      <c r="N130" s="64"/>
      <c r="O130" s="64"/>
    </row>
    <row r="131" spans="7:15">
      <c r="I131" s="86"/>
      <c r="J131" s="87"/>
      <c r="K131" s="64"/>
      <c r="L131" s="64"/>
      <c r="M131" s="64"/>
      <c r="N131" s="64"/>
      <c r="O131" s="64"/>
    </row>
    <row r="132" spans="7:15">
      <c r="G132"/>
      <c r="I132" s="86"/>
      <c r="J132" s="87"/>
      <c r="K132" s="64"/>
      <c r="L132" s="64"/>
      <c r="M132" s="64"/>
      <c r="N132" s="64"/>
      <c r="O132" s="64"/>
    </row>
    <row r="133" spans="7:15">
      <c r="I133" s="86"/>
      <c r="J133" s="87"/>
      <c r="K133" s="64"/>
      <c r="L133" s="64"/>
      <c r="M133" s="64"/>
      <c r="N133" s="64"/>
      <c r="O133" s="64"/>
    </row>
    <row r="134" spans="7:15">
      <c r="I134" s="86"/>
      <c r="J134" s="88"/>
      <c r="K134" s="64"/>
      <c r="L134" s="64"/>
      <c r="M134" s="64"/>
      <c r="N134" s="64"/>
      <c r="O134" s="64"/>
    </row>
    <row r="135" spans="7:15">
      <c r="I135" s="86"/>
      <c r="J135" s="64"/>
      <c r="K135" s="64"/>
      <c r="L135" s="64"/>
      <c r="M135" s="64"/>
      <c r="N135" s="64"/>
      <c r="O135" s="64"/>
    </row>
    <row r="136" spans="7:15">
      <c r="I136" s="86"/>
      <c r="J136" s="64"/>
      <c r="K136" s="64"/>
      <c r="L136" s="64"/>
      <c r="M136" s="64"/>
      <c r="N136" s="64"/>
      <c r="O136" s="64"/>
    </row>
    <row r="137" spans="7:15">
      <c r="I137" s="86"/>
      <c r="J137" s="64"/>
      <c r="K137" s="64"/>
      <c r="L137" s="64"/>
      <c r="M137" s="64"/>
      <c r="N137" s="64"/>
      <c r="O137" s="64"/>
    </row>
    <row r="138" spans="7:15">
      <c r="I138" s="86"/>
      <c r="J138" s="64"/>
      <c r="K138" s="64"/>
      <c r="L138" s="64"/>
      <c r="M138" s="64"/>
      <c r="N138" s="64"/>
      <c r="O138" s="64"/>
    </row>
    <row r="139" spans="7:15">
      <c r="I139" s="86"/>
      <c r="J139" s="64"/>
      <c r="K139" s="64"/>
      <c r="L139" s="64"/>
      <c r="M139" s="64"/>
      <c r="N139" s="64"/>
      <c r="O139" s="64"/>
    </row>
    <row r="140" spans="7:15">
      <c r="M140" s="64"/>
      <c r="N140" s="64"/>
      <c r="O140" s="64"/>
    </row>
  </sheetData>
  <autoFilter ref="B15:J118" xr:uid="{00000000-0009-0000-0000-000000000000}">
    <sortState xmlns:xlrd2="http://schemas.microsoft.com/office/spreadsheetml/2017/richdata2" ref="B16:J115">
      <sortCondition ref="B15:B115"/>
    </sortState>
  </autoFilter>
  <mergeCells count="6">
    <mergeCell ref="C4:E4"/>
    <mergeCell ref="C5:E5"/>
    <mergeCell ref="F6:G6"/>
    <mergeCell ref="C7:E7"/>
    <mergeCell ref="F7:G7"/>
    <mergeCell ref="F5:G5"/>
  </mergeCells>
  <phoneticPr fontId="23" type="noConversion"/>
  <hyperlinks>
    <hyperlink ref="J4" r:id="rId1" display="http://intranetweb/applications/System/publish/view/showobject.asp?infoobjectid=1001434" xr:uid="{BF2DF5AF-89B3-490B-A8D6-789399685CD5}"/>
    <hyperlink ref="J5" r:id="rId2" xr:uid="{2BA21F81-70E5-4F2B-8079-5E028EF51E2B}"/>
  </hyperlinks>
  <pageMargins left="0.59055118110236227" right="0.23622047244094491" top="0.35433070866141736" bottom="0.31496062992125984" header="0.23622047244094491" footer="0.27559055118110237"/>
  <pageSetup paperSize="9" scale="60" fitToHeight="5" orientation="portrait" r:id="rId3"/>
  <headerFooter alignWithMargins="0">
    <oddFooter>&amp;R&amp;"  av  ,Normal"&amp;P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19F80-6626-40F0-8233-C52CC6414A93}">
  <dimension ref="A1:AB112"/>
  <sheetViews>
    <sheetView topLeftCell="A39" workbookViewId="0">
      <selection activeCell="A3" sqref="A3:AB104"/>
    </sheetView>
  </sheetViews>
  <sheetFormatPr baseColWidth="10" defaultRowHeight="12.75"/>
  <cols>
    <col min="14" max="14" width="14.85546875" style="87" bestFit="1" customWidth="1"/>
    <col min="27" max="27" width="17.7109375" bestFit="1" customWidth="1"/>
  </cols>
  <sheetData>
    <row r="1" spans="1:2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87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3" spans="1:28">
      <c r="A3">
        <v>1</v>
      </c>
      <c r="B3">
        <v>0</v>
      </c>
      <c r="C3">
        <v>2021</v>
      </c>
      <c r="D3">
        <v>3230</v>
      </c>
      <c r="E3">
        <v>1099</v>
      </c>
      <c r="F3">
        <v>1229</v>
      </c>
      <c r="G3">
        <v>1200949</v>
      </c>
      <c r="N3" s="87">
        <f>+Skjema!G16*Skjema!$L$7</f>
        <v>-3055411</v>
      </c>
      <c r="AA3" t="s">
        <v>130</v>
      </c>
      <c r="AB3">
        <v>34</v>
      </c>
    </row>
    <row r="4" spans="1:28">
      <c r="A4">
        <v>1</v>
      </c>
      <c r="B4">
        <v>0</v>
      </c>
      <c r="C4">
        <v>2021</v>
      </c>
      <c r="D4">
        <v>3230</v>
      </c>
      <c r="E4">
        <v>1425</v>
      </c>
      <c r="F4">
        <v>1229</v>
      </c>
      <c r="G4">
        <v>1205199</v>
      </c>
      <c r="N4" s="87">
        <f>+Skjema!G17*Skjema!$L$7</f>
        <v>-557341</v>
      </c>
      <c r="AA4" t="s">
        <v>130</v>
      </c>
      <c r="AB4">
        <v>34</v>
      </c>
    </row>
    <row r="5" spans="1:28">
      <c r="A5">
        <v>1</v>
      </c>
      <c r="B5">
        <v>0</v>
      </c>
      <c r="C5">
        <v>2021</v>
      </c>
      <c r="D5">
        <v>3230</v>
      </c>
      <c r="E5">
        <v>1140</v>
      </c>
      <c r="F5">
        <v>2222</v>
      </c>
      <c r="G5">
        <v>3338001</v>
      </c>
      <c r="N5" s="87">
        <f>+Skjema!G18*Skjema!$L$7</f>
        <v>8780</v>
      </c>
      <c r="AA5" t="s">
        <v>130</v>
      </c>
      <c r="AB5">
        <v>34</v>
      </c>
    </row>
    <row r="6" spans="1:28">
      <c r="A6">
        <v>1</v>
      </c>
      <c r="B6">
        <v>0</v>
      </c>
      <c r="C6">
        <v>2021</v>
      </c>
      <c r="D6">
        <v>3230</v>
      </c>
      <c r="E6">
        <v>1099</v>
      </c>
      <c r="F6">
        <v>1300</v>
      </c>
      <c r="G6">
        <v>4007104</v>
      </c>
      <c r="N6" s="87">
        <f>+Skjema!G19*Skjema!$L$7</f>
        <v>30180500</v>
      </c>
      <c r="AA6" t="s">
        <v>130</v>
      </c>
      <c r="AB6">
        <v>34</v>
      </c>
    </row>
    <row r="7" spans="1:28">
      <c r="A7">
        <v>1</v>
      </c>
      <c r="B7">
        <v>0</v>
      </c>
      <c r="C7">
        <v>2021</v>
      </c>
      <c r="D7">
        <v>3880</v>
      </c>
      <c r="E7">
        <v>1099</v>
      </c>
      <c r="F7">
        <v>1300</v>
      </c>
      <c r="G7">
        <v>4007399</v>
      </c>
      <c r="N7" s="87">
        <f>+Skjema!G20*Skjema!$L$7</f>
        <v>6926497</v>
      </c>
      <c r="AA7" t="s">
        <v>130</v>
      </c>
      <c r="AB7">
        <v>34</v>
      </c>
    </row>
    <row r="8" spans="1:28">
      <c r="A8">
        <v>1</v>
      </c>
      <c r="B8">
        <v>0</v>
      </c>
      <c r="C8">
        <v>2021</v>
      </c>
      <c r="D8">
        <v>3230</v>
      </c>
      <c r="E8">
        <v>104200</v>
      </c>
      <c r="F8">
        <v>3858</v>
      </c>
      <c r="G8">
        <v>4540999</v>
      </c>
      <c r="N8" s="87">
        <f>+Skjema!G21*Skjema!$L$7</f>
        <v>-3750000</v>
      </c>
      <c r="AA8" t="s">
        <v>130</v>
      </c>
      <c r="AB8">
        <v>34</v>
      </c>
    </row>
    <row r="9" spans="1:28">
      <c r="A9">
        <v>1</v>
      </c>
      <c r="B9">
        <v>0</v>
      </c>
      <c r="C9">
        <v>2021</v>
      </c>
      <c r="D9">
        <v>3230</v>
      </c>
      <c r="E9">
        <v>104200</v>
      </c>
      <c r="F9">
        <v>3858</v>
      </c>
      <c r="G9">
        <v>5461401</v>
      </c>
      <c r="N9" s="87">
        <f>+Skjema!G22*Skjema!$L$7</f>
        <v>42568</v>
      </c>
      <c r="AA9" t="s">
        <v>130</v>
      </c>
      <c r="AB9">
        <v>34</v>
      </c>
    </row>
    <row r="10" spans="1:28">
      <c r="A10">
        <v>1</v>
      </c>
      <c r="B10">
        <v>0</v>
      </c>
      <c r="C10">
        <v>2021</v>
      </c>
      <c r="D10">
        <v>3230</v>
      </c>
      <c r="E10">
        <v>104200</v>
      </c>
      <c r="F10">
        <v>3860</v>
      </c>
      <c r="G10">
        <v>5610201</v>
      </c>
      <c r="N10" s="87">
        <f>+Skjema!G23*Skjema!$L$7</f>
        <v>25336</v>
      </c>
      <c r="AA10" t="s">
        <v>130</v>
      </c>
      <c r="AB10">
        <v>34</v>
      </c>
    </row>
    <row r="11" spans="1:28">
      <c r="A11">
        <v>1</v>
      </c>
      <c r="B11">
        <v>0</v>
      </c>
      <c r="C11">
        <v>2021</v>
      </c>
      <c r="D11">
        <v>3230</v>
      </c>
      <c r="E11">
        <v>104200</v>
      </c>
      <c r="F11">
        <v>3860</v>
      </c>
      <c r="G11">
        <v>5610399</v>
      </c>
      <c r="N11" s="87">
        <f>+Skjema!G24*Skjema!$L$7</f>
        <v>-25336</v>
      </c>
      <c r="AA11" t="s">
        <v>130</v>
      </c>
      <c r="AB11">
        <v>34</v>
      </c>
    </row>
    <row r="12" spans="1:28">
      <c r="A12">
        <v>1</v>
      </c>
      <c r="B12">
        <v>0</v>
      </c>
      <c r="C12">
        <v>2021</v>
      </c>
      <c r="D12">
        <v>3810</v>
      </c>
      <c r="E12">
        <v>104200</v>
      </c>
      <c r="F12">
        <v>3858</v>
      </c>
      <c r="G12">
        <v>5610601</v>
      </c>
      <c r="N12" s="87">
        <f>+Skjema!G25*Skjema!$L$7</f>
        <v>-1231237</v>
      </c>
      <c r="AA12" t="s">
        <v>130</v>
      </c>
      <c r="AB12">
        <v>34</v>
      </c>
    </row>
    <row r="13" spans="1:28">
      <c r="A13">
        <v>1</v>
      </c>
      <c r="B13">
        <v>0</v>
      </c>
      <c r="C13">
        <v>2021</v>
      </c>
      <c r="D13">
        <v>3230</v>
      </c>
      <c r="E13">
        <v>104200</v>
      </c>
      <c r="F13">
        <v>3852</v>
      </c>
      <c r="G13">
        <v>5610701</v>
      </c>
      <c r="N13" s="87">
        <f>+Skjema!G26*Skjema!$L$7</f>
        <v>1231237</v>
      </c>
      <c r="AA13" t="s">
        <v>130</v>
      </c>
      <c r="AB13">
        <v>34</v>
      </c>
    </row>
    <row r="14" spans="1:28">
      <c r="A14">
        <v>1</v>
      </c>
      <c r="B14">
        <v>0</v>
      </c>
      <c r="C14">
        <v>2021</v>
      </c>
      <c r="D14">
        <v>3230</v>
      </c>
      <c r="E14">
        <v>104200</v>
      </c>
      <c r="F14">
        <v>3852</v>
      </c>
      <c r="G14">
        <v>5610801</v>
      </c>
      <c r="N14" s="87">
        <f>+Skjema!G27*Skjema!$L$7</f>
        <v>3750000</v>
      </c>
      <c r="AA14" t="s">
        <v>130</v>
      </c>
      <c r="AB14">
        <v>34</v>
      </c>
    </row>
    <row r="15" spans="1:28">
      <c r="A15">
        <v>1</v>
      </c>
      <c r="B15">
        <v>0</v>
      </c>
      <c r="C15">
        <v>2021</v>
      </c>
      <c r="D15">
        <v>3230</v>
      </c>
      <c r="E15">
        <v>104200</v>
      </c>
      <c r="F15">
        <v>2650</v>
      </c>
      <c r="G15">
        <v>5620199</v>
      </c>
      <c r="N15" s="87">
        <f>+Skjema!G28*Skjema!$L$7</f>
        <v>5057457</v>
      </c>
      <c r="AA15" t="s">
        <v>130</v>
      </c>
      <c r="AB15">
        <v>34</v>
      </c>
    </row>
    <row r="16" spans="1:28">
      <c r="A16">
        <v>1</v>
      </c>
      <c r="B16">
        <v>0</v>
      </c>
      <c r="C16">
        <v>2021</v>
      </c>
      <c r="D16">
        <v>3230</v>
      </c>
      <c r="E16">
        <v>104200</v>
      </c>
      <c r="F16">
        <v>2650</v>
      </c>
      <c r="G16">
        <v>5620399</v>
      </c>
      <c r="N16" s="87">
        <f>+Skjema!G29*Skjema!$L$7</f>
        <v>35000000</v>
      </c>
      <c r="AA16" t="s">
        <v>130</v>
      </c>
      <c r="AB16">
        <v>34</v>
      </c>
    </row>
    <row r="17" spans="1:28">
      <c r="A17">
        <v>1</v>
      </c>
      <c r="B17">
        <v>0</v>
      </c>
      <c r="C17">
        <v>2021</v>
      </c>
      <c r="D17">
        <v>3230</v>
      </c>
      <c r="E17">
        <v>104200</v>
      </c>
      <c r="F17">
        <v>2650</v>
      </c>
      <c r="G17">
        <v>5620601</v>
      </c>
      <c r="N17" s="87">
        <f>+Skjema!G30*Skjema!$L$7</f>
        <v>4879233</v>
      </c>
      <c r="AA17" t="s">
        <v>130</v>
      </c>
      <c r="AB17">
        <v>34</v>
      </c>
    </row>
    <row r="18" spans="1:28">
      <c r="A18">
        <v>1</v>
      </c>
      <c r="B18">
        <v>0</v>
      </c>
      <c r="C18">
        <v>2021</v>
      </c>
      <c r="D18">
        <v>3230</v>
      </c>
      <c r="E18">
        <v>104200</v>
      </c>
      <c r="F18">
        <v>2430</v>
      </c>
      <c r="G18">
        <v>5622301</v>
      </c>
      <c r="N18" s="87">
        <f>+Skjema!G31*Skjema!$L$7</f>
        <v>193176</v>
      </c>
      <c r="AA18" t="s">
        <v>130</v>
      </c>
      <c r="AB18">
        <v>34</v>
      </c>
    </row>
    <row r="19" spans="1:28">
      <c r="A19">
        <v>1</v>
      </c>
      <c r="B19">
        <v>0</v>
      </c>
      <c r="C19">
        <v>2021</v>
      </c>
      <c r="D19">
        <v>3230</v>
      </c>
      <c r="E19">
        <v>1520</v>
      </c>
      <c r="F19">
        <v>2611</v>
      </c>
      <c r="G19">
        <v>5623501</v>
      </c>
      <c r="N19" s="87">
        <f>+Skjema!G32*Skjema!$L$7</f>
        <v>-36907</v>
      </c>
      <c r="AA19" t="s">
        <v>130</v>
      </c>
      <c r="AB19">
        <v>34</v>
      </c>
    </row>
    <row r="20" spans="1:28">
      <c r="A20">
        <v>1</v>
      </c>
      <c r="B20">
        <v>0</v>
      </c>
      <c r="C20">
        <v>2021</v>
      </c>
      <c r="D20">
        <v>3230</v>
      </c>
      <c r="E20">
        <v>104200</v>
      </c>
      <c r="F20">
        <v>2611</v>
      </c>
      <c r="G20">
        <v>5623901</v>
      </c>
      <c r="N20" s="87">
        <f>+Skjema!G33*Skjema!$L$7</f>
        <v>212792</v>
      </c>
      <c r="AA20" t="s">
        <v>130</v>
      </c>
      <c r="AB20">
        <v>34</v>
      </c>
    </row>
    <row r="21" spans="1:28">
      <c r="A21">
        <v>1</v>
      </c>
      <c r="B21">
        <v>0</v>
      </c>
      <c r="C21">
        <v>2021</v>
      </c>
      <c r="D21">
        <v>3230</v>
      </c>
      <c r="E21">
        <v>104200</v>
      </c>
      <c r="F21">
        <v>2222</v>
      </c>
      <c r="G21">
        <v>5630701</v>
      </c>
      <c r="N21" s="87">
        <f>+Skjema!G34*Skjema!$L$7</f>
        <v>-8000000</v>
      </c>
      <c r="AA21" t="s">
        <v>130</v>
      </c>
      <c r="AB21">
        <v>34</v>
      </c>
    </row>
    <row r="22" spans="1:28">
      <c r="A22">
        <v>1</v>
      </c>
      <c r="B22">
        <v>0</v>
      </c>
      <c r="C22">
        <v>2021</v>
      </c>
      <c r="D22">
        <v>3230</v>
      </c>
      <c r="E22">
        <v>104200</v>
      </c>
      <c r="F22">
        <v>2222</v>
      </c>
      <c r="G22">
        <v>5631501</v>
      </c>
      <c r="N22" s="87">
        <f>+Skjema!G35*Skjema!$L$7</f>
        <v>500000</v>
      </c>
      <c r="AA22" t="s">
        <v>130</v>
      </c>
      <c r="AB22">
        <v>34</v>
      </c>
    </row>
    <row r="23" spans="1:28">
      <c r="A23">
        <v>1</v>
      </c>
      <c r="B23">
        <v>0</v>
      </c>
      <c r="C23">
        <v>2021</v>
      </c>
      <c r="D23">
        <v>3230</v>
      </c>
      <c r="E23">
        <v>104200</v>
      </c>
      <c r="F23">
        <v>2222</v>
      </c>
      <c r="G23">
        <v>5632201</v>
      </c>
      <c r="N23" s="87">
        <f>+Skjema!G36*Skjema!$L$7</f>
        <v>1789670</v>
      </c>
      <c r="AA23" t="s">
        <v>130</v>
      </c>
      <c r="AB23">
        <v>34</v>
      </c>
    </row>
    <row r="24" spans="1:28">
      <c r="A24">
        <v>1</v>
      </c>
      <c r="B24">
        <v>0</v>
      </c>
      <c r="C24">
        <v>2021</v>
      </c>
      <c r="D24">
        <v>3230</v>
      </c>
      <c r="E24">
        <v>104200</v>
      </c>
      <c r="F24">
        <v>2321</v>
      </c>
      <c r="G24">
        <v>5640701</v>
      </c>
      <c r="N24" s="87">
        <f>+Skjema!G37*Skjema!$L$7</f>
        <v>737417</v>
      </c>
      <c r="AA24" t="s">
        <v>130</v>
      </c>
      <c r="AB24">
        <v>34</v>
      </c>
    </row>
    <row r="25" spans="1:28">
      <c r="A25">
        <v>1</v>
      </c>
      <c r="B25">
        <v>0</v>
      </c>
      <c r="C25">
        <v>2021</v>
      </c>
      <c r="D25">
        <v>3230</v>
      </c>
      <c r="E25">
        <v>104200</v>
      </c>
      <c r="F25">
        <v>2222</v>
      </c>
      <c r="G25">
        <v>5651601</v>
      </c>
      <c r="N25" s="87">
        <f>+Skjema!G38*Skjema!$L$7</f>
        <v>-1000000</v>
      </c>
      <c r="AA25" t="s">
        <v>130</v>
      </c>
      <c r="AB25">
        <v>34</v>
      </c>
    </row>
    <row r="26" spans="1:28">
      <c r="A26">
        <v>1</v>
      </c>
      <c r="B26">
        <v>0</v>
      </c>
      <c r="C26">
        <v>2021</v>
      </c>
      <c r="D26">
        <v>3230</v>
      </c>
      <c r="E26">
        <v>104200</v>
      </c>
      <c r="F26">
        <v>1300</v>
      </c>
      <c r="G26">
        <v>5652399</v>
      </c>
      <c r="N26" s="87">
        <f>+Skjema!G39*Skjema!$L$7</f>
        <v>-2000000</v>
      </c>
      <c r="AA26" t="s">
        <v>130</v>
      </c>
      <c r="AB26">
        <v>34</v>
      </c>
    </row>
    <row r="27" spans="1:28">
      <c r="A27">
        <v>1</v>
      </c>
      <c r="B27">
        <v>0</v>
      </c>
      <c r="C27">
        <v>2021</v>
      </c>
      <c r="D27">
        <v>3810</v>
      </c>
      <c r="E27">
        <v>104200</v>
      </c>
      <c r="F27">
        <v>3336</v>
      </c>
      <c r="G27">
        <v>5660299</v>
      </c>
      <c r="N27" s="87">
        <f>+Skjema!G40*Skjema!$L$7</f>
        <v>22970000</v>
      </c>
      <c r="AA27" t="s">
        <v>130</v>
      </c>
      <c r="AB27">
        <v>34</v>
      </c>
    </row>
    <row r="28" spans="1:28">
      <c r="A28">
        <v>1</v>
      </c>
      <c r="B28">
        <v>0</v>
      </c>
      <c r="C28">
        <v>2021</v>
      </c>
      <c r="D28">
        <v>3670</v>
      </c>
      <c r="E28">
        <v>104300</v>
      </c>
      <c r="F28">
        <v>1300</v>
      </c>
      <c r="G28">
        <v>5661201</v>
      </c>
      <c r="N28" s="87">
        <f>+Skjema!G41*Skjema!$L$7</f>
        <v>-38061000</v>
      </c>
      <c r="AA28" t="s">
        <v>130</v>
      </c>
      <c r="AB28">
        <v>34</v>
      </c>
    </row>
    <row r="29" spans="1:28">
      <c r="A29">
        <v>1</v>
      </c>
      <c r="B29">
        <v>0</v>
      </c>
      <c r="C29">
        <v>2021</v>
      </c>
      <c r="D29">
        <v>3230</v>
      </c>
      <c r="E29">
        <v>4208</v>
      </c>
      <c r="F29">
        <v>3602</v>
      </c>
      <c r="G29">
        <v>6202201</v>
      </c>
      <c r="N29" s="87">
        <f>+Skjema!G42*Skjema!$L$7</f>
        <v>-2000000</v>
      </c>
      <c r="AA29" t="s">
        <v>130</v>
      </c>
      <c r="AB29">
        <v>34</v>
      </c>
    </row>
    <row r="30" spans="1:28">
      <c r="A30">
        <v>1</v>
      </c>
      <c r="B30">
        <v>0</v>
      </c>
      <c r="C30">
        <v>2021</v>
      </c>
      <c r="D30">
        <v>3230</v>
      </c>
      <c r="E30">
        <v>4303</v>
      </c>
      <c r="F30">
        <v>3601</v>
      </c>
      <c r="G30">
        <v>6202399</v>
      </c>
      <c r="N30" s="87">
        <f>+Skjema!G43*Skjema!$L$7</f>
        <v>-8000000</v>
      </c>
      <c r="AA30" t="s">
        <v>130</v>
      </c>
      <c r="AB30">
        <v>34</v>
      </c>
    </row>
    <row r="31" spans="1:28">
      <c r="A31">
        <v>1</v>
      </c>
      <c r="B31">
        <v>0</v>
      </c>
      <c r="C31">
        <v>2021</v>
      </c>
      <c r="D31">
        <v>3230</v>
      </c>
      <c r="E31">
        <v>1099</v>
      </c>
      <c r="F31">
        <v>3151</v>
      </c>
      <c r="G31">
        <v>6304699</v>
      </c>
      <c r="N31" s="87">
        <f>+Skjema!G44*Skjema!$L$7</f>
        <v>-5000000</v>
      </c>
      <c r="AA31" t="s">
        <v>130</v>
      </c>
      <c r="AB31">
        <v>34</v>
      </c>
    </row>
    <row r="32" spans="1:28">
      <c r="A32">
        <v>1</v>
      </c>
      <c r="B32">
        <v>0</v>
      </c>
      <c r="C32">
        <v>2021</v>
      </c>
      <c r="D32">
        <v>3230</v>
      </c>
      <c r="E32">
        <v>4200</v>
      </c>
      <c r="F32">
        <v>3151</v>
      </c>
      <c r="G32">
        <v>6505199</v>
      </c>
      <c r="N32" s="87">
        <f>+Skjema!G45*Skjema!$L$7</f>
        <v>-3440000</v>
      </c>
      <c r="AA32" t="s">
        <v>130</v>
      </c>
      <c r="AB32">
        <v>34</v>
      </c>
    </row>
    <row r="33" spans="1:28">
      <c r="A33">
        <v>1</v>
      </c>
      <c r="B33">
        <v>0</v>
      </c>
      <c r="C33">
        <v>2021</v>
      </c>
      <c r="D33">
        <v>3230</v>
      </c>
      <c r="E33">
        <v>4200</v>
      </c>
      <c r="F33">
        <v>3151</v>
      </c>
      <c r="G33">
        <v>6505599</v>
      </c>
      <c r="N33" s="87">
        <f>+Skjema!G46*Skjema!$L$7</f>
        <v>-1000000</v>
      </c>
      <c r="AA33" t="s">
        <v>130</v>
      </c>
      <c r="AB33">
        <v>34</v>
      </c>
    </row>
    <row r="34" spans="1:28">
      <c r="A34">
        <v>1</v>
      </c>
      <c r="B34">
        <v>0</v>
      </c>
      <c r="C34">
        <v>2021</v>
      </c>
      <c r="D34">
        <v>3270</v>
      </c>
      <c r="E34">
        <v>4305</v>
      </c>
      <c r="F34">
        <v>3332</v>
      </c>
      <c r="G34">
        <v>6507504</v>
      </c>
      <c r="N34" s="87">
        <f>+Skjema!G47*Skjema!$L$7</f>
        <v>6044</v>
      </c>
      <c r="AA34" t="s">
        <v>130</v>
      </c>
      <c r="AB34">
        <v>34</v>
      </c>
    </row>
    <row r="35" spans="1:28">
      <c r="A35">
        <v>1</v>
      </c>
      <c r="B35">
        <v>0</v>
      </c>
      <c r="C35">
        <v>2021</v>
      </c>
      <c r="D35">
        <v>3230</v>
      </c>
      <c r="E35">
        <v>4305</v>
      </c>
      <c r="F35">
        <v>3332</v>
      </c>
      <c r="G35">
        <v>6508799</v>
      </c>
      <c r="N35" s="87">
        <f>+Skjema!G48*Skjema!$L$7</f>
        <v>21104</v>
      </c>
      <c r="AA35" t="s">
        <v>130</v>
      </c>
      <c r="AB35">
        <v>34</v>
      </c>
    </row>
    <row r="36" spans="1:28">
      <c r="A36">
        <v>1</v>
      </c>
      <c r="B36">
        <v>0</v>
      </c>
      <c r="C36">
        <v>2021</v>
      </c>
      <c r="D36">
        <v>3230</v>
      </c>
      <c r="E36">
        <v>4302</v>
      </c>
      <c r="F36">
        <v>3812</v>
      </c>
      <c r="G36">
        <v>6806299</v>
      </c>
      <c r="N36" s="87">
        <f>+Skjema!G49*Skjema!$L$7</f>
        <v>-2351000</v>
      </c>
      <c r="AA36" t="s">
        <v>130</v>
      </c>
      <c r="AB36">
        <v>34</v>
      </c>
    </row>
    <row r="37" spans="1:28">
      <c r="A37">
        <v>1</v>
      </c>
      <c r="B37">
        <v>0</v>
      </c>
      <c r="C37">
        <v>2021</v>
      </c>
      <c r="D37">
        <v>3230</v>
      </c>
      <c r="E37">
        <v>4302</v>
      </c>
      <c r="F37">
        <v>3812</v>
      </c>
      <c r="G37">
        <v>6806499</v>
      </c>
      <c r="N37" s="87">
        <f>+Skjema!G50*Skjema!$L$7</f>
        <v>-154274</v>
      </c>
      <c r="AA37" t="s">
        <v>130</v>
      </c>
      <c r="AB37">
        <v>34</v>
      </c>
    </row>
    <row r="38" spans="1:28">
      <c r="A38">
        <v>1</v>
      </c>
      <c r="B38">
        <v>0</v>
      </c>
      <c r="C38">
        <v>2021</v>
      </c>
      <c r="D38">
        <v>3670</v>
      </c>
      <c r="E38">
        <v>4305</v>
      </c>
      <c r="F38">
        <v>3332</v>
      </c>
      <c r="G38">
        <v>6900150</v>
      </c>
      <c r="N38" s="87">
        <f>+Skjema!G51*Skjema!$L$7</f>
        <v>-5174</v>
      </c>
      <c r="AA38" t="s">
        <v>130</v>
      </c>
      <c r="AB38">
        <v>34</v>
      </c>
    </row>
    <row r="39" spans="1:28">
      <c r="A39">
        <v>1</v>
      </c>
      <c r="B39">
        <v>0</v>
      </c>
      <c r="C39">
        <v>2021</v>
      </c>
      <c r="D39">
        <v>3230</v>
      </c>
      <c r="E39">
        <v>4205</v>
      </c>
      <c r="F39">
        <v>3332</v>
      </c>
      <c r="G39">
        <v>6910002</v>
      </c>
      <c r="N39" s="87">
        <f>+Skjema!G52*Skjema!$L$7</f>
        <v>5625</v>
      </c>
      <c r="AA39" t="s">
        <v>130</v>
      </c>
      <c r="AB39">
        <v>34</v>
      </c>
    </row>
    <row r="40" spans="1:28">
      <c r="A40">
        <v>1</v>
      </c>
      <c r="B40">
        <v>0</v>
      </c>
      <c r="C40">
        <v>2021</v>
      </c>
      <c r="D40">
        <v>3770</v>
      </c>
      <c r="E40">
        <v>4152</v>
      </c>
      <c r="F40">
        <v>3151</v>
      </c>
      <c r="G40">
        <v>7503961</v>
      </c>
      <c r="N40" s="87">
        <f>+Skjema!G53*Skjema!$L$7</f>
        <v>-1729750</v>
      </c>
      <c r="AA40" t="s">
        <v>130</v>
      </c>
      <c r="AB40">
        <v>34</v>
      </c>
    </row>
    <row r="41" spans="1:28">
      <c r="A41">
        <v>1</v>
      </c>
      <c r="B41">
        <v>0</v>
      </c>
      <c r="C41">
        <v>2021</v>
      </c>
      <c r="D41">
        <v>3230</v>
      </c>
      <c r="E41">
        <v>4203</v>
      </c>
      <c r="F41">
        <v>3530</v>
      </c>
      <c r="G41">
        <v>7507699</v>
      </c>
      <c r="N41" s="87">
        <f>+Skjema!G54*Skjema!$L$7</f>
        <v>-5000000</v>
      </c>
      <c r="AA41" t="s">
        <v>130</v>
      </c>
      <c r="AB41">
        <v>34</v>
      </c>
    </row>
    <row r="42" spans="1:28">
      <c r="A42">
        <v>1</v>
      </c>
      <c r="B42">
        <v>0</v>
      </c>
      <c r="C42">
        <v>2021</v>
      </c>
      <c r="D42">
        <v>3230</v>
      </c>
      <c r="E42">
        <v>4202</v>
      </c>
      <c r="F42">
        <v>3530</v>
      </c>
      <c r="G42">
        <v>7508499</v>
      </c>
      <c r="N42" s="87">
        <f>+Skjema!G55*Skjema!$L$7</f>
        <v>3000000</v>
      </c>
      <c r="AA42" t="s">
        <v>130</v>
      </c>
      <c r="AB42">
        <v>34</v>
      </c>
    </row>
    <row r="43" spans="1:28">
      <c r="A43">
        <v>1</v>
      </c>
      <c r="B43">
        <v>0</v>
      </c>
      <c r="C43">
        <v>2021</v>
      </c>
      <c r="D43">
        <v>3230</v>
      </c>
      <c r="E43">
        <v>4203</v>
      </c>
      <c r="F43">
        <v>3530</v>
      </c>
      <c r="G43">
        <v>7508899</v>
      </c>
      <c r="N43" s="87">
        <f>+Skjema!G56*Skjema!$L$7</f>
        <v>-4000000</v>
      </c>
      <c r="AA43" t="s">
        <v>130</v>
      </c>
      <c r="AB43">
        <v>34</v>
      </c>
    </row>
    <row r="44" spans="1:28">
      <c r="A44">
        <v>1</v>
      </c>
      <c r="B44">
        <v>0</v>
      </c>
      <c r="C44">
        <v>2021</v>
      </c>
      <c r="D44">
        <v>3230</v>
      </c>
      <c r="E44">
        <v>4200</v>
      </c>
      <c r="F44">
        <v>3151</v>
      </c>
      <c r="G44">
        <v>7580099</v>
      </c>
      <c r="N44" s="87">
        <f>+Skjema!G57*Skjema!$L$7</f>
        <v>4000000</v>
      </c>
      <c r="AA44" t="s">
        <v>130</v>
      </c>
      <c r="AB44">
        <v>34</v>
      </c>
    </row>
    <row r="45" spans="1:28">
      <c r="A45">
        <v>1</v>
      </c>
      <c r="B45">
        <v>0</v>
      </c>
      <c r="C45">
        <v>2021</v>
      </c>
      <c r="D45">
        <v>3230</v>
      </c>
      <c r="E45">
        <v>4202</v>
      </c>
      <c r="F45">
        <v>3450</v>
      </c>
      <c r="G45">
        <v>7702125</v>
      </c>
      <c r="N45" s="87">
        <f>+Skjema!G58*Skjema!$L$7</f>
        <v>5000000</v>
      </c>
      <c r="AA45" t="s">
        <v>130</v>
      </c>
      <c r="AB45">
        <v>34</v>
      </c>
    </row>
    <row r="46" spans="1:28">
      <c r="A46">
        <v>1</v>
      </c>
      <c r="B46">
        <v>0</v>
      </c>
      <c r="C46">
        <v>2021</v>
      </c>
      <c r="D46">
        <v>3230</v>
      </c>
      <c r="E46">
        <v>4202</v>
      </c>
      <c r="F46">
        <v>3530</v>
      </c>
      <c r="G46">
        <v>7702399</v>
      </c>
      <c r="N46" s="87">
        <f>+Skjema!G59*Skjema!$L$7</f>
        <v>429667</v>
      </c>
      <c r="AA46" t="s">
        <v>130</v>
      </c>
      <c r="AB46">
        <v>34</v>
      </c>
    </row>
    <row r="47" spans="1:28">
      <c r="A47">
        <v>1</v>
      </c>
      <c r="B47">
        <v>0</v>
      </c>
      <c r="C47">
        <v>2021</v>
      </c>
      <c r="D47">
        <v>3770</v>
      </c>
      <c r="E47">
        <v>4204</v>
      </c>
      <c r="F47">
        <v>3550</v>
      </c>
      <c r="G47">
        <v>7806950</v>
      </c>
      <c r="N47" s="87">
        <f>+Skjema!G60*Skjema!$L$7</f>
        <v>-15700</v>
      </c>
      <c r="AA47" t="s">
        <v>130</v>
      </c>
      <c r="AB47">
        <v>34</v>
      </c>
    </row>
    <row r="48" spans="1:28">
      <c r="A48">
        <v>1</v>
      </c>
      <c r="B48">
        <v>0</v>
      </c>
      <c r="C48">
        <v>2021</v>
      </c>
      <c r="D48">
        <v>3230</v>
      </c>
      <c r="E48">
        <v>1425</v>
      </c>
      <c r="F48">
        <v>1229</v>
      </c>
      <c r="G48">
        <v>1200601</v>
      </c>
      <c r="N48" s="87">
        <f>+Skjema!G61*Skjema!$L$7</f>
        <v>-74936</v>
      </c>
      <c r="AA48" t="s">
        <v>130</v>
      </c>
      <c r="AB48">
        <v>34</v>
      </c>
    </row>
    <row r="49" spans="1:28">
      <c r="A49">
        <v>1</v>
      </c>
      <c r="B49">
        <v>0</v>
      </c>
      <c r="C49">
        <v>2021</v>
      </c>
      <c r="D49">
        <v>3230</v>
      </c>
      <c r="E49">
        <v>1425</v>
      </c>
      <c r="F49">
        <v>1000</v>
      </c>
      <c r="G49">
        <v>1204899</v>
      </c>
      <c r="N49" s="87">
        <f>+Skjema!G62*Skjema!$L$7</f>
        <v>-331000</v>
      </c>
      <c r="AA49" t="s">
        <v>130</v>
      </c>
      <c r="AB49">
        <v>34</v>
      </c>
    </row>
    <row r="50" spans="1:28">
      <c r="A50">
        <v>1</v>
      </c>
      <c r="B50">
        <v>0</v>
      </c>
      <c r="C50">
        <v>2021</v>
      </c>
      <c r="D50">
        <v>3230</v>
      </c>
      <c r="E50">
        <v>1140</v>
      </c>
      <c r="F50">
        <v>3811</v>
      </c>
      <c r="G50">
        <v>1500399</v>
      </c>
      <c r="N50" s="87">
        <f>+Skjema!G63*Skjema!$L$7</f>
        <v>-10107</v>
      </c>
      <c r="AA50" t="s">
        <v>130</v>
      </c>
      <c r="AB50">
        <v>34</v>
      </c>
    </row>
    <row r="51" spans="1:28">
      <c r="A51">
        <v>1</v>
      </c>
      <c r="B51">
        <v>0</v>
      </c>
      <c r="C51">
        <v>2021</v>
      </c>
      <c r="D51">
        <v>3230</v>
      </c>
      <c r="E51">
        <v>1070</v>
      </c>
      <c r="F51">
        <v>2653</v>
      </c>
      <c r="G51">
        <v>2003601</v>
      </c>
      <c r="N51" s="87">
        <f>+Skjema!G64*Skjema!$L$7</f>
        <v>-33275</v>
      </c>
      <c r="AA51" t="s">
        <v>130</v>
      </c>
      <c r="AB51">
        <v>34</v>
      </c>
    </row>
    <row r="52" spans="1:28">
      <c r="A52">
        <v>1</v>
      </c>
      <c r="B52">
        <v>0</v>
      </c>
      <c r="C52">
        <v>2021</v>
      </c>
      <c r="D52">
        <v>3230</v>
      </c>
      <c r="E52">
        <v>1140</v>
      </c>
      <c r="F52">
        <v>2657</v>
      </c>
      <c r="G52">
        <v>2003901</v>
      </c>
      <c r="N52" s="87">
        <f>+Skjema!G65*Skjema!$L$7</f>
        <v>-197140</v>
      </c>
      <c r="AA52" t="s">
        <v>130</v>
      </c>
      <c r="AB52">
        <v>34</v>
      </c>
    </row>
    <row r="53" spans="1:28">
      <c r="A53">
        <v>1</v>
      </c>
      <c r="B53">
        <v>0</v>
      </c>
      <c r="C53">
        <v>2021</v>
      </c>
      <c r="D53">
        <v>3230</v>
      </c>
      <c r="E53">
        <v>320510</v>
      </c>
      <c r="F53">
        <v>2533</v>
      </c>
      <c r="G53">
        <v>4430099</v>
      </c>
      <c r="N53" s="87">
        <f>+Skjema!G66*Skjema!$L$7</f>
        <v>206250</v>
      </c>
      <c r="AA53" t="s">
        <v>130</v>
      </c>
      <c r="AB53">
        <v>34</v>
      </c>
    </row>
    <row r="54" spans="1:28">
      <c r="A54">
        <v>1</v>
      </c>
      <c r="B54">
        <v>0</v>
      </c>
      <c r="C54">
        <v>2021</v>
      </c>
      <c r="D54">
        <v>3230</v>
      </c>
      <c r="E54">
        <v>104200</v>
      </c>
      <c r="F54">
        <v>2653</v>
      </c>
      <c r="G54">
        <v>5621402</v>
      </c>
      <c r="N54" s="87">
        <f>+Skjema!G67*Skjema!$L$7</f>
        <v>150425</v>
      </c>
      <c r="AA54" t="s">
        <v>130</v>
      </c>
      <c r="AB54">
        <v>34</v>
      </c>
    </row>
    <row r="55" spans="1:28">
      <c r="A55">
        <v>1</v>
      </c>
      <c r="B55">
        <v>0</v>
      </c>
      <c r="C55">
        <v>2021</v>
      </c>
      <c r="D55">
        <v>3230</v>
      </c>
      <c r="E55">
        <v>104200</v>
      </c>
      <c r="F55">
        <v>2653</v>
      </c>
      <c r="G55">
        <v>5621801</v>
      </c>
      <c r="N55" s="87">
        <f>+Skjema!G68*Skjema!$L$7</f>
        <v>-160491</v>
      </c>
      <c r="AA55" t="s">
        <v>130</v>
      </c>
      <c r="AB55">
        <v>34</v>
      </c>
    </row>
    <row r="56" spans="1:28">
      <c r="A56">
        <v>1</v>
      </c>
      <c r="B56">
        <v>0</v>
      </c>
      <c r="C56">
        <v>2021</v>
      </c>
      <c r="D56">
        <v>3230</v>
      </c>
      <c r="E56">
        <v>104200</v>
      </c>
      <c r="F56">
        <v>2653</v>
      </c>
      <c r="G56">
        <v>5622001</v>
      </c>
      <c r="N56" s="87">
        <f>+Skjema!G69*Skjema!$L$7</f>
        <v>16808</v>
      </c>
      <c r="AA56" t="s">
        <v>130</v>
      </c>
      <c r="AB56">
        <v>34</v>
      </c>
    </row>
    <row r="57" spans="1:28">
      <c r="A57">
        <v>1</v>
      </c>
      <c r="B57">
        <v>0</v>
      </c>
      <c r="C57">
        <v>2021</v>
      </c>
      <c r="D57">
        <v>3230</v>
      </c>
      <c r="E57">
        <v>104200</v>
      </c>
      <c r="F57">
        <v>2653</v>
      </c>
      <c r="G57">
        <v>5622101</v>
      </c>
      <c r="N57" s="87">
        <f>+Skjema!G70*Skjema!$L$7</f>
        <v>19893</v>
      </c>
      <c r="AA57" t="s">
        <v>130</v>
      </c>
      <c r="AB57">
        <v>34</v>
      </c>
    </row>
    <row r="58" spans="1:28">
      <c r="A58">
        <v>1</v>
      </c>
      <c r="B58">
        <v>0</v>
      </c>
      <c r="C58">
        <v>2021</v>
      </c>
      <c r="D58">
        <v>3230</v>
      </c>
      <c r="E58">
        <v>104200</v>
      </c>
      <c r="F58">
        <v>2222</v>
      </c>
      <c r="G58">
        <v>5630301</v>
      </c>
      <c r="N58" s="87">
        <f>+Skjema!G71*Skjema!$L$7</f>
        <v>-94</v>
      </c>
      <c r="AA58" t="s">
        <v>130</v>
      </c>
      <c r="AB58">
        <v>34</v>
      </c>
    </row>
    <row r="59" spans="1:28">
      <c r="A59">
        <v>1</v>
      </c>
      <c r="B59">
        <v>0</v>
      </c>
      <c r="C59">
        <v>2021</v>
      </c>
      <c r="D59">
        <v>3230</v>
      </c>
      <c r="E59">
        <v>104200</v>
      </c>
      <c r="F59">
        <v>2222</v>
      </c>
      <c r="G59">
        <v>5632001</v>
      </c>
      <c r="N59" s="87">
        <f>+Skjema!G72*Skjema!$L$7</f>
        <v>-400</v>
      </c>
      <c r="AA59" t="s">
        <v>130</v>
      </c>
      <c r="AB59">
        <v>34</v>
      </c>
    </row>
    <row r="60" spans="1:28">
      <c r="A60">
        <v>1</v>
      </c>
      <c r="B60">
        <v>0</v>
      </c>
      <c r="C60">
        <v>2021</v>
      </c>
      <c r="D60">
        <v>3230</v>
      </c>
      <c r="E60">
        <v>104200</v>
      </c>
      <c r="F60">
        <v>1300</v>
      </c>
      <c r="G60">
        <v>5651299</v>
      </c>
      <c r="N60" s="87">
        <f>+Skjema!G73*Skjema!$L$7</f>
        <v>6974</v>
      </c>
      <c r="AA60" t="s">
        <v>130</v>
      </c>
      <c r="AB60">
        <v>34</v>
      </c>
    </row>
    <row r="61" spans="1:28">
      <c r="A61">
        <v>1</v>
      </c>
      <c r="B61">
        <v>0</v>
      </c>
      <c r="C61">
        <v>2021</v>
      </c>
      <c r="D61">
        <v>3230</v>
      </c>
      <c r="E61">
        <v>104200</v>
      </c>
      <c r="F61">
        <v>2531</v>
      </c>
      <c r="G61">
        <v>5662101</v>
      </c>
      <c r="N61" s="87">
        <f>+Skjema!G74*Skjema!$L$7</f>
        <v>9666</v>
      </c>
      <c r="AA61" t="s">
        <v>130</v>
      </c>
      <c r="AB61">
        <v>34</v>
      </c>
    </row>
    <row r="62" spans="1:28">
      <c r="A62">
        <v>1</v>
      </c>
      <c r="B62">
        <v>0</v>
      </c>
      <c r="C62">
        <v>2021</v>
      </c>
      <c r="D62">
        <v>3230</v>
      </c>
      <c r="E62">
        <v>4305</v>
      </c>
      <c r="F62">
        <v>3332</v>
      </c>
      <c r="G62">
        <v>6507299</v>
      </c>
      <c r="N62" s="87">
        <f>+Skjema!G75*Skjema!$L$7</f>
        <v>80000</v>
      </c>
      <c r="AA62" t="s">
        <v>130</v>
      </c>
      <c r="AB62">
        <v>34</v>
      </c>
    </row>
    <row r="63" spans="1:28">
      <c r="A63">
        <v>1</v>
      </c>
      <c r="B63">
        <v>0</v>
      </c>
      <c r="C63">
        <v>2021</v>
      </c>
      <c r="D63">
        <v>3270</v>
      </c>
      <c r="E63">
        <v>4305</v>
      </c>
      <c r="F63">
        <v>3332</v>
      </c>
      <c r="G63">
        <v>6507406</v>
      </c>
      <c r="N63" s="87">
        <f>+Skjema!G76*Skjema!$L$7</f>
        <v>2009765</v>
      </c>
      <c r="AA63" t="s">
        <v>130</v>
      </c>
      <c r="AB63">
        <v>34</v>
      </c>
    </row>
    <row r="64" spans="1:28">
      <c r="A64">
        <v>1</v>
      </c>
      <c r="B64">
        <v>0</v>
      </c>
      <c r="C64">
        <v>2021</v>
      </c>
      <c r="D64">
        <v>3230</v>
      </c>
      <c r="E64">
        <v>1140</v>
      </c>
      <c r="F64">
        <v>3811</v>
      </c>
      <c r="G64">
        <v>6804199</v>
      </c>
      <c r="N64" s="87">
        <f>+Skjema!G77*Skjema!$L$7</f>
        <v>450</v>
      </c>
      <c r="AA64" t="s">
        <v>130</v>
      </c>
      <c r="AB64">
        <v>34</v>
      </c>
    </row>
    <row r="65" spans="1:28">
      <c r="A65">
        <v>1</v>
      </c>
      <c r="B65">
        <v>0</v>
      </c>
      <c r="C65">
        <v>2021</v>
      </c>
      <c r="D65">
        <v>3230</v>
      </c>
      <c r="E65">
        <v>4303</v>
      </c>
      <c r="F65">
        <v>3350</v>
      </c>
      <c r="G65">
        <v>6820999</v>
      </c>
      <c r="N65" s="87">
        <f>+Skjema!G78*Skjema!$L$7</f>
        <v>-75105</v>
      </c>
      <c r="AA65" t="s">
        <v>130</v>
      </c>
      <c r="AB65">
        <v>34</v>
      </c>
    </row>
    <row r="66" spans="1:28">
      <c r="A66">
        <v>1</v>
      </c>
      <c r="B66">
        <v>0</v>
      </c>
      <c r="C66">
        <v>2021</v>
      </c>
      <c r="D66">
        <v>3230</v>
      </c>
      <c r="E66">
        <v>4302</v>
      </c>
      <c r="F66">
        <v>3601</v>
      </c>
      <c r="G66">
        <v>6831399</v>
      </c>
      <c r="N66" s="87">
        <f>+Skjema!G79*Skjema!$L$7</f>
        <v>-1835650</v>
      </c>
      <c r="AA66" t="s">
        <v>130</v>
      </c>
      <c r="AB66">
        <v>34</v>
      </c>
    </row>
    <row r="67" spans="1:28">
      <c r="A67">
        <v>1</v>
      </c>
      <c r="B67">
        <v>0</v>
      </c>
      <c r="C67">
        <v>2021</v>
      </c>
      <c r="D67">
        <v>3230</v>
      </c>
      <c r="E67">
        <v>4203</v>
      </c>
      <c r="F67">
        <v>3450</v>
      </c>
      <c r="G67">
        <v>7504199</v>
      </c>
      <c r="N67" s="87">
        <f>+Skjema!G80*Skjema!$L$7</f>
        <v>-3000000</v>
      </c>
      <c r="AA67" t="s">
        <v>130</v>
      </c>
      <c r="AB67">
        <v>34</v>
      </c>
    </row>
    <row r="68" spans="1:28">
      <c r="A68">
        <v>1</v>
      </c>
      <c r="B68">
        <v>0</v>
      </c>
      <c r="C68">
        <v>2021</v>
      </c>
      <c r="D68">
        <v>3770</v>
      </c>
      <c r="E68">
        <v>4200</v>
      </c>
      <c r="F68">
        <v>3530</v>
      </c>
      <c r="G68">
        <v>7507450</v>
      </c>
      <c r="N68" s="87">
        <f>+Skjema!G81*Skjema!$L$7</f>
        <v>-429667</v>
      </c>
      <c r="AA68" t="s">
        <v>130</v>
      </c>
      <c r="AB68">
        <v>34</v>
      </c>
    </row>
    <row r="69" spans="1:28">
      <c r="A69">
        <v>1</v>
      </c>
      <c r="B69">
        <v>0</v>
      </c>
      <c r="C69">
        <v>2021</v>
      </c>
      <c r="D69">
        <v>3222</v>
      </c>
      <c r="E69">
        <v>4318</v>
      </c>
      <c r="F69">
        <v>3332</v>
      </c>
      <c r="G69">
        <v>6011201</v>
      </c>
      <c r="N69" s="87">
        <f>+Skjema!G82*Skjema!$L$7</f>
        <v>700000</v>
      </c>
      <c r="AA69" t="s">
        <v>130</v>
      </c>
      <c r="AB69">
        <v>34</v>
      </c>
    </row>
    <row r="70" spans="1:28">
      <c r="A70">
        <v>1</v>
      </c>
      <c r="B70">
        <v>0</v>
      </c>
      <c r="C70">
        <v>2021</v>
      </c>
      <c r="D70">
        <v>3230</v>
      </c>
      <c r="E70">
        <v>4203</v>
      </c>
      <c r="F70">
        <v>3530</v>
      </c>
      <c r="G70">
        <v>7509102</v>
      </c>
      <c r="N70" s="87">
        <f>+Skjema!G83*Skjema!$L$7</f>
        <v>-174009</v>
      </c>
      <c r="AA70" t="s">
        <v>130</v>
      </c>
      <c r="AB70">
        <v>34</v>
      </c>
    </row>
    <row r="71" spans="1:28">
      <c r="A71">
        <v>1</v>
      </c>
      <c r="B71">
        <v>0</v>
      </c>
      <c r="C71">
        <v>2021</v>
      </c>
      <c r="D71">
        <v>3230</v>
      </c>
      <c r="E71">
        <v>4302</v>
      </c>
      <c r="F71">
        <v>3812</v>
      </c>
      <c r="G71">
        <v>6508402</v>
      </c>
      <c r="N71" s="87">
        <f>+Skjema!G84*Skjema!$L$7</f>
        <v>1000000</v>
      </c>
      <c r="AA71" t="s">
        <v>130</v>
      </c>
      <c r="AB71">
        <v>34</v>
      </c>
    </row>
    <row r="72" spans="1:28">
      <c r="A72">
        <v>1</v>
      </c>
      <c r="B72">
        <v>0</v>
      </c>
      <c r="C72">
        <v>2021</v>
      </c>
      <c r="D72">
        <v>3230</v>
      </c>
      <c r="E72">
        <v>4302</v>
      </c>
      <c r="F72">
        <v>3811</v>
      </c>
      <c r="G72">
        <v>6807101</v>
      </c>
      <c r="N72" s="87">
        <f>+Skjema!G85*Skjema!$L$7</f>
        <v>300000</v>
      </c>
      <c r="AA72" t="s">
        <v>130</v>
      </c>
      <c r="AB72">
        <v>34</v>
      </c>
    </row>
    <row r="73" spans="1:28">
      <c r="A73">
        <v>1</v>
      </c>
      <c r="B73">
        <v>0</v>
      </c>
      <c r="C73">
        <v>2021</v>
      </c>
      <c r="D73">
        <v>3230</v>
      </c>
      <c r="E73">
        <v>104200</v>
      </c>
      <c r="F73">
        <v>2212</v>
      </c>
      <c r="G73">
        <v>5641501</v>
      </c>
      <c r="N73" s="87">
        <f>+Skjema!G86*Skjema!$L$7</f>
        <v>700000</v>
      </c>
      <c r="AA73" t="s">
        <v>130</v>
      </c>
      <c r="AB73">
        <v>34</v>
      </c>
    </row>
    <row r="74" spans="1:28">
      <c r="A74">
        <v>1</v>
      </c>
      <c r="B74">
        <v>0</v>
      </c>
      <c r="C74">
        <v>2021</v>
      </c>
      <c r="D74">
        <v>3222</v>
      </c>
      <c r="E74">
        <v>4318</v>
      </c>
      <c r="F74">
        <v>3332</v>
      </c>
      <c r="G74">
        <v>6010178</v>
      </c>
      <c r="N74" s="87">
        <f>+Skjema!G87*Skjema!$L$7</f>
        <v>1000000</v>
      </c>
      <c r="AA74" t="s">
        <v>130</v>
      </c>
      <c r="AB74">
        <v>34</v>
      </c>
    </row>
    <row r="75" spans="1:28">
      <c r="A75">
        <v>1</v>
      </c>
      <c r="B75">
        <v>0</v>
      </c>
      <c r="C75">
        <v>2021</v>
      </c>
      <c r="D75">
        <v>3970</v>
      </c>
      <c r="E75">
        <v>9000</v>
      </c>
      <c r="F75">
        <v>3332</v>
      </c>
      <c r="G75">
        <v>9000199</v>
      </c>
      <c r="N75" s="87">
        <f>+Skjema!G88*Skjema!$L$7</f>
        <v>-1000000</v>
      </c>
      <c r="AA75" t="s">
        <v>130</v>
      </c>
      <c r="AB75">
        <v>34</v>
      </c>
    </row>
    <row r="76" spans="1:28">
      <c r="A76">
        <v>1</v>
      </c>
      <c r="B76">
        <v>0</v>
      </c>
      <c r="C76">
        <v>2021</v>
      </c>
      <c r="D76">
        <v>3210</v>
      </c>
      <c r="E76">
        <v>4318</v>
      </c>
      <c r="F76">
        <v>3332</v>
      </c>
      <c r="G76">
        <v>6010180</v>
      </c>
      <c r="N76" s="87">
        <f>+Skjema!G89*Skjema!$L$7</f>
        <v>1000000</v>
      </c>
      <c r="AA76" t="s">
        <v>130</v>
      </c>
      <c r="AB76">
        <v>34</v>
      </c>
    </row>
    <row r="77" spans="1:28">
      <c r="A77">
        <v>1</v>
      </c>
      <c r="B77">
        <v>0</v>
      </c>
      <c r="C77">
        <v>2021</v>
      </c>
      <c r="D77">
        <v>3970</v>
      </c>
      <c r="E77">
        <v>9000</v>
      </c>
      <c r="F77">
        <v>3332</v>
      </c>
      <c r="G77">
        <v>9000199</v>
      </c>
      <c r="N77" s="87">
        <f>+Skjema!G90*Skjema!$L$7</f>
        <v>-1000000</v>
      </c>
      <c r="AA77" t="s">
        <v>130</v>
      </c>
      <c r="AB77">
        <v>34</v>
      </c>
    </row>
    <row r="78" spans="1:28">
      <c r="A78">
        <v>1</v>
      </c>
      <c r="B78">
        <v>0</v>
      </c>
      <c r="C78">
        <v>2021</v>
      </c>
      <c r="D78">
        <v>3201</v>
      </c>
      <c r="E78">
        <v>1150</v>
      </c>
      <c r="F78">
        <v>1205</v>
      </c>
      <c r="G78">
        <v>1205499</v>
      </c>
      <c r="N78" s="87">
        <f>+Skjema!G91*Skjema!$L$7</f>
        <v>222983</v>
      </c>
      <c r="AA78" t="s">
        <v>130</v>
      </c>
      <c r="AB78">
        <v>34</v>
      </c>
    </row>
    <row r="79" spans="1:28">
      <c r="A79">
        <v>1</v>
      </c>
      <c r="B79">
        <v>0</v>
      </c>
      <c r="C79">
        <v>2021</v>
      </c>
      <c r="D79">
        <v>3970</v>
      </c>
      <c r="E79">
        <v>9000</v>
      </c>
      <c r="F79">
        <v>1205</v>
      </c>
      <c r="G79">
        <v>9000199</v>
      </c>
      <c r="N79" s="87">
        <f>+Skjema!G92*Skjema!$L$7</f>
        <v>-222983</v>
      </c>
      <c r="AA79" t="s">
        <v>130</v>
      </c>
      <c r="AB79">
        <v>34</v>
      </c>
    </row>
    <row r="80" spans="1:28">
      <c r="A80">
        <v>1</v>
      </c>
      <c r="B80">
        <v>0</v>
      </c>
      <c r="C80">
        <v>2021</v>
      </c>
      <c r="D80">
        <v>3221</v>
      </c>
      <c r="E80">
        <v>1110</v>
      </c>
      <c r="F80">
        <v>1237</v>
      </c>
      <c r="G80">
        <v>3700501</v>
      </c>
      <c r="N80" s="87">
        <f>+Skjema!G93*Skjema!$L$7</f>
        <v>1092436</v>
      </c>
      <c r="AA80" t="s">
        <v>130</v>
      </c>
      <c r="AB80">
        <v>34</v>
      </c>
    </row>
    <row r="81" spans="1:28">
      <c r="A81">
        <v>1</v>
      </c>
      <c r="B81">
        <v>0</v>
      </c>
      <c r="C81">
        <v>2021</v>
      </c>
      <c r="D81">
        <v>3970</v>
      </c>
      <c r="E81">
        <v>9000</v>
      </c>
      <c r="F81">
        <v>1237</v>
      </c>
      <c r="G81">
        <v>9000199</v>
      </c>
      <c r="N81" s="87">
        <f>+Skjema!G94*Skjema!$L$7</f>
        <v>-1092436</v>
      </c>
      <c r="AA81" t="s">
        <v>130</v>
      </c>
      <c r="AB81">
        <v>34</v>
      </c>
    </row>
    <row r="82" spans="1:28">
      <c r="A82">
        <v>1</v>
      </c>
      <c r="B82">
        <v>0</v>
      </c>
      <c r="C82">
        <v>2021</v>
      </c>
      <c r="D82">
        <v>3230</v>
      </c>
      <c r="E82">
        <v>1150</v>
      </c>
      <c r="F82">
        <v>1205</v>
      </c>
      <c r="G82">
        <v>4240399</v>
      </c>
      <c r="N82" s="87">
        <f>+Skjema!G95*Skjema!$L$7</f>
        <v>3563127</v>
      </c>
      <c r="AA82" t="s">
        <v>130</v>
      </c>
      <c r="AB82">
        <v>34</v>
      </c>
    </row>
    <row r="83" spans="1:28">
      <c r="A83">
        <v>1</v>
      </c>
      <c r="B83">
        <v>0</v>
      </c>
      <c r="C83">
        <v>2021</v>
      </c>
      <c r="D83">
        <v>3970</v>
      </c>
      <c r="E83">
        <v>9000</v>
      </c>
      <c r="F83">
        <v>1205</v>
      </c>
      <c r="G83">
        <v>9000199</v>
      </c>
      <c r="N83" s="87">
        <f>+Skjema!G96*Skjema!$L$7</f>
        <v>-3563127</v>
      </c>
      <c r="AA83" t="s">
        <v>130</v>
      </c>
      <c r="AB83">
        <v>34</v>
      </c>
    </row>
    <row r="84" spans="1:28">
      <c r="A84">
        <v>1</v>
      </c>
      <c r="B84">
        <v>0</v>
      </c>
      <c r="C84">
        <v>2021</v>
      </c>
      <c r="D84">
        <v>3200</v>
      </c>
      <c r="E84">
        <v>2342</v>
      </c>
      <c r="F84">
        <v>2222</v>
      </c>
      <c r="G84">
        <v>5660801</v>
      </c>
      <c r="N84" s="87">
        <f>+Skjema!G97*Skjema!$L$7</f>
        <v>1289250</v>
      </c>
      <c r="AA84" t="s">
        <v>130</v>
      </c>
      <c r="AB84">
        <v>34</v>
      </c>
    </row>
    <row r="85" spans="1:28">
      <c r="A85">
        <v>1</v>
      </c>
      <c r="B85">
        <v>0</v>
      </c>
      <c r="C85">
        <v>2021</v>
      </c>
      <c r="D85">
        <v>3970</v>
      </c>
      <c r="E85">
        <v>9000</v>
      </c>
      <c r="F85">
        <v>2222</v>
      </c>
      <c r="G85">
        <v>9000199</v>
      </c>
      <c r="N85" s="87">
        <f>+Skjema!G98*Skjema!$L$7</f>
        <v>-1289250</v>
      </c>
      <c r="AA85" t="s">
        <v>130</v>
      </c>
      <c r="AB85">
        <v>34</v>
      </c>
    </row>
    <row r="86" spans="1:28">
      <c r="A86">
        <v>1</v>
      </c>
      <c r="B86">
        <v>0</v>
      </c>
      <c r="C86">
        <v>2021</v>
      </c>
      <c r="D86">
        <v>3230</v>
      </c>
      <c r="E86">
        <v>104104</v>
      </c>
      <c r="F86">
        <v>3391</v>
      </c>
      <c r="G86">
        <v>5660901</v>
      </c>
      <c r="N86" s="87">
        <f>+Skjema!G99*Skjema!$L$7</f>
        <v>1038349.9999999999</v>
      </c>
      <c r="AA86" t="s">
        <v>130</v>
      </c>
      <c r="AB86">
        <v>34</v>
      </c>
    </row>
    <row r="87" spans="1:28">
      <c r="A87">
        <v>1</v>
      </c>
      <c r="B87">
        <v>0</v>
      </c>
      <c r="C87">
        <v>2021</v>
      </c>
      <c r="D87">
        <v>3970</v>
      </c>
      <c r="E87">
        <v>9000</v>
      </c>
      <c r="F87">
        <v>3391</v>
      </c>
      <c r="G87">
        <v>9000199</v>
      </c>
      <c r="N87" s="87">
        <f>+Skjema!G100*Skjema!$L$7</f>
        <v>-1038349.9999999999</v>
      </c>
      <c r="AA87" t="s">
        <v>130</v>
      </c>
      <c r="AB87">
        <v>34</v>
      </c>
    </row>
    <row r="88" spans="1:28">
      <c r="A88">
        <v>1</v>
      </c>
      <c r="B88">
        <v>0</v>
      </c>
      <c r="C88">
        <v>2021</v>
      </c>
      <c r="D88">
        <v>3222</v>
      </c>
      <c r="E88">
        <v>4318</v>
      </c>
      <c r="F88">
        <v>3332</v>
      </c>
      <c r="G88">
        <v>6011201</v>
      </c>
      <c r="N88" s="87">
        <f>+Skjema!G101*Skjema!$L$7</f>
        <v>51242</v>
      </c>
      <c r="AA88" t="s">
        <v>130</v>
      </c>
      <c r="AB88">
        <v>34</v>
      </c>
    </row>
    <row r="89" spans="1:28">
      <c r="A89">
        <v>1</v>
      </c>
      <c r="B89">
        <v>0</v>
      </c>
      <c r="C89">
        <v>2021</v>
      </c>
      <c r="D89">
        <v>3970</v>
      </c>
      <c r="E89">
        <v>9000</v>
      </c>
      <c r="F89">
        <v>3332</v>
      </c>
      <c r="G89">
        <v>9000199</v>
      </c>
      <c r="N89" s="87">
        <f>+Skjema!G102*Skjema!$L$7</f>
        <v>-51242</v>
      </c>
      <c r="AA89" t="s">
        <v>130</v>
      </c>
      <c r="AB89">
        <v>34</v>
      </c>
    </row>
    <row r="90" spans="1:28">
      <c r="A90">
        <v>1</v>
      </c>
      <c r="B90">
        <v>0</v>
      </c>
      <c r="C90">
        <v>2021</v>
      </c>
      <c r="D90">
        <v>3151</v>
      </c>
      <c r="E90">
        <v>4152</v>
      </c>
      <c r="F90">
        <v>3151</v>
      </c>
      <c r="G90">
        <v>8110199</v>
      </c>
      <c r="N90" s="87">
        <f>+Skjema!G103*Skjema!$L$7</f>
        <v>-392350</v>
      </c>
      <c r="AA90" t="s">
        <v>130</v>
      </c>
      <c r="AB90">
        <v>34</v>
      </c>
    </row>
    <row r="91" spans="1:28">
      <c r="A91">
        <v>1</v>
      </c>
      <c r="B91">
        <v>0</v>
      </c>
      <c r="C91">
        <v>2021</v>
      </c>
      <c r="D91">
        <v>3970</v>
      </c>
      <c r="E91">
        <v>9000</v>
      </c>
      <c r="F91">
        <v>3151</v>
      </c>
      <c r="G91">
        <v>9000199</v>
      </c>
      <c r="N91" s="87">
        <f>+Skjema!G104*Skjema!$L$7</f>
        <v>392350</v>
      </c>
      <c r="AA91" t="s">
        <v>130</v>
      </c>
      <c r="AB91">
        <v>34</v>
      </c>
    </row>
    <row r="92" spans="1:28">
      <c r="A92">
        <v>1</v>
      </c>
      <c r="B92">
        <v>0</v>
      </c>
      <c r="C92">
        <v>2021</v>
      </c>
      <c r="D92">
        <v>3196</v>
      </c>
      <c r="E92">
        <v>1110</v>
      </c>
      <c r="F92">
        <v>1200</v>
      </c>
      <c r="G92">
        <v>3700601</v>
      </c>
      <c r="N92" s="87">
        <f>+Skjema!G105*Skjema!$L$7</f>
        <v>1073593</v>
      </c>
      <c r="AA92" t="s">
        <v>130</v>
      </c>
      <c r="AB92">
        <v>34</v>
      </c>
    </row>
    <row r="93" spans="1:28">
      <c r="A93">
        <v>1</v>
      </c>
      <c r="B93">
        <v>0</v>
      </c>
      <c r="C93">
        <v>2021</v>
      </c>
      <c r="D93">
        <v>3970</v>
      </c>
      <c r="E93">
        <v>9000</v>
      </c>
      <c r="F93">
        <v>1200</v>
      </c>
      <c r="G93">
        <v>9000199</v>
      </c>
      <c r="N93" s="87">
        <f>+Skjema!G106*Skjema!$L$7</f>
        <v>-1073593</v>
      </c>
      <c r="AA93" t="s">
        <v>130</v>
      </c>
      <c r="AB93">
        <v>34</v>
      </c>
    </row>
    <row r="94" spans="1:28">
      <c r="A94">
        <v>1</v>
      </c>
      <c r="B94">
        <v>0</v>
      </c>
      <c r="C94">
        <v>2021</v>
      </c>
      <c r="D94">
        <v>3230</v>
      </c>
      <c r="E94">
        <v>104104</v>
      </c>
      <c r="F94">
        <v>2212</v>
      </c>
      <c r="G94">
        <v>5641001</v>
      </c>
      <c r="N94" s="87">
        <f>+Skjema!G107*Skjema!$L$7</f>
        <v>192806</v>
      </c>
      <c r="AA94" t="s">
        <v>130</v>
      </c>
      <c r="AB94">
        <v>34</v>
      </c>
    </row>
    <row r="95" spans="1:28">
      <c r="A95">
        <v>1</v>
      </c>
      <c r="B95">
        <v>0</v>
      </c>
      <c r="C95">
        <v>2021</v>
      </c>
      <c r="D95">
        <v>3970</v>
      </c>
      <c r="E95">
        <v>9000</v>
      </c>
      <c r="F95">
        <v>2212</v>
      </c>
      <c r="G95">
        <v>9000199</v>
      </c>
      <c r="N95" s="87">
        <f>+Skjema!G108*Skjema!$L$7</f>
        <v>-192806</v>
      </c>
      <c r="AA95" t="s">
        <v>130</v>
      </c>
      <c r="AB95">
        <v>34</v>
      </c>
    </row>
    <row r="96" spans="1:28">
      <c r="A96">
        <v>1</v>
      </c>
      <c r="B96">
        <v>0</v>
      </c>
      <c r="C96">
        <v>2021</v>
      </c>
      <c r="D96">
        <v>3230</v>
      </c>
      <c r="E96">
        <v>4200</v>
      </c>
      <c r="F96">
        <v>3332</v>
      </c>
      <c r="G96">
        <v>8100101</v>
      </c>
      <c r="N96" s="87">
        <f>+Skjema!G109*Skjema!$L$7</f>
        <v>533000</v>
      </c>
      <c r="AA96" t="s">
        <v>130</v>
      </c>
      <c r="AB96">
        <v>34</v>
      </c>
    </row>
    <row r="97" spans="1:28">
      <c r="A97">
        <v>1</v>
      </c>
      <c r="B97">
        <v>0</v>
      </c>
      <c r="C97">
        <v>2021</v>
      </c>
      <c r="D97">
        <v>3970</v>
      </c>
      <c r="E97">
        <v>9000</v>
      </c>
      <c r="F97">
        <v>3332</v>
      </c>
      <c r="G97">
        <v>9000199</v>
      </c>
      <c r="N97" s="87">
        <f>+Skjema!G110*Skjema!$L$7</f>
        <v>-533000</v>
      </c>
      <c r="AA97" t="s">
        <v>130</v>
      </c>
      <c r="AB97">
        <v>34</v>
      </c>
    </row>
    <row r="98" spans="1:28">
      <c r="A98">
        <v>1</v>
      </c>
      <c r="B98">
        <v>0</v>
      </c>
      <c r="C98">
        <v>2021</v>
      </c>
      <c r="D98">
        <v>3200</v>
      </c>
      <c r="E98">
        <v>1330</v>
      </c>
      <c r="F98">
        <v>2422</v>
      </c>
      <c r="G98">
        <v>5660801</v>
      </c>
      <c r="N98" s="87">
        <f>+Skjema!G111*Skjema!$L$7</f>
        <v>1465000</v>
      </c>
      <c r="AA98" t="s">
        <v>130</v>
      </c>
      <c r="AB98">
        <v>34</v>
      </c>
    </row>
    <row r="99" spans="1:28">
      <c r="A99">
        <v>1</v>
      </c>
      <c r="B99">
        <v>0</v>
      </c>
      <c r="C99">
        <v>2021</v>
      </c>
      <c r="D99">
        <v>3970</v>
      </c>
      <c r="E99">
        <v>9000</v>
      </c>
      <c r="F99">
        <v>2422</v>
      </c>
      <c r="G99">
        <v>9000199</v>
      </c>
      <c r="N99" s="87">
        <f>+Skjema!G112*Skjema!$L$7</f>
        <v>-1465000</v>
      </c>
      <c r="AA99" t="s">
        <v>130</v>
      </c>
      <c r="AB99">
        <v>34</v>
      </c>
    </row>
    <row r="100" spans="1:28">
      <c r="A100">
        <v>1</v>
      </c>
      <c r="B100">
        <v>0</v>
      </c>
      <c r="C100">
        <v>2021</v>
      </c>
      <c r="D100">
        <v>3201</v>
      </c>
      <c r="E100">
        <v>1150</v>
      </c>
      <c r="F100">
        <v>1205</v>
      </c>
      <c r="G100">
        <v>1205601</v>
      </c>
      <c r="N100" s="87">
        <f>+Skjema!G113*Skjema!$L$7</f>
        <v>200000</v>
      </c>
      <c r="AA100" t="s">
        <v>130</v>
      </c>
      <c r="AB100">
        <v>34</v>
      </c>
    </row>
    <row r="101" spans="1:28">
      <c r="A101">
        <v>1</v>
      </c>
      <c r="B101">
        <v>0</v>
      </c>
      <c r="C101">
        <v>2021</v>
      </c>
      <c r="D101">
        <v>3970</v>
      </c>
      <c r="E101">
        <v>9000</v>
      </c>
      <c r="F101">
        <v>1205</v>
      </c>
      <c r="G101">
        <v>9000199</v>
      </c>
      <c r="N101" s="87">
        <f>+Skjema!G114*Skjema!$L$7</f>
        <v>-200000</v>
      </c>
      <c r="AA101" t="s">
        <v>130</v>
      </c>
      <c r="AB101">
        <v>34</v>
      </c>
    </row>
    <row r="102" spans="1:28">
      <c r="A102">
        <v>1</v>
      </c>
      <c r="B102">
        <v>0</v>
      </c>
      <c r="C102">
        <v>2021</v>
      </c>
      <c r="D102">
        <v>3970</v>
      </c>
      <c r="E102">
        <v>9000</v>
      </c>
      <c r="F102">
        <v>8800</v>
      </c>
      <c r="G102">
        <v>9000099</v>
      </c>
      <c r="N102" s="87">
        <f>+Skjema!G115*Skjema!$L$7</f>
        <v>-4491173.4782608654</v>
      </c>
      <c r="AA102" t="s">
        <v>130</v>
      </c>
      <c r="AB102">
        <v>34</v>
      </c>
    </row>
    <row r="103" spans="1:28">
      <c r="A103">
        <v>1</v>
      </c>
      <c r="B103">
        <v>0</v>
      </c>
      <c r="C103">
        <v>2021</v>
      </c>
      <c r="D103">
        <v>3729</v>
      </c>
      <c r="E103">
        <v>9000</v>
      </c>
      <c r="F103">
        <v>8410</v>
      </c>
      <c r="G103">
        <v>9000099</v>
      </c>
      <c r="N103" s="87">
        <f>+Skjema!G116*Skjema!$L$7</f>
        <v>73781843</v>
      </c>
      <c r="AA103" t="s">
        <v>130</v>
      </c>
      <c r="AB103">
        <v>34</v>
      </c>
    </row>
    <row r="104" spans="1:28">
      <c r="A104">
        <v>1</v>
      </c>
      <c r="B104">
        <v>0</v>
      </c>
      <c r="C104">
        <v>2021</v>
      </c>
      <c r="D104">
        <v>3910</v>
      </c>
      <c r="E104">
        <v>9000</v>
      </c>
      <c r="F104">
        <v>8700</v>
      </c>
      <c r="G104">
        <v>9000099</v>
      </c>
      <c r="N104" s="87">
        <f>+Skjema!G117*Skjema!$L$7</f>
        <v>-103723000</v>
      </c>
      <c r="AA104" t="s">
        <v>130</v>
      </c>
      <c r="AB104">
        <v>34</v>
      </c>
    </row>
    <row r="111" spans="1:28">
      <c r="P111" s="108"/>
    </row>
    <row r="112" spans="1:28">
      <c r="P112" s="1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02C24-1F27-4207-9B11-20BBCD6A4CF0}">
  <dimension ref="A1:AB102"/>
  <sheetViews>
    <sheetView workbookViewId="0">
      <selection activeCell="B7" sqref="B7"/>
    </sheetView>
  </sheetViews>
  <sheetFormatPr baseColWidth="10" defaultRowHeight="12.75"/>
  <sheetData>
    <row r="1" spans="1:28">
      <c r="A1">
        <v>1</v>
      </c>
      <c r="B1">
        <v>0</v>
      </c>
      <c r="C1">
        <v>2021</v>
      </c>
      <c r="D1">
        <v>3230</v>
      </c>
      <c r="E1">
        <v>1099</v>
      </c>
      <c r="F1">
        <v>1229</v>
      </c>
      <c r="G1">
        <v>1200949</v>
      </c>
      <c r="N1">
        <v>-3055411</v>
      </c>
      <c r="AA1" t="s">
        <v>130</v>
      </c>
      <c r="AB1">
        <v>34</v>
      </c>
    </row>
    <row r="2" spans="1:28">
      <c r="A2">
        <v>1</v>
      </c>
      <c r="B2">
        <v>0</v>
      </c>
      <c r="C2">
        <v>2021</v>
      </c>
      <c r="D2">
        <v>3230</v>
      </c>
      <c r="E2">
        <v>1425</v>
      </c>
      <c r="F2">
        <v>1229</v>
      </c>
      <c r="G2">
        <v>1205199</v>
      </c>
      <c r="N2">
        <v>-557341</v>
      </c>
      <c r="AA2" t="s">
        <v>130</v>
      </c>
      <c r="AB2">
        <v>34</v>
      </c>
    </row>
    <row r="3" spans="1:28">
      <c r="A3">
        <v>1</v>
      </c>
      <c r="B3">
        <v>0</v>
      </c>
      <c r="C3">
        <v>2021</v>
      </c>
      <c r="D3">
        <v>3230</v>
      </c>
      <c r="E3">
        <v>1140</v>
      </c>
      <c r="F3">
        <v>2222</v>
      </c>
      <c r="G3">
        <v>3338001</v>
      </c>
      <c r="N3">
        <v>8780</v>
      </c>
      <c r="AA3" t="s">
        <v>130</v>
      </c>
      <c r="AB3">
        <v>34</v>
      </c>
    </row>
    <row r="4" spans="1:28">
      <c r="A4">
        <v>1</v>
      </c>
      <c r="B4">
        <v>0</v>
      </c>
      <c r="C4">
        <v>2021</v>
      </c>
      <c r="D4">
        <v>3230</v>
      </c>
      <c r="E4">
        <v>1099</v>
      </c>
      <c r="F4">
        <v>1300</v>
      </c>
      <c r="G4">
        <v>4007104</v>
      </c>
      <c r="N4">
        <v>30180500</v>
      </c>
      <c r="AA4" t="s">
        <v>130</v>
      </c>
      <c r="AB4">
        <v>34</v>
      </c>
    </row>
    <row r="5" spans="1:28">
      <c r="A5">
        <v>1</v>
      </c>
      <c r="B5">
        <v>0</v>
      </c>
      <c r="C5">
        <v>2021</v>
      </c>
      <c r="D5">
        <v>3880</v>
      </c>
      <c r="E5">
        <v>1099</v>
      </c>
      <c r="F5">
        <v>1300</v>
      </c>
      <c r="G5">
        <v>4007399</v>
      </c>
      <c r="N5">
        <v>6926497</v>
      </c>
      <c r="AA5" t="s">
        <v>130</v>
      </c>
      <c r="AB5">
        <v>34</v>
      </c>
    </row>
    <row r="6" spans="1:28">
      <c r="A6">
        <v>1</v>
      </c>
      <c r="B6">
        <v>0</v>
      </c>
      <c r="C6">
        <v>2021</v>
      </c>
      <c r="D6">
        <v>3230</v>
      </c>
      <c r="E6">
        <v>104200</v>
      </c>
      <c r="F6">
        <v>3858</v>
      </c>
      <c r="G6">
        <v>4540999</v>
      </c>
      <c r="N6">
        <v>-3750000</v>
      </c>
      <c r="AA6" t="s">
        <v>130</v>
      </c>
      <c r="AB6">
        <v>34</v>
      </c>
    </row>
    <row r="7" spans="1:28">
      <c r="A7">
        <v>1</v>
      </c>
      <c r="B7">
        <v>0</v>
      </c>
      <c r="C7">
        <v>2021</v>
      </c>
      <c r="D7">
        <v>3230</v>
      </c>
      <c r="E7">
        <v>104200</v>
      </c>
      <c r="F7">
        <v>3858</v>
      </c>
      <c r="G7">
        <v>5461401</v>
      </c>
      <c r="N7">
        <v>42568</v>
      </c>
      <c r="AA7" t="s">
        <v>130</v>
      </c>
      <c r="AB7">
        <v>34</v>
      </c>
    </row>
    <row r="8" spans="1:28">
      <c r="A8">
        <v>1</v>
      </c>
      <c r="B8">
        <v>0</v>
      </c>
      <c r="C8">
        <v>2021</v>
      </c>
      <c r="D8">
        <v>3230</v>
      </c>
      <c r="E8">
        <v>104200</v>
      </c>
      <c r="F8">
        <v>3860</v>
      </c>
      <c r="G8">
        <v>5610201</v>
      </c>
      <c r="N8">
        <v>25336</v>
      </c>
      <c r="AA8" t="s">
        <v>130</v>
      </c>
      <c r="AB8">
        <v>34</v>
      </c>
    </row>
    <row r="9" spans="1:28">
      <c r="A9">
        <v>1</v>
      </c>
      <c r="B9">
        <v>0</v>
      </c>
      <c r="C9">
        <v>2021</v>
      </c>
      <c r="D9">
        <v>3230</v>
      </c>
      <c r="E9">
        <v>104200</v>
      </c>
      <c r="F9">
        <v>3860</v>
      </c>
      <c r="G9">
        <v>5610399</v>
      </c>
      <c r="N9">
        <v>-25336</v>
      </c>
      <c r="AA9" t="s">
        <v>130</v>
      </c>
      <c r="AB9">
        <v>34</v>
      </c>
    </row>
    <row r="10" spans="1:28">
      <c r="A10">
        <v>1</v>
      </c>
      <c r="B10">
        <v>0</v>
      </c>
      <c r="C10">
        <v>2021</v>
      </c>
      <c r="D10">
        <v>3810</v>
      </c>
      <c r="E10">
        <v>104200</v>
      </c>
      <c r="F10">
        <v>3858</v>
      </c>
      <c r="G10">
        <v>5610601</v>
      </c>
      <c r="N10">
        <v>-1231237</v>
      </c>
      <c r="AA10" t="s">
        <v>130</v>
      </c>
      <c r="AB10">
        <v>34</v>
      </c>
    </row>
    <row r="11" spans="1:28">
      <c r="A11">
        <v>1</v>
      </c>
      <c r="B11">
        <v>0</v>
      </c>
      <c r="C11">
        <v>2021</v>
      </c>
      <c r="D11">
        <v>3230</v>
      </c>
      <c r="E11">
        <v>104200</v>
      </c>
      <c r="F11">
        <v>3852</v>
      </c>
      <c r="G11">
        <v>5610701</v>
      </c>
      <c r="N11">
        <v>1231237</v>
      </c>
      <c r="AA11" t="s">
        <v>130</v>
      </c>
      <c r="AB11">
        <v>34</v>
      </c>
    </row>
    <row r="12" spans="1:28">
      <c r="A12">
        <v>1</v>
      </c>
      <c r="B12">
        <v>0</v>
      </c>
      <c r="C12">
        <v>2021</v>
      </c>
      <c r="D12">
        <v>3230</v>
      </c>
      <c r="E12">
        <v>104200</v>
      </c>
      <c r="F12">
        <v>3852</v>
      </c>
      <c r="G12">
        <v>5610801</v>
      </c>
      <c r="N12">
        <v>3750000</v>
      </c>
      <c r="AA12" t="s">
        <v>130</v>
      </c>
      <c r="AB12">
        <v>34</v>
      </c>
    </row>
    <row r="13" spans="1:28">
      <c r="A13">
        <v>1</v>
      </c>
      <c r="B13">
        <v>0</v>
      </c>
      <c r="C13">
        <v>2021</v>
      </c>
      <c r="D13">
        <v>3230</v>
      </c>
      <c r="E13">
        <v>104200</v>
      </c>
      <c r="F13">
        <v>2650</v>
      </c>
      <c r="G13">
        <v>5620199</v>
      </c>
      <c r="N13">
        <v>5057457</v>
      </c>
      <c r="AA13" t="s">
        <v>130</v>
      </c>
      <c r="AB13">
        <v>34</v>
      </c>
    </row>
    <row r="14" spans="1:28">
      <c r="A14">
        <v>1</v>
      </c>
      <c r="B14">
        <v>0</v>
      </c>
      <c r="C14">
        <v>2021</v>
      </c>
      <c r="D14">
        <v>3230</v>
      </c>
      <c r="E14">
        <v>104200</v>
      </c>
      <c r="F14">
        <v>2650</v>
      </c>
      <c r="G14">
        <v>5620399</v>
      </c>
      <c r="N14">
        <v>35000000</v>
      </c>
      <c r="AA14" t="s">
        <v>130</v>
      </c>
      <c r="AB14">
        <v>34</v>
      </c>
    </row>
    <row r="15" spans="1:28">
      <c r="A15">
        <v>1</v>
      </c>
      <c r="B15">
        <v>0</v>
      </c>
      <c r="C15">
        <v>2021</v>
      </c>
      <c r="D15">
        <v>3230</v>
      </c>
      <c r="E15">
        <v>104200</v>
      </c>
      <c r="F15">
        <v>2650</v>
      </c>
      <c r="G15">
        <v>5620601</v>
      </c>
      <c r="N15">
        <v>4879233</v>
      </c>
      <c r="AA15" t="s">
        <v>130</v>
      </c>
      <c r="AB15">
        <v>34</v>
      </c>
    </row>
    <row r="16" spans="1:28">
      <c r="A16">
        <v>1</v>
      </c>
      <c r="B16">
        <v>0</v>
      </c>
      <c r="C16">
        <v>2021</v>
      </c>
      <c r="D16">
        <v>3230</v>
      </c>
      <c r="E16">
        <v>104200</v>
      </c>
      <c r="F16">
        <v>2430</v>
      </c>
      <c r="G16">
        <v>5622301</v>
      </c>
      <c r="N16">
        <v>193176</v>
      </c>
      <c r="AA16" t="s">
        <v>130</v>
      </c>
      <c r="AB16">
        <v>34</v>
      </c>
    </row>
    <row r="17" spans="1:28">
      <c r="A17">
        <v>1</v>
      </c>
      <c r="B17">
        <v>0</v>
      </c>
      <c r="C17">
        <v>2021</v>
      </c>
      <c r="D17">
        <v>3230</v>
      </c>
      <c r="E17">
        <v>1520</v>
      </c>
      <c r="F17">
        <v>2611</v>
      </c>
      <c r="G17">
        <v>5623501</v>
      </c>
      <c r="N17">
        <v>-36907</v>
      </c>
      <c r="AA17" t="s">
        <v>130</v>
      </c>
      <c r="AB17">
        <v>34</v>
      </c>
    </row>
    <row r="18" spans="1:28">
      <c r="A18">
        <v>1</v>
      </c>
      <c r="B18">
        <v>0</v>
      </c>
      <c r="C18">
        <v>2021</v>
      </c>
      <c r="D18">
        <v>3230</v>
      </c>
      <c r="E18">
        <v>104200</v>
      </c>
      <c r="F18">
        <v>2611</v>
      </c>
      <c r="G18">
        <v>5623901</v>
      </c>
      <c r="N18">
        <v>212792</v>
      </c>
      <c r="AA18" t="s">
        <v>130</v>
      </c>
      <c r="AB18">
        <v>34</v>
      </c>
    </row>
    <row r="19" spans="1:28">
      <c r="A19">
        <v>1</v>
      </c>
      <c r="B19">
        <v>0</v>
      </c>
      <c r="C19">
        <v>2021</v>
      </c>
      <c r="D19">
        <v>3230</v>
      </c>
      <c r="E19">
        <v>104200</v>
      </c>
      <c r="F19">
        <v>2222</v>
      </c>
      <c r="G19">
        <v>5630701</v>
      </c>
      <c r="N19">
        <v>-8000000</v>
      </c>
      <c r="AA19" t="s">
        <v>130</v>
      </c>
      <c r="AB19">
        <v>34</v>
      </c>
    </row>
    <row r="20" spans="1:28">
      <c r="A20">
        <v>1</v>
      </c>
      <c r="B20">
        <v>0</v>
      </c>
      <c r="C20">
        <v>2021</v>
      </c>
      <c r="D20">
        <v>3230</v>
      </c>
      <c r="E20">
        <v>104200</v>
      </c>
      <c r="F20">
        <v>2222</v>
      </c>
      <c r="G20">
        <v>5631501</v>
      </c>
      <c r="N20">
        <v>500000</v>
      </c>
      <c r="AA20" t="s">
        <v>130</v>
      </c>
      <c r="AB20">
        <v>34</v>
      </c>
    </row>
    <row r="21" spans="1:28">
      <c r="A21">
        <v>1</v>
      </c>
      <c r="B21">
        <v>0</v>
      </c>
      <c r="C21">
        <v>2021</v>
      </c>
      <c r="D21">
        <v>3230</v>
      </c>
      <c r="E21">
        <v>104200</v>
      </c>
      <c r="F21">
        <v>2222</v>
      </c>
      <c r="G21">
        <v>5632201</v>
      </c>
      <c r="N21">
        <v>1789670</v>
      </c>
      <c r="AA21" t="s">
        <v>130</v>
      </c>
      <c r="AB21">
        <v>34</v>
      </c>
    </row>
    <row r="22" spans="1:28">
      <c r="A22">
        <v>1</v>
      </c>
      <c r="B22">
        <v>0</v>
      </c>
      <c r="C22">
        <v>2021</v>
      </c>
      <c r="D22">
        <v>3230</v>
      </c>
      <c r="E22">
        <v>104200</v>
      </c>
      <c r="F22">
        <v>2321</v>
      </c>
      <c r="G22">
        <v>5640701</v>
      </c>
      <c r="N22">
        <v>737417</v>
      </c>
      <c r="AA22" t="s">
        <v>130</v>
      </c>
      <c r="AB22">
        <v>34</v>
      </c>
    </row>
    <row r="23" spans="1:28">
      <c r="A23">
        <v>1</v>
      </c>
      <c r="B23">
        <v>0</v>
      </c>
      <c r="C23">
        <v>2021</v>
      </c>
      <c r="D23">
        <v>3230</v>
      </c>
      <c r="E23">
        <v>104200</v>
      </c>
      <c r="F23">
        <v>2222</v>
      </c>
      <c r="G23">
        <v>5651601</v>
      </c>
      <c r="N23">
        <v>-1000000</v>
      </c>
      <c r="AA23" t="s">
        <v>130</v>
      </c>
      <c r="AB23">
        <v>34</v>
      </c>
    </row>
    <row r="24" spans="1:28">
      <c r="A24">
        <v>1</v>
      </c>
      <c r="B24">
        <v>0</v>
      </c>
      <c r="C24">
        <v>2021</v>
      </c>
      <c r="D24">
        <v>3230</v>
      </c>
      <c r="E24">
        <v>104200</v>
      </c>
      <c r="F24">
        <v>1300</v>
      </c>
      <c r="G24">
        <v>5652399</v>
      </c>
      <c r="N24">
        <v>-2000000</v>
      </c>
      <c r="AA24" t="s">
        <v>130</v>
      </c>
      <c r="AB24">
        <v>34</v>
      </c>
    </row>
    <row r="25" spans="1:28">
      <c r="A25">
        <v>1</v>
      </c>
      <c r="B25">
        <v>0</v>
      </c>
      <c r="C25">
        <v>2021</v>
      </c>
      <c r="D25">
        <v>3810</v>
      </c>
      <c r="E25">
        <v>104200</v>
      </c>
      <c r="F25">
        <v>3336</v>
      </c>
      <c r="G25">
        <v>5660299</v>
      </c>
      <c r="N25">
        <v>22970000</v>
      </c>
      <c r="AA25" t="s">
        <v>130</v>
      </c>
      <c r="AB25">
        <v>34</v>
      </c>
    </row>
    <row r="26" spans="1:28">
      <c r="A26">
        <v>1</v>
      </c>
      <c r="B26">
        <v>0</v>
      </c>
      <c r="C26">
        <v>2021</v>
      </c>
      <c r="D26">
        <v>3670</v>
      </c>
      <c r="E26">
        <v>104300</v>
      </c>
      <c r="F26">
        <v>1300</v>
      </c>
      <c r="G26">
        <v>5661201</v>
      </c>
      <c r="N26">
        <v>-38061000</v>
      </c>
      <c r="AA26" t="s">
        <v>130</v>
      </c>
      <c r="AB26">
        <v>34</v>
      </c>
    </row>
    <row r="27" spans="1:28">
      <c r="A27">
        <v>1</v>
      </c>
      <c r="B27">
        <v>0</v>
      </c>
      <c r="C27">
        <v>2021</v>
      </c>
      <c r="D27">
        <v>3230</v>
      </c>
      <c r="E27">
        <v>4208</v>
      </c>
      <c r="F27">
        <v>3602</v>
      </c>
      <c r="G27">
        <v>6202201</v>
      </c>
      <c r="N27">
        <v>-2000000</v>
      </c>
      <c r="AA27" t="s">
        <v>130</v>
      </c>
      <c r="AB27">
        <v>34</v>
      </c>
    </row>
    <row r="28" spans="1:28">
      <c r="A28">
        <v>1</v>
      </c>
      <c r="B28">
        <v>0</v>
      </c>
      <c r="C28">
        <v>2021</v>
      </c>
      <c r="D28">
        <v>3230</v>
      </c>
      <c r="E28">
        <v>4303</v>
      </c>
      <c r="F28">
        <v>3601</v>
      </c>
      <c r="G28">
        <v>6202399</v>
      </c>
      <c r="N28">
        <v>-8000000</v>
      </c>
      <c r="AA28" t="s">
        <v>130</v>
      </c>
      <c r="AB28">
        <v>34</v>
      </c>
    </row>
    <row r="29" spans="1:28">
      <c r="A29">
        <v>1</v>
      </c>
      <c r="B29">
        <v>0</v>
      </c>
      <c r="C29">
        <v>2021</v>
      </c>
      <c r="D29">
        <v>3230</v>
      </c>
      <c r="E29">
        <v>1099</v>
      </c>
      <c r="F29">
        <v>3151</v>
      </c>
      <c r="G29">
        <v>6304699</v>
      </c>
      <c r="N29">
        <v>-5000000</v>
      </c>
      <c r="AA29" t="s">
        <v>130</v>
      </c>
      <c r="AB29">
        <v>34</v>
      </c>
    </row>
    <row r="30" spans="1:28">
      <c r="A30">
        <v>1</v>
      </c>
      <c r="B30">
        <v>0</v>
      </c>
      <c r="C30">
        <v>2021</v>
      </c>
      <c r="D30">
        <v>3230</v>
      </c>
      <c r="E30">
        <v>4200</v>
      </c>
      <c r="F30">
        <v>3151</v>
      </c>
      <c r="G30">
        <v>6505199</v>
      </c>
      <c r="N30">
        <v>-3440000</v>
      </c>
      <c r="AA30" t="s">
        <v>130</v>
      </c>
      <c r="AB30">
        <v>34</v>
      </c>
    </row>
    <row r="31" spans="1:28">
      <c r="A31">
        <v>1</v>
      </c>
      <c r="B31">
        <v>0</v>
      </c>
      <c r="C31">
        <v>2021</v>
      </c>
      <c r="D31">
        <v>3230</v>
      </c>
      <c r="E31">
        <v>4200</v>
      </c>
      <c r="F31">
        <v>3151</v>
      </c>
      <c r="G31">
        <v>6505599</v>
      </c>
      <c r="N31">
        <v>-1000000</v>
      </c>
      <c r="AA31" t="s">
        <v>130</v>
      </c>
      <c r="AB31">
        <v>34</v>
      </c>
    </row>
    <row r="32" spans="1:28">
      <c r="A32">
        <v>1</v>
      </c>
      <c r="B32">
        <v>0</v>
      </c>
      <c r="C32">
        <v>2021</v>
      </c>
      <c r="D32">
        <v>3270</v>
      </c>
      <c r="E32">
        <v>4305</v>
      </c>
      <c r="F32">
        <v>3332</v>
      </c>
      <c r="G32">
        <v>6507504</v>
      </c>
      <c r="N32">
        <v>6044</v>
      </c>
      <c r="AA32" t="s">
        <v>130</v>
      </c>
      <c r="AB32">
        <v>34</v>
      </c>
    </row>
    <row r="33" spans="1:28">
      <c r="A33">
        <v>1</v>
      </c>
      <c r="B33">
        <v>0</v>
      </c>
      <c r="C33">
        <v>2021</v>
      </c>
      <c r="D33">
        <v>3230</v>
      </c>
      <c r="E33">
        <v>4305</v>
      </c>
      <c r="F33">
        <v>3332</v>
      </c>
      <c r="G33">
        <v>6508799</v>
      </c>
      <c r="N33">
        <v>21104</v>
      </c>
      <c r="AA33" t="s">
        <v>130</v>
      </c>
      <c r="AB33">
        <v>34</v>
      </c>
    </row>
    <row r="34" spans="1:28">
      <c r="A34">
        <v>1</v>
      </c>
      <c r="B34">
        <v>0</v>
      </c>
      <c r="C34">
        <v>2021</v>
      </c>
      <c r="D34">
        <v>3230</v>
      </c>
      <c r="E34">
        <v>4302</v>
      </c>
      <c r="F34">
        <v>3812</v>
      </c>
      <c r="G34">
        <v>6806299</v>
      </c>
      <c r="N34">
        <v>-2351000</v>
      </c>
      <c r="AA34" t="s">
        <v>130</v>
      </c>
      <c r="AB34">
        <v>34</v>
      </c>
    </row>
    <row r="35" spans="1:28">
      <c r="A35">
        <v>1</v>
      </c>
      <c r="B35">
        <v>0</v>
      </c>
      <c r="C35">
        <v>2021</v>
      </c>
      <c r="D35">
        <v>3230</v>
      </c>
      <c r="E35">
        <v>4302</v>
      </c>
      <c r="F35">
        <v>3812</v>
      </c>
      <c r="G35">
        <v>6806499</v>
      </c>
      <c r="N35">
        <v>-154274</v>
      </c>
      <c r="AA35" t="s">
        <v>130</v>
      </c>
      <c r="AB35">
        <v>34</v>
      </c>
    </row>
    <row r="36" spans="1:28">
      <c r="A36">
        <v>1</v>
      </c>
      <c r="B36">
        <v>0</v>
      </c>
      <c r="C36">
        <v>2021</v>
      </c>
      <c r="D36">
        <v>3670</v>
      </c>
      <c r="E36">
        <v>4305</v>
      </c>
      <c r="F36">
        <v>3332</v>
      </c>
      <c r="G36">
        <v>6900150</v>
      </c>
      <c r="N36">
        <v>-5174</v>
      </c>
      <c r="AA36" t="s">
        <v>130</v>
      </c>
      <c r="AB36">
        <v>34</v>
      </c>
    </row>
    <row r="37" spans="1:28">
      <c r="A37">
        <v>1</v>
      </c>
      <c r="B37">
        <v>0</v>
      </c>
      <c r="C37">
        <v>2021</v>
      </c>
      <c r="D37">
        <v>3230</v>
      </c>
      <c r="E37">
        <v>4205</v>
      </c>
      <c r="F37">
        <v>3332</v>
      </c>
      <c r="G37">
        <v>6910002</v>
      </c>
      <c r="N37">
        <v>5625</v>
      </c>
      <c r="AA37" t="s">
        <v>130</v>
      </c>
      <c r="AB37">
        <v>34</v>
      </c>
    </row>
    <row r="38" spans="1:28">
      <c r="A38">
        <v>1</v>
      </c>
      <c r="B38">
        <v>0</v>
      </c>
      <c r="C38">
        <v>2021</v>
      </c>
      <c r="D38">
        <v>3770</v>
      </c>
      <c r="E38">
        <v>4152</v>
      </c>
      <c r="F38">
        <v>3151</v>
      </c>
      <c r="G38">
        <v>7503961</v>
      </c>
      <c r="N38">
        <v>-1729750</v>
      </c>
      <c r="AA38" t="s">
        <v>130</v>
      </c>
      <c r="AB38">
        <v>34</v>
      </c>
    </row>
    <row r="39" spans="1:28">
      <c r="A39">
        <v>1</v>
      </c>
      <c r="B39">
        <v>0</v>
      </c>
      <c r="C39">
        <v>2021</v>
      </c>
      <c r="D39">
        <v>3230</v>
      </c>
      <c r="E39">
        <v>4203</v>
      </c>
      <c r="F39">
        <v>3530</v>
      </c>
      <c r="G39">
        <v>7507699</v>
      </c>
      <c r="N39">
        <v>-5000000</v>
      </c>
      <c r="AA39" t="s">
        <v>130</v>
      </c>
      <c r="AB39">
        <v>34</v>
      </c>
    </row>
    <row r="40" spans="1:28">
      <c r="A40">
        <v>1</v>
      </c>
      <c r="B40">
        <v>0</v>
      </c>
      <c r="C40">
        <v>2021</v>
      </c>
      <c r="D40">
        <v>3230</v>
      </c>
      <c r="E40">
        <v>4202</v>
      </c>
      <c r="F40">
        <v>3530</v>
      </c>
      <c r="G40">
        <v>7508499</v>
      </c>
      <c r="N40">
        <v>3000000</v>
      </c>
      <c r="AA40" t="s">
        <v>130</v>
      </c>
      <c r="AB40">
        <v>34</v>
      </c>
    </row>
    <row r="41" spans="1:28">
      <c r="A41">
        <v>1</v>
      </c>
      <c r="B41">
        <v>0</v>
      </c>
      <c r="C41">
        <v>2021</v>
      </c>
      <c r="D41">
        <v>3230</v>
      </c>
      <c r="E41">
        <v>4203</v>
      </c>
      <c r="F41">
        <v>3530</v>
      </c>
      <c r="G41">
        <v>7508899</v>
      </c>
      <c r="N41">
        <v>-4000000</v>
      </c>
      <c r="AA41" t="s">
        <v>130</v>
      </c>
      <c r="AB41">
        <v>34</v>
      </c>
    </row>
    <row r="42" spans="1:28">
      <c r="A42">
        <v>1</v>
      </c>
      <c r="B42">
        <v>0</v>
      </c>
      <c r="C42">
        <v>2021</v>
      </c>
      <c r="D42">
        <v>3230</v>
      </c>
      <c r="E42">
        <v>4200</v>
      </c>
      <c r="F42">
        <v>3151</v>
      </c>
      <c r="G42">
        <v>7580099</v>
      </c>
      <c r="N42">
        <v>4000000</v>
      </c>
      <c r="AA42" t="s">
        <v>130</v>
      </c>
      <c r="AB42">
        <v>34</v>
      </c>
    </row>
    <row r="43" spans="1:28">
      <c r="A43">
        <v>1</v>
      </c>
      <c r="B43">
        <v>0</v>
      </c>
      <c r="C43">
        <v>2021</v>
      </c>
      <c r="D43">
        <v>3230</v>
      </c>
      <c r="E43">
        <v>4202</v>
      </c>
      <c r="F43">
        <v>3450</v>
      </c>
      <c r="G43">
        <v>7702125</v>
      </c>
      <c r="N43">
        <v>5000000</v>
      </c>
      <c r="AA43" t="s">
        <v>130</v>
      </c>
      <c r="AB43">
        <v>34</v>
      </c>
    </row>
    <row r="44" spans="1:28">
      <c r="A44">
        <v>1</v>
      </c>
      <c r="B44">
        <v>0</v>
      </c>
      <c r="C44">
        <v>2021</v>
      </c>
      <c r="D44">
        <v>3230</v>
      </c>
      <c r="E44">
        <v>4202</v>
      </c>
      <c r="F44">
        <v>3530</v>
      </c>
      <c r="G44">
        <v>7702399</v>
      </c>
      <c r="N44">
        <v>429667</v>
      </c>
      <c r="AA44" t="s">
        <v>130</v>
      </c>
      <c r="AB44">
        <v>34</v>
      </c>
    </row>
    <row r="45" spans="1:28">
      <c r="A45">
        <v>1</v>
      </c>
      <c r="B45">
        <v>0</v>
      </c>
      <c r="C45">
        <v>2021</v>
      </c>
      <c r="D45">
        <v>3770</v>
      </c>
      <c r="E45">
        <v>4204</v>
      </c>
      <c r="F45">
        <v>3550</v>
      </c>
      <c r="G45">
        <v>7806950</v>
      </c>
      <c r="N45">
        <v>-15700</v>
      </c>
      <c r="AA45" t="s">
        <v>130</v>
      </c>
      <c r="AB45">
        <v>34</v>
      </c>
    </row>
    <row r="46" spans="1:28">
      <c r="A46">
        <v>1</v>
      </c>
      <c r="B46">
        <v>0</v>
      </c>
      <c r="C46">
        <v>2021</v>
      </c>
      <c r="D46">
        <v>3230</v>
      </c>
      <c r="E46">
        <v>1425</v>
      </c>
      <c r="F46">
        <v>1229</v>
      </c>
      <c r="G46">
        <v>1200601</v>
      </c>
      <c r="N46">
        <v>-74936</v>
      </c>
      <c r="AA46" t="s">
        <v>130</v>
      </c>
      <c r="AB46">
        <v>34</v>
      </c>
    </row>
    <row r="47" spans="1:28">
      <c r="A47">
        <v>1</v>
      </c>
      <c r="B47">
        <v>0</v>
      </c>
      <c r="C47">
        <v>2021</v>
      </c>
      <c r="D47">
        <v>3230</v>
      </c>
      <c r="E47">
        <v>1425</v>
      </c>
      <c r="F47">
        <v>1000</v>
      </c>
      <c r="G47">
        <v>1204899</v>
      </c>
      <c r="N47">
        <v>-331000</v>
      </c>
      <c r="AA47" t="s">
        <v>130</v>
      </c>
      <c r="AB47">
        <v>34</v>
      </c>
    </row>
    <row r="48" spans="1:28">
      <c r="A48">
        <v>1</v>
      </c>
      <c r="B48">
        <v>0</v>
      </c>
      <c r="C48">
        <v>2021</v>
      </c>
      <c r="D48">
        <v>3230</v>
      </c>
      <c r="E48">
        <v>1140</v>
      </c>
      <c r="F48">
        <v>3811</v>
      </c>
      <c r="G48">
        <v>1500399</v>
      </c>
      <c r="N48">
        <v>-10107</v>
      </c>
      <c r="AA48" t="s">
        <v>130</v>
      </c>
      <c r="AB48">
        <v>34</v>
      </c>
    </row>
    <row r="49" spans="1:28">
      <c r="A49">
        <v>1</v>
      </c>
      <c r="B49">
        <v>0</v>
      </c>
      <c r="C49">
        <v>2021</v>
      </c>
      <c r="D49">
        <v>3230</v>
      </c>
      <c r="E49">
        <v>1070</v>
      </c>
      <c r="F49">
        <v>2653</v>
      </c>
      <c r="G49">
        <v>2003601</v>
      </c>
      <c r="N49">
        <v>-33275</v>
      </c>
      <c r="AA49" t="s">
        <v>130</v>
      </c>
      <c r="AB49">
        <v>34</v>
      </c>
    </row>
    <row r="50" spans="1:28">
      <c r="A50">
        <v>1</v>
      </c>
      <c r="B50">
        <v>0</v>
      </c>
      <c r="C50">
        <v>2021</v>
      </c>
      <c r="D50">
        <v>3230</v>
      </c>
      <c r="E50">
        <v>1140</v>
      </c>
      <c r="F50">
        <v>2657</v>
      </c>
      <c r="G50">
        <v>2003901</v>
      </c>
      <c r="N50">
        <v>-197140</v>
      </c>
      <c r="AA50" t="s">
        <v>130</v>
      </c>
      <c r="AB50">
        <v>34</v>
      </c>
    </row>
    <row r="51" spans="1:28">
      <c r="A51">
        <v>1</v>
      </c>
      <c r="B51">
        <v>0</v>
      </c>
      <c r="C51">
        <v>2021</v>
      </c>
      <c r="D51">
        <v>3230</v>
      </c>
      <c r="E51">
        <v>320510</v>
      </c>
      <c r="F51">
        <v>2533</v>
      </c>
      <c r="G51">
        <v>4430099</v>
      </c>
      <c r="N51">
        <v>206250</v>
      </c>
      <c r="AA51" t="s">
        <v>130</v>
      </c>
      <c r="AB51">
        <v>34</v>
      </c>
    </row>
    <row r="52" spans="1:28">
      <c r="A52">
        <v>1</v>
      </c>
      <c r="B52">
        <v>0</v>
      </c>
      <c r="C52">
        <v>2021</v>
      </c>
      <c r="D52">
        <v>3230</v>
      </c>
      <c r="E52">
        <v>104200</v>
      </c>
      <c r="F52">
        <v>2653</v>
      </c>
      <c r="G52">
        <v>5621402</v>
      </c>
      <c r="N52">
        <v>150425</v>
      </c>
      <c r="AA52" t="s">
        <v>130</v>
      </c>
      <c r="AB52">
        <v>34</v>
      </c>
    </row>
    <row r="53" spans="1:28">
      <c r="A53">
        <v>1</v>
      </c>
      <c r="B53">
        <v>0</v>
      </c>
      <c r="C53">
        <v>2021</v>
      </c>
      <c r="D53">
        <v>3230</v>
      </c>
      <c r="E53">
        <v>104200</v>
      </c>
      <c r="F53">
        <v>2653</v>
      </c>
      <c r="G53">
        <v>5621801</v>
      </c>
      <c r="N53">
        <v>-160491</v>
      </c>
      <c r="AA53" t="s">
        <v>130</v>
      </c>
      <c r="AB53">
        <v>34</v>
      </c>
    </row>
    <row r="54" spans="1:28">
      <c r="A54">
        <v>1</v>
      </c>
      <c r="B54">
        <v>0</v>
      </c>
      <c r="C54">
        <v>2021</v>
      </c>
      <c r="D54">
        <v>3230</v>
      </c>
      <c r="E54">
        <v>104200</v>
      </c>
      <c r="F54">
        <v>2653</v>
      </c>
      <c r="G54">
        <v>5622001</v>
      </c>
      <c r="N54">
        <v>16808</v>
      </c>
      <c r="AA54" t="s">
        <v>130</v>
      </c>
      <c r="AB54">
        <v>34</v>
      </c>
    </row>
    <row r="55" spans="1:28">
      <c r="A55">
        <v>1</v>
      </c>
      <c r="B55">
        <v>0</v>
      </c>
      <c r="C55">
        <v>2021</v>
      </c>
      <c r="D55">
        <v>3230</v>
      </c>
      <c r="E55">
        <v>104200</v>
      </c>
      <c r="F55">
        <v>2653</v>
      </c>
      <c r="G55">
        <v>5622101</v>
      </c>
      <c r="N55">
        <v>19893</v>
      </c>
      <c r="AA55" t="s">
        <v>130</v>
      </c>
      <c r="AB55">
        <v>34</v>
      </c>
    </row>
    <row r="56" spans="1:28">
      <c r="A56">
        <v>1</v>
      </c>
      <c r="B56">
        <v>0</v>
      </c>
      <c r="C56">
        <v>2021</v>
      </c>
      <c r="D56">
        <v>3230</v>
      </c>
      <c r="E56">
        <v>104200</v>
      </c>
      <c r="F56">
        <v>2222</v>
      </c>
      <c r="G56">
        <v>5630301</v>
      </c>
      <c r="N56">
        <v>-94</v>
      </c>
      <c r="AA56" t="s">
        <v>130</v>
      </c>
      <c r="AB56">
        <v>34</v>
      </c>
    </row>
    <row r="57" spans="1:28">
      <c r="A57">
        <v>1</v>
      </c>
      <c r="B57">
        <v>0</v>
      </c>
      <c r="C57">
        <v>2021</v>
      </c>
      <c r="D57">
        <v>3230</v>
      </c>
      <c r="E57">
        <v>104200</v>
      </c>
      <c r="F57">
        <v>2222</v>
      </c>
      <c r="G57">
        <v>5632001</v>
      </c>
      <c r="N57">
        <v>-400</v>
      </c>
      <c r="AA57" t="s">
        <v>130</v>
      </c>
      <c r="AB57">
        <v>34</v>
      </c>
    </row>
    <row r="58" spans="1:28">
      <c r="A58">
        <v>1</v>
      </c>
      <c r="B58">
        <v>0</v>
      </c>
      <c r="C58">
        <v>2021</v>
      </c>
      <c r="D58">
        <v>3230</v>
      </c>
      <c r="E58">
        <v>104200</v>
      </c>
      <c r="F58">
        <v>1300</v>
      </c>
      <c r="G58">
        <v>5651299</v>
      </c>
      <c r="N58">
        <v>6974</v>
      </c>
      <c r="AA58" t="s">
        <v>130</v>
      </c>
      <c r="AB58">
        <v>34</v>
      </c>
    </row>
    <row r="59" spans="1:28">
      <c r="A59">
        <v>1</v>
      </c>
      <c r="B59">
        <v>0</v>
      </c>
      <c r="C59">
        <v>2021</v>
      </c>
      <c r="D59">
        <v>3230</v>
      </c>
      <c r="E59">
        <v>104200</v>
      </c>
      <c r="F59">
        <v>2531</v>
      </c>
      <c r="G59">
        <v>5662101</v>
      </c>
      <c r="N59">
        <v>9666</v>
      </c>
      <c r="AA59" t="s">
        <v>130</v>
      </c>
      <c r="AB59">
        <v>34</v>
      </c>
    </row>
    <row r="60" spans="1:28">
      <c r="A60">
        <v>1</v>
      </c>
      <c r="B60">
        <v>0</v>
      </c>
      <c r="C60">
        <v>2021</v>
      </c>
      <c r="D60">
        <v>3230</v>
      </c>
      <c r="E60">
        <v>4305</v>
      </c>
      <c r="F60">
        <v>3332</v>
      </c>
      <c r="G60">
        <v>6507299</v>
      </c>
      <c r="N60">
        <v>80000</v>
      </c>
      <c r="AA60" t="s">
        <v>130</v>
      </c>
      <c r="AB60">
        <v>34</v>
      </c>
    </row>
    <row r="61" spans="1:28">
      <c r="A61">
        <v>1</v>
      </c>
      <c r="B61">
        <v>0</v>
      </c>
      <c r="C61">
        <v>2021</v>
      </c>
      <c r="D61">
        <v>3270</v>
      </c>
      <c r="E61">
        <v>4305</v>
      </c>
      <c r="F61">
        <v>3332</v>
      </c>
      <c r="G61">
        <v>6507406</v>
      </c>
      <c r="N61">
        <v>2009765</v>
      </c>
      <c r="AA61" t="s">
        <v>130</v>
      </c>
      <c r="AB61">
        <v>34</v>
      </c>
    </row>
    <row r="62" spans="1:28">
      <c r="A62">
        <v>1</v>
      </c>
      <c r="B62">
        <v>0</v>
      </c>
      <c r="C62">
        <v>2021</v>
      </c>
      <c r="D62">
        <v>3230</v>
      </c>
      <c r="E62">
        <v>1140</v>
      </c>
      <c r="F62">
        <v>3811</v>
      </c>
      <c r="G62">
        <v>6804199</v>
      </c>
      <c r="N62">
        <v>450</v>
      </c>
      <c r="AA62" t="s">
        <v>130</v>
      </c>
      <c r="AB62">
        <v>34</v>
      </c>
    </row>
    <row r="63" spans="1:28">
      <c r="A63">
        <v>1</v>
      </c>
      <c r="B63">
        <v>0</v>
      </c>
      <c r="C63">
        <v>2021</v>
      </c>
      <c r="D63">
        <v>3230</v>
      </c>
      <c r="E63">
        <v>4303</v>
      </c>
      <c r="F63">
        <v>3350</v>
      </c>
      <c r="G63">
        <v>6820999</v>
      </c>
      <c r="N63">
        <v>-75105</v>
      </c>
      <c r="AA63" t="s">
        <v>130</v>
      </c>
      <c r="AB63">
        <v>34</v>
      </c>
    </row>
    <row r="64" spans="1:28">
      <c r="A64">
        <v>1</v>
      </c>
      <c r="B64">
        <v>0</v>
      </c>
      <c r="C64">
        <v>2021</v>
      </c>
      <c r="D64">
        <v>3230</v>
      </c>
      <c r="E64">
        <v>4302</v>
      </c>
      <c r="F64">
        <v>3601</v>
      </c>
      <c r="G64">
        <v>6831399</v>
      </c>
      <c r="N64">
        <v>-1835650</v>
      </c>
      <c r="AA64" t="s">
        <v>130</v>
      </c>
      <c r="AB64">
        <v>34</v>
      </c>
    </row>
    <row r="65" spans="1:28">
      <c r="A65">
        <v>1</v>
      </c>
      <c r="B65">
        <v>0</v>
      </c>
      <c r="C65">
        <v>2021</v>
      </c>
      <c r="D65">
        <v>3230</v>
      </c>
      <c r="E65">
        <v>4203</v>
      </c>
      <c r="F65">
        <v>3450</v>
      </c>
      <c r="G65">
        <v>7504199</v>
      </c>
      <c r="N65">
        <v>-3000000</v>
      </c>
      <c r="AA65" t="s">
        <v>130</v>
      </c>
      <c r="AB65">
        <v>34</v>
      </c>
    </row>
    <row r="66" spans="1:28">
      <c r="A66">
        <v>1</v>
      </c>
      <c r="B66">
        <v>0</v>
      </c>
      <c r="C66">
        <v>2021</v>
      </c>
      <c r="D66">
        <v>3770</v>
      </c>
      <c r="E66">
        <v>4200</v>
      </c>
      <c r="F66">
        <v>3530</v>
      </c>
      <c r="G66">
        <v>7507450</v>
      </c>
      <c r="N66">
        <v>-429667</v>
      </c>
      <c r="AA66" t="s">
        <v>130</v>
      </c>
      <c r="AB66">
        <v>34</v>
      </c>
    </row>
    <row r="67" spans="1:28">
      <c r="A67">
        <v>1</v>
      </c>
      <c r="B67">
        <v>0</v>
      </c>
      <c r="C67">
        <v>2021</v>
      </c>
      <c r="D67">
        <v>3222</v>
      </c>
      <c r="E67">
        <v>4318</v>
      </c>
      <c r="F67">
        <v>3332</v>
      </c>
      <c r="G67">
        <v>6011201</v>
      </c>
      <c r="N67">
        <v>700000</v>
      </c>
      <c r="AA67" t="s">
        <v>130</v>
      </c>
      <c r="AB67">
        <v>34</v>
      </c>
    </row>
    <row r="68" spans="1:28">
      <c r="A68">
        <v>1</v>
      </c>
      <c r="B68">
        <v>0</v>
      </c>
      <c r="C68">
        <v>2021</v>
      </c>
      <c r="D68">
        <v>3230</v>
      </c>
      <c r="E68">
        <v>4203</v>
      </c>
      <c r="F68">
        <v>3530</v>
      </c>
      <c r="G68">
        <v>7509102</v>
      </c>
      <c r="N68">
        <v>-174009</v>
      </c>
      <c r="AA68" t="s">
        <v>130</v>
      </c>
      <c r="AB68">
        <v>34</v>
      </c>
    </row>
    <row r="69" spans="1:28">
      <c r="A69">
        <v>1</v>
      </c>
      <c r="B69">
        <v>0</v>
      </c>
      <c r="C69">
        <v>2021</v>
      </c>
      <c r="D69">
        <v>3230</v>
      </c>
      <c r="E69">
        <v>4302</v>
      </c>
      <c r="F69">
        <v>3812</v>
      </c>
      <c r="G69">
        <v>6508402</v>
      </c>
      <c r="N69">
        <v>1000000</v>
      </c>
      <c r="AA69" t="s">
        <v>130</v>
      </c>
      <c r="AB69">
        <v>34</v>
      </c>
    </row>
    <row r="70" spans="1:28">
      <c r="A70">
        <v>1</v>
      </c>
      <c r="B70">
        <v>0</v>
      </c>
      <c r="C70">
        <v>2021</v>
      </c>
      <c r="D70">
        <v>3230</v>
      </c>
      <c r="E70">
        <v>4302</v>
      </c>
      <c r="F70">
        <v>3811</v>
      </c>
      <c r="G70">
        <v>6807101</v>
      </c>
      <c r="N70">
        <v>300000</v>
      </c>
      <c r="AA70" t="s">
        <v>130</v>
      </c>
      <c r="AB70">
        <v>34</v>
      </c>
    </row>
    <row r="71" spans="1:28">
      <c r="A71">
        <v>1</v>
      </c>
      <c r="B71">
        <v>0</v>
      </c>
      <c r="C71">
        <v>2021</v>
      </c>
      <c r="D71">
        <v>3230</v>
      </c>
      <c r="E71">
        <v>104200</v>
      </c>
      <c r="F71">
        <v>2212</v>
      </c>
      <c r="G71">
        <v>5641501</v>
      </c>
      <c r="N71">
        <v>700000</v>
      </c>
      <c r="AA71" t="s">
        <v>130</v>
      </c>
      <c r="AB71">
        <v>34</v>
      </c>
    </row>
    <row r="72" spans="1:28">
      <c r="A72">
        <v>1</v>
      </c>
      <c r="B72">
        <v>0</v>
      </c>
      <c r="C72">
        <v>2021</v>
      </c>
      <c r="D72">
        <v>3222</v>
      </c>
      <c r="E72">
        <v>4318</v>
      </c>
      <c r="F72">
        <v>3332</v>
      </c>
      <c r="G72">
        <v>6010178</v>
      </c>
      <c r="N72">
        <v>1000000</v>
      </c>
      <c r="AA72" t="s">
        <v>130</v>
      </c>
      <c r="AB72">
        <v>34</v>
      </c>
    </row>
    <row r="73" spans="1:28">
      <c r="A73">
        <v>1</v>
      </c>
      <c r="B73">
        <v>0</v>
      </c>
      <c r="C73">
        <v>2021</v>
      </c>
      <c r="D73">
        <v>3970</v>
      </c>
      <c r="E73">
        <v>9000</v>
      </c>
      <c r="F73">
        <v>3332</v>
      </c>
      <c r="G73">
        <v>9000199</v>
      </c>
      <c r="N73">
        <v>-1000000</v>
      </c>
      <c r="AA73" t="s">
        <v>130</v>
      </c>
      <c r="AB73">
        <v>34</v>
      </c>
    </row>
    <row r="74" spans="1:28">
      <c r="A74">
        <v>1</v>
      </c>
      <c r="B74">
        <v>0</v>
      </c>
      <c r="C74">
        <v>2021</v>
      </c>
      <c r="D74">
        <v>3210</v>
      </c>
      <c r="E74">
        <v>4318</v>
      </c>
      <c r="F74">
        <v>3332</v>
      </c>
      <c r="G74">
        <v>6010180</v>
      </c>
      <c r="N74">
        <v>1000000</v>
      </c>
      <c r="AA74" t="s">
        <v>130</v>
      </c>
      <c r="AB74">
        <v>34</v>
      </c>
    </row>
    <row r="75" spans="1:28">
      <c r="A75">
        <v>1</v>
      </c>
      <c r="B75">
        <v>0</v>
      </c>
      <c r="C75">
        <v>2021</v>
      </c>
      <c r="D75">
        <v>3970</v>
      </c>
      <c r="E75">
        <v>9000</v>
      </c>
      <c r="F75">
        <v>3332</v>
      </c>
      <c r="G75">
        <v>9000199</v>
      </c>
      <c r="N75">
        <v>-1000000</v>
      </c>
      <c r="AA75" t="s">
        <v>130</v>
      </c>
      <c r="AB75">
        <v>34</v>
      </c>
    </row>
    <row r="76" spans="1:28">
      <c r="A76">
        <v>1</v>
      </c>
      <c r="B76">
        <v>0</v>
      </c>
      <c r="C76">
        <v>2021</v>
      </c>
      <c r="D76">
        <v>3201</v>
      </c>
      <c r="E76">
        <v>1150</v>
      </c>
      <c r="F76">
        <v>1205</v>
      </c>
      <c r="G76">
        <v>1205499</v>
      </c>
      <c r="N76">
        <v>222983</v>
      </c>
      <c r="AA76" t="s">
        <v>130</v>
      </c>
      <c r="AB76">
        <v>34</v>
      </c>
    </row>
    <row r="77" spans="1:28">
      <c r="A77">
        <v>1</v>
      </c>
      <c r="B77">
        <v>0</v>
      </c>
      <c r="C77">
        <v>2021</v>
      </c>
      <c r="D77">
        <v>3970</v>
      </c>
      <c r="E77">
        <v>9000</v>
      </c>
      <c r="F77">
        <v>1205</v>
      </c>
      <c r="G77">
        <v>9000199</v>
      </c>
      <c r="N77">
        <v>-222983</v>
      </c>
      <c r="AA77" t="s">
        <v>130</v>
      </c>
      <c r="AB77">
        <v>34</v>
      </c>
    </row>
    <row r="78" spans="1:28">
      <c r="A78">
        <v>1</v>
      </c>
      <c r="B78">
        <v>0</v>
      </c>
      <c r="C78">
        <v>2021</v>
      </c>
      <c r="D78">
        <v>3221</v>
      </c>
      <c r="E78">
        <v>1110</v>
      </c>
      <c r="F78">
        <v>1237</v>
      </c>
      <c r="G78">
        <v>3700501</v>
      </c>
      <c r="N78">
        <v>1092436</v>
      </c>
      <c r="AA78" t="s">
        <v>130</v>
      </c>
      <c r="AB78">
        <v>34</v>
      </c>
    </row>
    <row r="79" spans="1:28">
      <c r="A79">
        <v>1</v>
      </c>
      <c r="B79">
        <v>0</v>
      </c>
      <c r="C79">
        <v>2021</v>
      </c>
      <c r="D79">
        <v>3970</v>
      </c>
      <c r="E79">
        <v>9000</v>
      </c>
      <c r="F79">
        <v>1237</v>
      </c>
      <c r="G79">
        <v>9000199</v>
      </c>
      <c r="N79">
        <v>-1092436</v>
      </c>
      <c r="AA79" t="s">
        <v>130</v>
      </c>
      <c r="AB79">
        <v>34</v>
      </c>
    </row>
    <row r="80" spans="1:28">
      <c r="A80">
        <v>1</v>
      </c>
      <c r="B80">
        <v>0</v>
      </c>
      <c r="C80">
        <v>2021</v>
      </c>
      <c r="D80">
        <v>3230</v>
      </c>
      <c r="E80">
        <v>1150</v>
      </c>
      <c r="F80">
        <v>1205</v>
      </c>
      <c r="G80">
        <v>4240399</v>
      </c>
      <c r="N80">
        <v>3563127</v>
      </c>
      <c r="AA80" t="s">
        <v>130</v>
      </c>
      <c r="AB80">
        <v>34</v>
      </c>
    </row>
    <row r="81" spans="1:28">
      <c r="A81">
        <v>1</v>
      </c>
      <c r="B81">
        <v>0</v>
      </c>
      <c r="C81">
        <v>2021</v>
      </c>
      <c r="D81">
        <v>3970</v>
      </c>
      <c r="E81">
        <v>9000</v>
      </c>
      <c r="F81">
        <v>1205</v>
      </c>
      <c r="G81">
        <v>9000199</v>
      </c>
      <c r="N81">
        <v>-3563127</v>
      </c>
      <c r="AA81" t="s">
        <v>130</v>
      </c>
      <c r="AB81">
        <v>34</v>
      </c>
    </row>
    <row r="82" spans="1:28">
      <c r="A82">
        <v>1</v>
      </c>
      <c r="B82">
        <v>0</v>
      </c>
      <c r="C82">
        <v>2021</v>
      </c>
      <c r="D82">
        <v>3200</v>
      </c>
      <c r="E82">
        <v>2342</v>
      </c>
      <c r="F82">
        <v>2222</v>
      </c>
      <c r="G82">
        <v>5660801</v>
      </c>
      <c r="N82">
        <v>1289250</v>
      </c>
      <c r="AA82" t="s">
        <v>130</v>
      </c>
      <c r="AB82">
        <v>34</v>
      </c>
    </row>
    <row r="83" spans="1:28">
      <c r="A83">
        <v>1</v>
      </c>
      <c r="B83">
        <v>0</v>
      </c>
      <c r="C83">
        <v>2021</v>
      </c>
      <c r="D83">
        <v>3970</v>
      </c>
      <c r="E83">
        <v>9000</v>
      </c>
      <c r="F83">
        <v>2222</v>
      </c>
      <c r="G83">
        <v>9000199</v>
      </c>
      <c r="N83">
        <v>-1289250</v>
      </c>
      <c r="AA83" t="s">
        <v>130</v>
      </c>
      <c r="AB83">
        <v>34</v>
      </c>
    </row>
    <row r="84" spans="1:28">
      <c r="A84">
        <v>1</v>
      </c>
      <c r="B84">
        <v>0</v>
      </c>
      <c r="C84">
        <v>2021</v>
      </c>
      <c r="D84">
        <v>3230</v>
      </c>
      <c r="E84">
        <v>104104</v>
      </c>
      <c r="F84">
        <v>3391</v>
      </c>
      <c r="G84">
        <v>5660901</v>
      </c>
      <c r="N84">
        <v>1038349.9999999999</v>
      </c>
      <c r="AA84" t="s">
        <v>130</v>
      </c>
      <c r="AB84">
        <v>34</v>
      </c>
    </row>
    <row r="85" spans="1:28">
      <c r="A85">
        <v>1</v>
      </c>
      <c r="B85">
        <v>0</v>
      </c>
      <c r="C85">
        <v>2021</v>
      </c>
      <c r="D85">
        <v>3970</v>
      </c>
      <c r="E85">
        <v>9000</v>
      </c>
      <c r="F85">
        <v>3391</v>
      </c>
      <c r="G85">
        <v>9000199</v>
      </c>
      <c r="N85">
        <v>-1038349.9999999999</v>
      </c>
      <c r="AA85" t="s">
        <v>130</v>
      </c>
      <c r="AB85">
        <v>34</v>
      </c>
    </row>
    <row r="86" spans="1:28">
      <c r="A86">
        <v>1</v>
      </c>
      <c r="B86">
        <v>0</v>
      </c>
      <c r="C86">
        <v>2021</v>
      </c>
      <c r="D86">
        <v>3222</v>
      </c>
      <c r="E86">
        <v>4318</v>
      </c>
      <c r="F86">
        <v>3332</v>
      </c>
      <c r="G86">
        <v>6011201</v>
      </c>
      <c r="N86">
        <v>51242</v>
      </c>
      <c r="AA86" t="s">
        <v>130</v>
      </c>
      <c r="AB86">
        <v>34</v>
      </c>
    </row>
    <row r="87" spans="1:28">
      <c r="A87">
        <v>1</v>
      </c>
      <c r="B87">
        <v>0</v>
      </c>
      <c r="C87">
        <v>2021</v>
      </c>
      <c r="D87">
        <v>3970</v>
      </c>
      <c r="E87">
        <v>9000</v>
      </c>
      <c r="F87">
        <v>3332</v>
      </c>
      <c r="G87">
        <v>9000199</v>
      </c>
      <c r="N87">
        <v>-51242</v>
      </c>
      <c r="AA87" t="s">
        <v>130</v>
      </c>
      <c r="AB87">
        <v>34</v>
      </c>
    </row>
    <row r="88" spans="1:28">
      <c r="A88">
        <v>1</v>
      </c>
      <c r="B88">
        <v>0</v>
      </c>
      <c r="C88">
        <v>2021</v>
      </c>
      <c r="D88">
        <v>3151</v>
      </c>
      <c r="E88">
        <v>4152</v>
      </c>
      <c r="F88">
        <v>3151</v>
      </c>
      <c r="G88">
        <v>8110199</v>
      </c>
      <c r="N88">
        <v>-392350</v>
      </c>
      <c r="AA88" t="s">
        <v>130</v>
      </c>
      <c r="AB88">
        <v>34</v>
      </c>
    </row>
    <row r="89" spans="1:28">
      <c r="A89">
        <v>1</v>
      </c>
      <c r="B89">
        <v>0</v>
      </c>
      <c r="C89">
        <v>2021</v>
      </c>
      <c r="D89">
        <v>3970</v>
      </c>
      <c r="E89">
        <v>9000</v>
      </c>
      <c r="F89">
        <v>3151</v>
      </c>
      <c r="G89">
        <v>9000199</v>
      </c>
      <c r="N89">
        <v>392350</v>
      </c>
      <c r="AA89" t="s">
        <v>130</v>
      </c>
      <c r="AB89">
        <v>34</v>
      </c>
    </row>
    <row r="90" spans="1:28">
      <c r="A90">
        <v>1</v>
      </c>
      <c r="B90">
        <v>0</v>
      </c>
      <c r="C90">
        <v>2021</v>
      </c>
      <c r="D90">
        <v>3196</v>
      </c>
      <c r="E90">
        <v>1110</v>
      </c>
      <c r="F90">
        <v>1200</v>
      </c>
      <c r="G90">
        <v>3700601</v>
      </c>
      <c r="N90">
        <v>1073593</v>
      </c>
      <c r="AA90" t="s">
        <v>130</v>
      </c>
      <c r="AB90">
        <v>34</v>
      </c>
    </row>
    <row r="91" spans="1:28">
      <c r="A91">
        <v>1</v>
      </c>
      <c r="B91">
        <v>0</v>
      </c>
      <c r="C91">
        <v>2021</v>
      </c>
      <c r="D91">
        <v>3970</v>
      </c>
      <c r="E91">
        <v>9000</v>
      </c>
      <c r="F91">
        <v>1200</v>
      </c>
      <c r="G91">
        <v>9000199</v>
      </c>
      <c r="N91">
        <v>-1073593</v>
      </c>
      <c r="AA91" t="s">
        <v>130</v>
      </c>
      <c r="AB91">
        <v>34</v>
      </c>
    </row>
    <row r="92" spans="1:28">
      <c r="A92">
        <v>1</v>
      </c>
      <c r="B92">
        <v>0</v>
      </c>
      <c r="C92">
        <v>2021</v>
      </c>
      <c r="D92">
        <v>3230</v>
      </c>
      <c r="E92">
        <v>104104</v>
      </c>
      <c r="F92">
        <v>2212</v>
      </c>
      <c r="G92">
        <v>5641001</v>
      </c>
      <c r="N92">
        <v>192806</v>
      </c>
      <c r="AA92" t="s">
        <v>130</v>
      </c>
      <c r="AB92">
        <v>34</v>
      </c>
    </row>
    <row r="93" spans="1:28">
      <c r="A93">
        <v>1</v>
      </c>
      <c r="B93">
        <v>0</v>
      </c>
      <c r="C93">
        <v>2021</v>
      </c>
      <c r="D93">
        <v>3970</v>
      </c>
      <c r="E93">
        <v>9000</v>
      </c>
      <c r="F93">
        <v>2212</v>
      </c>
      <c r="G93">
        <v>9000199</v>
      </c>
      <c r="N93">
        <v>-192806</v>
      </c>
      <c r="AA93" t="s">
        <v>130</v>
      </c>
      <c r="AB93">
        <v>34</v>
      </c>
    </row>
    <row r="94" spans="1:28">
      <c r="A94">
        <v>1</v>
      </c>
      <c r="B94">
        <v>0</v>
      </c>
      <c r="C94">
        <v>2021</v>
      </c>
      <c r="D94">
        <v>3230</v>
      </c>
      <c r="E94">
        <v>4200</v>
      </c>
      <c r="F94">
        <v>3332</v>
      </c>
      <c r="G94">
        <v>8100101</v>
      </c>
      <c r="N94">
        <v>533000</v>
      </c>
      <c r="AA94" t="s">
        <v>130</v>
      </c>
      <c r="AB94">
        <v>34</v>
      </c>
    </row>
    <row r="95" spans="1:28">
      <c r="A95">
        <v>1</v>
      </c>
      <c r="B95">
        <v>0</v>
      </c>
      <c r="C95">
        <v>2021</v>
      </c>
      <c r="D95">
        <v>3970</v>
      </c>
      <c r="E95">
        <v>9000</v>
      </c>
      <c r="F95">
        <v>3332</v>
      </c>
      <c r="G95">
        <v>9000199</v>
      </c>
      <c r="N95">
        <v>-533000</v>
      </c>
      <c r="AA95" t="s">
        <v>130</v>
      </c>
      <c r="AB95">
        <v>34</v>
      </c>
    </row>
    <row r="96" spans="1:28">
      <c r="A96">
        <v>1</v>
      </c>
      <c r="B96">
        <v>0</v>
      </c>
      <c r="C96">
        <v>2021</v>
      </c>
      <c r="D96">
        <v>3200</v>
      </c>
      <c r="E96">
        <v>1330</v>
      </c>
      <c r="F96">
        <v>2422</v>
      </c>
      <c r="G96">
        <v>5660801</v>
      </c>
      <c r="N96">
        <v>1465000</v>
      </c>
      <c r="AA96" t="s">
        <v>130</v>
      </c>
      <c r="AB96">
        <v>34</v>
      </c>
    </row>
    <row r="97" spans="1:28">
      <c r="A97">
        <v>1</v>
      </c>
      <c r="B97">
        <v>0</v>
      </c>
      <c r="C97">
        <v>2021</v>
      </c>
      <c r="D97">
        <v>3970</v>
      </c>
      <c r="E97">
        <v>9000</v>
      </c>
      <c r="F97">
        <v>2422</v>
      </c>
      <c r="G97">
        <v>9000199</v>
      </c>
      <c r="N97">
        <v>-1465000</v>
      </c>
      <c r="AA97" t="s">
        <v>130</v>
      </c>
      <c r="AB97">
        <v>34</v>
      </c>
    </row>
    <row r="98" spans="1:28">
      <c r="A98">
        <v>1</v>
      </c>
      <c r="B98">
        <v>0</v>
      </c>
      <c r="C98">
        <v>2021</v>
      </c>
      <c r="D98">
        <v>3201</v>
      </c>
      <c r="E98">
        <v>1150</v>
      </c>
      <c r="F98">
        <v>1205</v>
      </c>
      <c r="G98">
        <v>1205601</v>
      </c>
      <c r="N98">
        <v>200000</v>
      </c>
      <c r="AA98" t="s">
        <v>130</v>
      </c>
      <c r="AB98">
        <v>34</v>
      </c>
    </row>
    <row r="99" spans="1:28">
      <c r="A99">
        <v>1</v>
      </c>
      <c r="B99">
        <v>0</v>
      </c>
      <c r="C99">
        <v>2021</v>
      </c>
      <c r="D99">
        <v>3970</v>
      </c>
      <c r="E99">
        <v>9000</v>
      </c>
      <c r="F99">
        <v>1205</v>
      </c>
      <c r="G99">
        <v>9000199</v>
      </c>
      <c r="N99">
        <v>-200000</v>
      </c>
      <c r="AA99" t="s">
        <v>130</v>
      </c>
      <c r="AB99">
        <v>34</v>
      </c>
    </row>
    <row r="100" spans="1:28">
      <c r="A100">
        <v>1</v>
      </c>
      <c r="B100">
        <v>0</v>
      </c>
      <c r="C100">
        <v>2021</v>
      </c>
      <c r="D100">
        <v>3970</v>
      </c>
      <c r="E100">
        <v>9000</v>
      </c>
      <c r="F100">
        <v>8800</v>
      </c>
      <c r="G100">
        <v>9000099</v>
      </c>
      <c r="N100">
        <v>-4491173.4782608654</v>
      </c>
      <c r="AA100" t="s">
        <v>130</v>
      </c>
      <c r="AB100">
        <v>34</v>
      </c>
    </row>
    <row r="101" spans="1:28">
      <c r="A101">
        <v>1</v>
      </c>
      <c r="B101">
        <v>0</v>
      </c>
      <c r="C101">
        <v>2021</v>
      </c>
      <c r="D101">
        <v>3729</v>
      </c>
      <c r="E101">
        <v>9000</v>
      </c>
      <c r="F101">
        <v>8410</v>
      </c>
      <c r="G101">
        <v>9000099</v>
      </c>
      <c r="N101">
        <v>73781843</v>
      </c>
      <c r="AA101" t="s">
        <v>130</v>
      </c>
      <c r="AB101">
        <v>34</v>
      </c>
    </row>
    <row r="102" spans="1:28">
      <c r="A102">
        <v>1</v>
      </c>
      <c r="B102">
        <v>0</v>
      </c>
      <c r="C102">
        <v>2021</v>
      </c>
      <c r="D102">
        <v>3910</v>
      </c>
      <c r="E102">
        <v>9000</v>
      </c>
      <c r="F102">
        <v>8700</v>
      </c>
      <c r="G102">
        <v>9000099</v>
      </c>
      <c r="N102">
        <v>-103723000</v>
      </c>
      <c r="AA102" t="s">
        <v>130</v>
      </c>
      <c r="AB102">
        <v>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2364504C0774B91A8C83906C34E2B" ma:contentTypeVersion="10" ma:contentTypeDescription="Create a new document." ma:contentTypeScope="" ma:versionID="187e73e817f2a5e261547cf7592c324f">
  <xsd:schema xmlns:xsd="http://www.w3.org/2001/XMLSchema" xmlns:xs="http://www.w3.org/2001/XMLSchema" xmlns:p="http://schemas.microsoft.com/office/2006/metadata/properties" xmlns:ns2="6719592d-42f9-4331-a016-1868470944c5" xmlns:ns3="df25a99a-1c69-45a9-93ff-ed73211d2714" targetNamespace="http://schemas.microsoft.com/office/2006/metadata/properties" ma:root="true" ma:fieldsID="32fefd58f58f2a581b6f362078a1b3f6" ns2:_="" ns3:_="">
    <xsd:import namespace="6719592d-42f9-4331-a016-1868470944c5"/>
    <xsd:import namespace="df25a99a-1c69-45a9-93ff-ed73211d27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9592d-42f9-4331-a016-186847094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5a99a-1c69-45a9-93ff-ed73211d271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9F287E-78A2-40FF-A3C2-904813B0820B}">
  <ds:schemaRefs>
    <ds:schemaRef ds:uri="http://purl.org/dc/elements/1.1/"/>
    <ds:schemaRef ds:uri="df25a99a-1c69-45a9-93ff-ed73211d2714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6719592d-42f9-4331-a016-1868470944c5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7B32FDC-B5C7-4739-9601-C2DE80FB7B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BE7D87-BAE7-4A13-A501-F6AA47661E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19592d-42f9-4331-a016-1868470944c5"/>
    <ds:schemaRef ds:uri="df25a99a-1c69-45a9-93ff-ed73211d27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Skjema</vt:lpstr>
      <vt:lpstr>Mal</vt:lpstr>
      <vt:lpstr>Ark1</vt:lpstr>
      <vt:lpstr>Skjema!Utskriftsområde</vt:lpstr>
      <vt:lpstr>Skjema!Utskriftstitler</vt:lpstr>
    </vt:vector>
  </TitlesOfParts>
  <Company>Sandnes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annhil</dc:creator>
  <cp:lastModifiedBy>Knutsen, Jan Vegar</cp:lastModifiedBy>
  <cp:lastPrinted>2016-09-09T08:01:42Z</cp:lastPrinted>
  <dcterms:created xsi:type="dcterms:W3CDTF">2005-09-27T07:32:28Z</dcterms:created>
  <dcterms:modified xsi:type="dcterms:W3CDTF">2021-06-03T10:50:54Z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0x0101001122364504C0774B91A8C83906C34E2B</vt:lpwstr>
  </property>
</Properties>
</file>