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0/1. Perioderapport 2020/Saksframlegg og vedlegg/"/>
    </mc:Choice>
  </mc:AlternateContent>
  <xr:revisionPtr revIDLastSave="412" documentId="13_ncr:1_{030422E5-94F2-44A1-ABE6-41B6652AF863}" xr6:coauthVersionLast="45" xr6:coauthVersionMax="45" xr10:uidLastSave="{6F9A6B1E-98F9-442A-BD19-731F8F993E54}"/>
  <bookViews>
    <workbookView xWindow="-120" yWindow="-120" windowWidth="29040" windowHeight="17025" xr2:uid="{00000000-000D-0000-FFFF-FFFF00000000}"/>
  </bookViews>
  <sheets>
    <sheet name="Skjema" sheetId="2" r:id="rId1"/>
    <sheet name="Mal" sheetId="1" r:id="rId2"/>
    <sheet name="Ark1" sheetId="3" r:id="rId3"/>
  </sheets>
  <definedNames>
    <definedName name="_xlnm._FilterDatabase" localSheetId="0" hidden="1">Skjema!$B$15:$J$109</definedName>
    <definedName name="budsjendr_1_0_2005_20050927" localSheetId="1">Mal!$A$1:$AB$2458</definedName>
    <definedName name="_xlnm.Print_Area" localSheetId="0">Skjema!$B$2:$J$109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N5" i="1"/>
  <c r="AA5" i="1"/>
  <c r="AB5" i="1"/>
  <c r="G6" i="1"/>
  <c r="N6" i="1"/>
  <c r="AA6" i="1"/>
  <c r="AB6" i="1"/>
  <c r="E7" i="1"/>
  <c r="F7" i="1"/>
  <c r="G7" i="1"/>
  <c r="N7" i="1"/>
  <c r="AA7" i="1"/>
  <c r="AB7" i="1"/>
  <c r="E8" i="1"/>
  <c r="F8" i="1"/>
  <c r="G8" i="1"/>
  <c r="N8" i="1"/>
  <c r="AA8" i="1"/>
  <c r="AB8" i="1"/>
  <c r="G9" i="1"/>
  <c r="N9" i="1"/>
  <c r="AA9" i="1"/>
  <c r="AB9" i="1"/>
  <c r="E10" i="1"/>
  <c r="F10" i="1"/>
  <c r="G10" i="1"/>
  <c r="N10" i="1"/>
  <c r="AA10" i="1"/>
  <c r="AB10" i="1"/>
  <c r="E11" i="1"/>
  <c r="F11" i="1"/>
  <c r="G11" i="1"/>
  <c r="N11" i="1"/>
  <c r="AA11" i="1"/>
  <c r="AB11" i="1"/>
  <c r="E12" i="1"/>
  <c r="F12" i="1"/>
  <c r="G12" i="1"/>
  <c r="N12" i="1"/>
  <c r="AA12" i="1"/>
  <c r="AB12" i="1"/>
  <c r="E13" i="1"/>
  <c r="F13" i="1"/>
  <c r="G13" i="1"/>
  <c r="N13" i="1"/>
  <c r="AA13" i="1"/>
  <c r="AB13" i="1"/>
  <c r="E14" i="1"/>
  <c r="F14" i="1"/>
  <c r="G14" i="1"/>
  <c r="N14" i="1"/>
  <c r="AA14" i="1"/>
  <c r="AB14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G21" i="1"/>
  <c r="N21" i="1"/>
  <c r="AA21" i="1"/>
  <c r="AB21" i="1"/>
  <c r="E22" i="1"/>
  <c r="F22" i="1"/>
  <c r="G22" i="1"/>
  <c r="N22" i="1"/>
  <c r="AA22" i="1"/>
  <c r="AB22" i="1"/>
  <c r="G23" i="1"/>
  <c r="N23" i="1"/>
  <c r="AA23" i="1"/>
  <c r="AB23" i="1"/>
  <c r="E24" i="1"/>
  <c r="F24" i="1"/>
  <c r="G24" i="1"/>
  <c r="N24" i="1"/>
  <c r="AA24" i="1"/>
  <c r="AB24" i="1"/>
  <c r="E25" i="1"/>
  <c r="F25" i="1"/>
  <c r="G25" i="1"/>
  <c r="N25" i="1"/>
  <c r="AA25" i="1"/>
  <c r="AB25" i="1"/>
  <c r="E26" i="1"/>
  <c r="F26" i="1"/>
  <c r="G26" i="1"/>
  <c r="N26" i="1"/>
  <c r="AA26" i="1"/>
  <c r="AB26" i="1"/>
  <c r="E27" i="1"/>
  <c r="F27" i="1"/>
  <c r="G27" i="1"/>
  <c r="N27" i="1"/>
  <c r="AA27" i="1"/>
  <c r="AB27" i="1"/>
  <c r="G28" i="1"/>
  <c r="N28" i="1"/>
  <c r="AA28" i="1"/>
  <c r="AB28" i="1"/>
  <c r="E29" i="1"/>
  <c r="F29" i="1"/>
  <c r="G29" i="1"/>
  <c r="N29" i="1"/>
  <c r="AA29" i="1"/>
  <c r="AB29" i="1"/>
  <c r="E30" i="1"/>
  <c r="F30" i="1"/>
  <c r="G30" i="1"/>
  <c r="N30" i="1"/>
  <c r="AA30" i="1"/>
  <c r="AB30" i="1"/>
  <c r="E31" i="1"/>
  <c r="F31" i="1"/>
  <c r="G31" i="1"/>
  <c r="N31" i="1"/>
  <c r="AA31" i="1"/>
  <c r="AB31" i="1"/>
  <c r="G32" i="1"/>
  <c r="N32" i="1"/>
  <c r="AA32" i="1"/>
  <c r="AB32" i="1"/>
  <c r="E33" i="1"/>
  <c r="F33" i="1"/>
  <c r="G33" i="1"/>
  <c r="N33" i="1"/>
  <c r="AA33" i="1"/>
  <c r="AB33" i="1"/>
  <c r="E34" i="1"/>
  <c r="F34" i="1"/>
  <c r="G34" i="1"/>
  <c r="N34" i="1"/>
  <c r="AA34" i="1"/>
  <c r="AB34" i="1"/>
  <c r="G35" i="1"/>
  <c r="N35" i="1"/>
  <c r="AA35" i="1"/>
  <c r="AB35" i="1"/>
  <c r="E36" i="1"/>
  <c r="F36" i="1"/>
  <c r="G36" i="1"/>
  <c r="N36" i="1"/>
  <c r="AA36" i="1"/>
  <c r="AB36" i="1"/>
  <c r="E37" i="1"/>
  <c r="F37" i="1"/>
  <c r="G37" i="1"/>
  <c r="N37" i="1"/>
  <c r="AA37" i="1"/>
  <c r="AB37" i="1"/>
  <c r="G38" i="1"/>
  <c r="N38" i="1"/>
  <c r="AA38" i="1"/>
  <c r="AB38" i="1"/>
  <c r="G39" i="1"/>
  <c r="N39" i="1"/>
  <c r="AA39" i="1"/>
  <c r="AB39" i="1"/>
  <c r="E40" i="1"/>
  <c r="F40" i="1"/>
  <c r="G40" i="1"/>
  <c r="N40" i="1"/>
  <c r="AA40" i="1"/>
  <c r="AB40" i="1"/>
  <c r="E41" i="1"/>
  <c r="F41" i="1"/>
  <c r="G41" i="1"/>
  <c r="N41" i="1"/>
  <c r="AA41" i="1"/>
  <c r="AB41" i="1"/>
  <c r="E42" i="1"/>
  <c r="F42" i="1"/>
  <c r="G42" i="1"/>
  <c r="N42" i="1"/>
  <c r="AA42" i="1"/>
  <c r="AB42" i="1"/>
  <c r="E43" i="1"/>
  <c r="F43" i="1"/>
  <c r="G43" i="1"/>
  <c r="N43" i="1"/>
  <c r="AA43" i="1"/>
  <c r="AB43" i="1"/>
  <c r="E44" i="1"/>
  <c r="F44" i="1"/>
  <c r="G44" i="1"/>
  <c r="N44" i="1"/>
  <c r="AA44" i="1"/>
  <c r="AB44" i="1"/>
  <c r="E45" i="1"/>
  <c r="F45" i="1"/>
  <c r="G45" i="1"/>
  <c r="N45" i="1"/>
  <c r="AA45" i="1"/>
  <c r="AB45" i="1"/>
  <c r="E46" i="1"/>
  <c r="F46" i="1"/>
  <c r="G46" i="1"/>
  <c r="N46" i="1"/>
  <c r="AA46" i="1"/>
  <c r="AB46" i="1"/>
  <c r="E47" i="1"/>
  <c r="F47" i="1"/>
  <c r="G47" i="1"/>
  <c r="N47" i="1"/>
  <c r="AA47" i="1"/>
  <c r="AB47" i="1"/>
  <c r="E48" i="1"/>
  <c r="F48" i="1"/>
  <c r="G48" i="1"/>
  <c r="N48" i="1"/>
  <c r="AA48" i="1"/>
  <c r="AB48" i="1"/>
  <c r="G49" i="1"/>
  <c r="N49" i="1"/>
  <c r="AA49" i="1"/>
  <c r="AB49" i="1"/>
  <c r="G50" i="1"/>
  <c r="N50" i="1"/>
  <c r="AA50" i="1"/>
  <c r="AB50" i="1"/>
  <c r="E51" i="1"/>
  <c r="F51" i="1"/>
  <c r="G51" i="1"/>
  <c r="N51" i="1"/>
  <c r="AA51" i="1"/>
  <c r="AB51" i="1"/>
  <c r="G52" i="1"/>
  <c r="N52" i="1"/>
  <c r="AA52" i="1"/>
  <c r="AB52" i="1"/>
  <c r="G53" i="1"/>
  <c r="N53" i="1"/>
  <c r="AA53" i="1"/>
  <c r="AB53" i="1"/>
  <c r="E54" i="1"/>
  <c r="F54" i="1"/>
  <c r="G54" i="1"/>
  <c r="N54" i="1"/>
  <c r="AA54" i="1"/>
  <c r="AB54" i="1"/>
  <c r="G55" i="1"/>
  <c r="N55" i="1"/>
  <c r="AA55" i="1"/>
  <c r="AB55" i="1"/>
  <c r="E56" i="1"/>
  <c r="F56" i="1"/>
  <c r="G56" i="1"/>
  <c r="N56" i="1"/>
  <c r="AA56" i="1"/>
  <c r="AB56" i="1"/>
  <c r="G57" i="1"/>
  <c r="N57" i="1"/>
  <c r="AA57" i="1"/>
  <c r="AB57" i="1"/>
  <c r="G58" i="1"/>
  <c r="N58" i="1"/>
  <c r="AA58" i="1"/>
  <c r="AB58" i="1"/>
  <c r="E59" i="1"/>
  <c r="F59" i="1"/>
  <c r="G59" i="1"/>
  <c r="N59" i="1"/>
  <c r="AA59" i="1"/>
  <c r="AB59" i="1"/>
  <c r="E60" i="1"/>
  <c r="F60" i="1"/>
  <c r="G60" i="1"/>
  <c r="N60" i="1"/>
  <c r="AA60" i="1"/>
  <c r="AB60" i="1"/>
  <c r="E61" i="1"/>
  <c r="F61" i="1"/>
  <c r="G61" i="1"/>
  <c r="N61" i="1"/>
  <c r="AA61" i="1"/>
  <c r="AB61" i="1"/>
  <c r="E62" i="1"/>
  <c r="F62" i="1"/>
  <c r="G62" i="1"/>
  <c r="N62" i="1"/>
  <c r="AA62" i="1"/>
  <c r="AB62" i="1"/>
  <c r="E63" i="1"/>
  <c r="F63" i="1"/>
  <c r="G63" i="1"/>
  <c r="N63" i="1"/>
  <c r="AA63" i="1"/>
  <c r="AB63" i="1"/>
  <c r="E64" i="1"/>
  <c r="F64" i="1"/>
  <c r="G64" i="1"/>
  <c r="N64" i="1"/>
  <c r="AA64" i="1"/>
  <c r="AB64" i="1"/>
  <c r="E65" i="1"/>
  <c r="F65" i="1"/>
  <c r="G65" i="1"/>
  <c r="N65" i="1"/>
  <c r="AA65" i="1"/>
  <c r="AB65" i="1"/>
  <c r="E66" i="1"/>
  <c r="F66" i="1"/>
  <c r="G66" i="1"/>
  <c r="N66" i="1"/>
  <c r="AA66" i="1"/>
  <c r="AB66" i="1"/>
  <c r="E67" i="1"/>
  <c r="F67" i="1"/>
  <c r="G67" i="1"/>
  <c r="N67" i="1"/>
  <c r="AA67" i="1"/>
  <c r="AB67" i="1"/>
  <c r="E68" i="1"/>
  <c r="F68" i="1"/>
  <c r="G68" i="1"/>
  <c r="N68" i="1"/>
  <c r="AA68" i="1"/>
  <c r="AB68" i="1"/>
  <c r="E69" i="1"/>
  <c r="F69" i="1"/>
  <c r="G69" i="1"/>
  <c r="N69" i="1"/>
  <c r="AA69" i="1"/>
  <c r="AB69" i="1"/>
  <c r="E70" i="1"/>
  <c r="F70" i="1"/>
  <c r="G70" i="1"/>
  <c r="N70" i="1"/>
  <c r="AA70" i="1"/>
  <c r="AB70" i="1"/>
  <c r="E71" i="1"/>
  <c r="F71" i="1"/>
  <c r="G71" i="1"/>
  <c r="N71" i="1"/>
  <c r="AA71" i="1"/>
  <c r="AB71" i="1"/>
  <c r="E72" i="1"/>
  <c r="F72" i="1"/>
  <c r="G72" i="1"/>
  <c r="N72" i="1"/>
  <c r="AA72" i="1"/>
  <c r="AB72" i="1"/>
  <c r="E73" i="1"/>
  <c r="F73" i="1"/>
  <c r="G73" i="1"/>
  <c r="N73" i="1"/>
  <c r="AA73" i="1"/>
  <c r="AB73" i="1"/>
  <c r="E74" i="1"/>
  <c r="F74" i="1"/>
  <c r="G74" i="1"/>
  <c r="N74" i="1"/>
  <c r="AA74" i="1"/>
  <c r="AB74" i="1"/>
  <c r="E75" i="1"/>
  <c r="F75" i="1"/>
  <c r="G75" i="1"/>
  <c r="N75" i="1"/>
  <c r="AA75" i="1"/>
  <c r="AB75" i="1"/>
  <c r="E76" i="1"/>
  <c r="F76" i="1"/>
  <c r="G76" i="1"/>
  <c r="N76" i="1"/>
  <c r="AA76" i="1"/>
  <c r="AB76" i="1"/>
  <c r="E77" i="1"/>
  <c r="F77" i="1"/>
  <c r="G77" i="1"/>
  <c r="N77" i="1"/>
  <c r="AA77" i="1"/>
  <c r="AB77" i="1"/>
  <c r="E78" i="1"/>
  <c r="F78" i="1"/>
  <c r="G78" i="1"/>
  <c r="N78" i="1"/>
  <c r="AA78" i="1"/>
  <c r="AB78" i="1"/>
  <c r="E79" i="1"/>
  <c r="F79" i="1"/>
  <c r="G79" i="1"/>
  <c r="N79" i="1"/>
  <c r="AA79" i="1"/>
  <c r="AB79" i="1"/>
  <c r="E80" i="1"/>
  <c r="F80" i="1"/>
  <c r="G80" i="1"/>
  <c r="N80" i="1"/>
  <c r="AA80" i="1"/>
  <c r="AB80" i="1"/>
  <c r="E81" i="1"/>
  <c r="F81" i="1"/>
  <c r="G81" i="1"/>
  <c r="N81" i="1"/>
  <c r="AA81" i="1"/>
  <c r="AB81" i="1"/>
  <c r="E82" i="1"/>
  <c r="F82" i="1"/>
  <c r="G82" i="1"/>
  <c r="N82" i="1"/>
  <c r="AA82" i="1"/>
  <c r="AB82" i="1"/>
  <c r="E83" i="1"/>
  <c r="F83" i="1"/>
  <c r="G83" i="1"/>
  <c r="N83" i="1"/>
  <c r="AA83" i="1"/>
  <c r="AB83" i="1"/>
  <c r="E84" i="1"/>
  <c r="F84" i="1"/>
  <c r="G84" i="1"/>
  <c r="N84" i="1"/>
  <c r="AA84" i="1"/>
  <c r="AB84" i="1"/>
  <c r="E85" i="1"/>
  <c r="F85" i="1"/>
  <c r="G85" i="1"/>
  <c r="N85" i="1"/>
  <c r="AA85" i="1"/>
  <c r="AB85" i="1"/>
  <c r="E86" i="1"/>
  <c r="F86" i="1"/>
  <c r="G86" i="1"/>
  <c r="N86" i="1"/>
  <c r="AA86" i="1"/>
  <c r="AB86" i="1"/>
  <c r="E87" i="1"/>
  <c r="F87" i="1"/>
  <c r="G87" i="1"/>
  <c r="N87" i="1"/>
  <c r="AA87" i="1"/>
  <c r="AB87" i="1"/>
  <c r="E88" i="1"/>
  <c r="F88" i="1"/>
  <c r="G88" i="1"/>
  <c r="N88" i="1"/>
  <c r="AA88" i="1"/>
  <c r="AB88" i="1"/>
  <c r="E89" i="1"/>
  <c r="F89" i="1"/>
  <c r="G89" i="1"/>
  <c r="N89" i="1"/>
  <c r="AA89" i="1"/>
  <c r="AB89" i="1"/>
  <c r="E90" i="1"/>
  <c r="F90" i="1"/>
  <c r="G90" i="1"/>
  <c r="N90" i="1"/>
  <c r="AA90" i="1"/>
  <c r="AB90" i="1"/>
  <c r="E91" i="1"/>
  <c r="F91" i="1"/>
  <c r="G91" i="1"/>
  <c r="N91" i="1"/>
  <c r="AA91" i="1"/>
  <c r="AB91" i="1"/>
  <c r="E92" i="1"/>
  <c r="F92" i="1"/>
  <c r="G92" i="1"/>
  <c r="N92" i="1"/>
  <c r="AA92" i="1"/>
  <c r="AB92" i="1"/>
  <c r="E93" i="1"/>
  <c r="F93" i="1"/>
  <c r="G93" i="1"/>
  <c r="N93" i="1"/>
  <c r="AA93" i="1"/>
  <c r="AB93" i="1"/>
  <c r="E94" i="1"/>
  <c r="F94" i="1"/>
  <c r="G94" i="1"/>
  <c r="N94" i="1"/>
  <c r="AA94" i="1"/>
  <c r="AB94" i="1"/>
  <c r="E95" i="1"/>
  <c r="F95" i="1"/>
  <c r="G95" i="1"/>
  <c r="N95" i="1"/>
  <c r="AA95" i="1"/>
  <c r="AB95" i="1"/>
  <c r="E96" i="1"/>
  <c r="F96" i="1"/>
  <c r="G96" i="1"/>
  <c r="N96" i="1"/>
  <c r="AA96" i="1"/>
  <c r="AB96" i="1"/>
  <c r="J115" i="2"/>
  <c r="E4" i="1" l="1"/>
  <c r="F4" i="1"/>
  <c r="G4" i="1"/>
  <c r="N4" i="1"/>
  <c r="AA4" i="1"/>
  <c r="AB4" i="1"/>
  <c r="G109" i="2" l="1"/>
  <c r="G3" i="1"/>
  <c r="F3" i="1"/>
  <c r="E3" i="1"/>
  <c r="AB3" i="1"/>
  <c r="N3" i="1"/>
  <c r="J116" i="2" l="1"/>
  <c r="J117" i="2" s="1"/>
  <c r="J19" i="2"/>
  <c r="J22" i="2"/>
  <c r="J28" i="2"/>
  <c r="J34" i="2"/>
  <c r="J36" i="2"/>
  <c r="J43" i="2"/>
  <c r="J45" i="2"/>
  <c r="J48" i="2"/>
  <c r="J50" i="2"/>
  <c r="J51" i="2"/>
  <c r="J52" i="2"/>
  <c r="D62" i="2"/>
  <c r="E49" i="1" s="1"/>
  <c r="E62" i="2"/>
  <c r="F49" i="1" s="1"/>
  <c r="J62" i="2"/>
  <c r="D63" i="2"/>
  <c r="E50" i="1" s="1"/>
  <c r="E63" i="2"/>
  <c r="F50" i="1" s="1"/>
  <c r="J63" i="2"/>
  <c r="D65" i="2"/>
  <c r="E52" i="1" s="1"/>
  <c r="E65" i="2"/>
  <c r="F52" i="1" s="1"/>
  <c r="J65" i="2"/>
  <c r="D66" i="2"/>
  <c r="E53" i="1" s="1"/>
  <c r="E66" i="2"/>
  <c r="F53" i="1" s="1"/>
  <c r="J66" i="2"/>
  <c r="D68" i="2"/>
  <c r="E55" i="1" s="1"/>
  <c r="E68" i="2"/>
  <c r="F55" i="1" s="1"/>
  <c r="J68" i="2"/>
  <c r="D70" i="2"/>
  <c r="E57" i="1" s="1"/>
  <c r="E70" i="2"/>
  <c r="F57" i="1" s="1"/>
  <c r="J70" i="2"/>
  <c r="D71" i="2"/>
  <c r="E58" i="1" s="1"/>
  <c r="E71" i="2"/>
  <c r="F58" i="1" s="1"/>
  <c r="J71" i="2"/>
  <c r="E19" i="2" l="1"/>
  <c r="F6" i="1" s="1"/>
  <c r="E22" i="2"/>
  <c r="F9" i="1" s="1"/>
  <c r="E28" i="2"/>
  <c r="F15" i="1" s="1"/>
  <c r="E34" i="2"/>
  <c r="F21" i="1" s="1"/>
  <c r="D19" i="2"/>
  <c r="E6" i="1" s="1"/>
  <c r="D22" i="2"/>
  <c r="E9" i="1" s="1"/>
  <c r="D28" i="2"/>
  <c r="E15" i="1" s="1"/>
  <c r="D34" i="2"/>
  <c r="E21" i="1" s="1"/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E36" i="2" l="1"/>
  <c r="F23" i="1" s="1"/>
  <c r="E41" i="2"/>
  <c r="F28" i="1" s="1"/>
  <c r="E45" i="2"/>
  <c r="F32" i="1" s="1"/>
  <c r="E48" i="2"/>
  <c r="F35" i="1" s="1"/>
  <c r="E51" i="2"/>
  <c r="F38" i="1" s="1"/>
  <c r="E52" i="2"/>
  <c r="F39" i="1" s="1"/>
  <c r="D36" i="2"/>
  <c r="E23" i="1" s="1"/>
  <c r="D41" i="2"/>
  <c r="E28" i="1" s="1"/>
  <c r="D45" i="2"/>
  <c r="E32" i="1" s="1"/>
  <c r="D48" i="2"/>
  <c r="E35" i="1" s="1"/>
  <c r="D51" i="2"/>
  <c r="E38" i="1" s="1"/>
  <c r="D52" i="2"/>
  <c r="E39" i="1" s="1"/>
  <c r="AA3" i="1" l="1"/>
  <c r="D3" i="1"/>
  <c r="C3" i="1" l="1"/>
  <c r="J7" i="2" l="1"/>
  <c r="J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<sst xmlns="http://schemas.openxmlformats.org/spreadsheetml/2006/main" count="363" uniqueCount="237">
  <si>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</si>
  <si>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</si>
  <si>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</si>
  <si>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</si>
  <si>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</si>
  <si>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</si>
  <si>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</si>
  <si>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</si>
  <si>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</si>
  <si>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</si>
  <si>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</si>
  <si>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</si>
  <si>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</si>
  <si>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</si>
  <si>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</si>
  <si>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</si>
  <si>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</si>
  <si>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</si>
  <si>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</si>
  <si>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</si>
  <si>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</si>
  <si>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</si>
  <si>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</si>
  <si>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</si>
  <si>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</si>
  <si>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</si>
  <si>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</si>
  <si>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</si>
  <si>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</si>
  <si>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</si>
  <si>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</si>
  <si>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</si>
  <si>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</si>
  <si>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</si>
  <si>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</si>
  <si>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</si>
  <si>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</si>
  <si>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</si>
  <si>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</si>
  <si>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</si>
  <si>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</si>
  <si>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</si>
  <si>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</si>
  <si>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</si>
  <si>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</si>
  <si>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</si>
  <si>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</si>
  <si>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</si>
  <si>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</si>
  <si>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</si>
  <si>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</si>
  <si>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</si>
  <si>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</si>
  <si>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</si>
  <si>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</si>
  <si>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</si>
  <si>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</si>
  <si>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§3.5.1</t>
  </si>
  <si>
    <t>Nytt rådhus - områderegulering Skeiane og Haakon VII gt</t>
  </si>
  <si>
    <t>Salg av restareal i utbygde områder</t>
  </si>
  <si>
    <t>Digitalisering av byggesaksarkivet</t>
  </si>
  <si>
    <t>Melsheia, lysanlegg</t>
  </si>
  <si>
    <t>Folkehelse, sykkelveinett</t>
  </si>
  <si>
    <t>Bevaring og forvaltningsplan Sandnes gamle gravlund</t>
  </si>
  <si>
    <t>Vatneleiren</t>
  </si>
  <si>
    <t>Opparbeidelse av Ruten som sentrumspark</t>
  </si>
  <si>
    <t>Digital satsing - Trådløs infrastruktur</t>
  </si>
  <si>
    <t>FORMIDLINGSLÅN</t>
  </si>
  <si>
    <t>EGENLAPINNSK SKP</t>
  </si>
  <si>
    <t>Oppgradering Public 360</t>
  </si>
  <si>
    <t>INVESTERINGER IKT</t>
  </si>
  <si>
    <t>Nettverk-kommune felles</t>
  </si>
  <si>
    <t>Valg 2019 og 2021 - nytt datautstyr</t>
  </si>
  <si>
    <t>Utskiftning av stemmeavlukker 2019</t>
  </si>
  <si>
    <t>Nytt utstyr for elektronisk løsning for politiske dokumenter</t>
  </si>
  <si>
    <t>Sykesignalanlegg boas</t>
  </si>
  <si>
    <t>Nytt rådhus, kvartal A4 salg av eksisterende rådhus</t>
  </si>
  <si>
    <t>Opparbeidelse ekstern infrastruktur Skeiane/rådhuset, rekkefølgekrav</t>
  </si>
  <si>
    <t>Digital satsing - 1 til 1 digital enhet for alle elever og ansatte i Sandnesskol</t>
  </si>
  <si>
    <t>Kulturhuset, utskiftning av sceneteknisk utstyr</t>
  </si>
  <si>
    <t>Kapitalinnskudd, Opera Rogaland IKS</t>
  </si>
  <si>
    <t>Biblioteksystem</t>
  </si>
  <si>
    <t>Avsetning til utsmykking</t>
  </si>
  <si>
    <t>Salg av gamle brannstasjon</t>
  </si>
  <si>
    <t>MASKINPARK, BILER</t>
  </si>
  <si>
    <t>KARTGRUNNLAG</t>
  </si>
  <si>
    <t>Tiltak demning Frøylandsvatnet</t>
  </si>
  <si>
    <t>Utskifting av utrangerte gatelys</t>
  </si>
  <si>
    <t>GATELYS BUDSJETT</t>
  </si>
  <si>
    <t>BYUTVIKLINGSPROSJEKTER, BUD</t>
  </si>
  <si>
    <t>Ruten - byrom, teknisk plan og utomhusplan</t>
  </si>
  <si>
    <t>Digitalisering av eldre reguleringsplaner</t>
  </si>
  <si>
    <t>Prosjektstyringsverktøy</t>
  </si>
  <si>
    <t>Trafikksikkerhetstiltak budsjett</t>
  </si>
  <si>
    <t>Trafikksikkerhet eksisterende veinett, strakstiltak budsjett</t>
  </si>
  <si>
    <t>Trafikksikring, aksjon skolevei, kommunal finansieringsandel</t>
  </si>
  <si>
    <t>GASS-egenandel</t>
  </si>
  <si>
    <t>Vei- Sikring kommunale broer, budsjett</t>
  </si>
  <si>
    <t>Oppfølgingstiltak KDP sentrum (GASS), budsjett</t>
  </si>
  <si>
    <t>Trafikksikring, samarbeidsprosjekt</t>
  </si>
  <si>
    <t>Offentlige arealer (alle formål), budsjett</t>
  </si>
  <si>
    <t>Hjem,jobb,hjem - elbysykkel oppstart fase 2</t>
  </si>
  <si>
    <t>Etablere kulvert som erstatning fo Kyrkjeveien bru</t>
  </si>
  <si>
    <t>Støyskjerm langs Skaraveien</t>
  </si>
  <si>
    <t>Hanatrappene</t>
  </si>
  <si>
    <t>Fortau Figgenveien</t>
  </si>
  <si>
    <t>Robotgressklippere</t>
  </si>
  <si>
    <t>Kom.næringsbygg A8/S1, andel tomtetekn.opparbeidelse og p-plasser</t>
  </si>
  <si>
    <t>Oppgradering vei</t>
  </si>
  <si>
    <t>Sandnes idrettspark - rehab flomlys</t>
  </si>
  <si>
    <t>IDRETTSPLASSER &amp; LØKKER, BUDSJETT</t>
  </si>
  <si>
    <t>Kunstgressbaner, grunnerverv</t>
  </si>
  <si>
    <t>Skifte av kunstgress</t>
  </si>
  <si>
    <t>Tiltak for å oppfylle nye miljøkrav til kunstgressbaner</t>
  </si>
  <si>
    <t>Rehabilitering av toppdekket på friidrettsbanen på Sandnes Stadion</t>
  </si>
  <si>
    <t>PARKER OG GRØNTANLEGG BUDSJETT</t>
  </si>
  <si>
    <t>FRILUFTSOMRÅDER GENERELT BUDSJETT</t>
  </si>
  <si>
    <t>Folkehelse, oppgradering og sammenkobling av turvegnettet i kommunen, budsjett</t>
  </si>
  <si>
    <t>Frøylandsvatnet, turvei med lys. Utredning og tiltak</t>
  </si>
  <si>
    <t>Innløsning av areal som omreguleres til grøntstruktur i Sandvedparken</t>
  </si>
  <si>
    <t>Konsekvenser av innsparinger på kommunale lekeplasser, budsjett</t>
  </si>
  <si>
    <t>Omregulering Sandnes nye</t>
  </si>
  <si>
    <t>VEDLIKEHOLD AV GRAVLUNDER GEN. BUDSJETT</t>
  </si>
  <si>
    <t>Utvidelse av Høyland kirkegård</t>
  </si>
  <si>
    <t>Opparbeidelse av urnelund på Høyland gravlund</t>
  </si>
  <si>
    <t>Utvidelse og opparbeidelse av doble gravsteder, Soma gravlund</t>
  </si>
  <si>
    <t>Ny tiltaksplan for parkdraget langs Storåna, budsjett</t>
  </si>
  <si>
    <t>Inntekter og refusjoner til gjennomføring av forpliktende tiltak</t>
  </si>
  <si>
    <t>Etab. av hovedvannledning Hommersåk</t>
  </si>
  <si>
    <t>Kulvert Stangelandsåna</t>
  </si>
  <si>
    <t>Klimatilpassing</t>
  </si>
  <si>
    <t>Enøk-tiltak tekniske installasjoner</t>
  </si>
  <si>
    <t>Sanering Skeianeområdet, Skogsbakken, Kiprå med flere</t>
  </si>
  <si>
    <t>Omlegging av ledninger i Gjesdalsveien, Havnegata og Laksen</t>
  </si>
  <si>
    <t>Hovebakken - Sanering og omlegging VA, budsjett</t>
  </si>
  <si>
    <t>VA-anlegg Ruten</t>
  </si>
  <si>
    <t>Flytting av vann-og avløpsledn. i forb. fylkesvei 505, Skjæveland-Foss-Eikeland</t>
  </si>
  <si>
    <t>Vannledning Foss Eikeland</t>
  </si>
  <si>
    <t>Omlegging hovedkloakken på strekn. Ganddalsgaten-Vågsgata</t>
  </si>
  <si>
    <t>Hoveveien, budsjett</t>
  </si>
  <si>
    <t>Optimalisering av vannforsyning, Asheimveien</t>
  </si>
  <si>
    <t>Etablering av vann- og avløpsledninger over Imsa-elva</t>
  </si>
  <si>
    <t>Oppgradering av slamavskiller i Dreggjavika på Bergsakel</t>
  </si>
  <si>
    <t>Oppgradering av slamavskiller på Apalstø på Høle</t>
  </si>
  <si>
    <t>GEN.TILTAK HOVEDPLAN AVLØP, BUDSJETT</t>
  </si>
  <si>
    <t>Oppfølging avløpsstrategi spredt bebyggelse</t>
  </si>
  <si>
    <t>Etablering VA ledninger Usken</t>
  </si>
  <si>
    <t>AVLØP LURABEKKEN/SONE 9, BUDSJETT</t>
  </si>
  <si>
    <t>AVLØP STANGELANDSÅNA/SONE 2, BUDSJETT</t>
  </si>
  <si>
    <t>FORNYING/UTSK RENOV.BEHOLDERE, BUDSJETT</t>
  </si>
  <si>
    <t>Etterdrift av deponi</t>
  </si>
  <si>
    <t>Kommunal returpunkt</t>
  </si>
  <si>
    <t>Havnepromenade Sandnes indre havn</t>
  </si>
  <si>
    <t>RENTER/UTBYTTE OG LÅN</t>
  </si>
  <si>
    <t>INTERNE FINAN. TRANSAKSJONER</t>
  </si>
  <si>
    <t>Navn</t>
  </si>
  <si>
    <t>Omlegging avløpsnett sentrum, Ålgårdskloakken</t>
  </si>
  <si>
    <t>Utvidelse av Solaveien</t>
  </si>
  <si>
    <t>SENTRUMSTILTAK GENERELT</t>
  </si>
  <si>
    <t>Lisenser IT</t>
  </si>
  <si>
    <t>Sykesignalanlegg Rovik</t>
  </si>
  <si>
    <t>Nytt rådhus, salg av eiendommer Haakon 7s gate</t>
  </si>
  <si>
    <t>Inventar i innleid bygg SLS/FBU/Flyktningenheten</t>
  </si>
  <si>
    <t>Forbedre trådløst nett</t>
  </si>
  <si>
    <t>Tiltak pga økt vannføring i Frøylandsbekken</t>
  </si>
  <si>
    <t>Innovasjonsløsninger</t>
  </si>
  <si>
    <t>Intensivbelysning Solaveien</t>
  </si>
  <si>
    <t>Ladepunkter EL-sykkel</t>
  </si>
  <si>
    <t>Ekstraordinær rehabilitering utendørs idrettsanlegg</t>
  </si>
  <si>
    <t>BARNETRÅKK</t>
  </si>
  <si>
    <t>Ballbinge Rossåsen</t>
  </si>
  <si>
    <t>Off. toalett Bråstein turområde/badeplass</t>
  </si>
  <si>
    <t>LEKEPLASSER, GENERELT</t>
  </si>
  <si>
    <t>Lekeplasser</t>
  </si>
  <si>
    <t>VA-ledninger Ims-Bersagel</t>
  </si>
  <si>
    <t>Sanering VA og legging av fjernvarme Parkveien Nord</t>
  </si>
  <si>
    <t>Gen. Tiltak ihht hovedplan vann</t>
  </si>
  <si>
    <t xml:space="preserve">BJ 1.perioderapport </t>
  </si>
  <si>
    <t>Boligsosial handlingsplan, kjøp boliger</t>
  </si>
  <si>
    <t>Luragata 31</t>
  </si>
  <si>
    <t>Ombygging Skeianegt. 14</t>
  </si>
  <si>
    <t>Nye sykehjemsplasser Rovik</t>
  </si>
  <si>
    <t>Ombygging første etasje Åse boas</t>
  </si>
  <si>
    <t>Reservestrøm boas</t>
  </si>
  <si>
    <t>Planlegging neste bolig psykisk lidelse</t>
  </si>
  <si>
    <t>Soma rusvern, nytt hovedbygg (21014)</t>
  </si>
  <si>
    <t>Skaret avlastningssenter</t>
  </si>
  <si>
    <t>Boligsosial handlingsplan, nye boliger</t>
  </si>
  <si>
    <t>Utbygging forsterket avd Lundehaugen u.skole</t>
  </si>
  <si>
    <t>Varslingsanlegg</t>
  </si>
  <si>
    <t>Oppgradering arkivrom Giske u.skole</t>
  </si>
  <si>
    <t>Utvidelse og oppgrad. Skeiene u.skole, U21-skole</t>
  </si>
  <si>
    <t>Utvidelse Sandved skole B28</t>
  </si>
  <si>
    <t>Skoler varslingsanlegg, budsjett</t>
  </si>
  <si>
    <t>Figgjo skole</t>
  </si>
  <si>
    <t>Langgata 72 helsestasjon</t>
  </si>
  <si>
    <t>Lyse fjernvarme tilkobling kommunale bygg</t>
  </si>
  <si>
    <t>Enova skolebygg</t>
  </si>
  <si>
    <t>Garderobeanlegg Vagleleiren</t>
  </si>
  <si>
    <t>Austrått svømmehall</t>
  </si>
  <si>
    <t>Utrede ishall</t>
  </si>
  <si>
    <t>Nytt produksjonskjøkken Vatne</t>
  </si>
  <si>
    <t>Momskompensasjon</t>
  </si>
  <si>
    <t>Teknisk, VAR og diverse</t>
  </si>
  <si>
    <t>Byggeprosjekt</t>
  </si>
  <si>
    <t>Hjertestartere (HJS)</t>
  </si>
  <si>
    <t>Ladestasjon elbil (LEB)</t>
  </si>
  <si>
    <t>EFF - Brønnbakka - vinterhage (BVI)</t>
  </si>
  <si>
    <t>SYØ - Forsandheimen - oppgradering (FOP)</t>
  </si>
  <si>
    <t>Utleiebolig (UT2)</t>
  </si>
  <si>
    <t>Forsand skole - samlet plan (SS7)</t>
  </si>
  <si>
    <t>Forsand skole - utbygging (U19)</t>
  </si>
  <si>
    <t>Inventar ny helsestasjon</t>
  </si>
  <si>
    <t>Haukalivegen utvidelse</t>
  </si>
  <si>
    <t>Forsand kulturhus oppgradering (KSL)</t>
  </si>
  <si>
    <t>Flytende offentlig utendørsbasseng i Vågen med varmtvann</t>
  </si>
  <si>
    <t>Søknad</t>
  </si>
  <si>
    <t>Trafikksikkerhetstiltak</t>
  </si>
  <si>
    <t>Ut</t>
  </si>
  <si>
    <t>Søknad, nei?</t>
  </si>
  <si>
    <t>Etablering av pendelparkering på Ganddal</t>
  </si>
  <si>
    <t>Etablering av gang- og sykkelvei til rulleskianlegget i Melshei</t>
  </si>
  <si>
    <t>Redusert momskompensasjon grunnet reduserte midler i 1. perioderapport</t>
  </si>
  <si>
    <t>Redusert låneopptak</t>
  </si>
  <si>
    <t>Pumptrack i Gamlaverketparken og Sandvedparken</t>
  </si>
  <si>
    <t>Riska svømmehall, heis for transport av klor beholdere</t>
  </si>
  <si>
    <t>Oppgradering Rabalder barnehage</t>
  </si>
  <si>
    <t>Sandvedparken, kjøp av areal</t>
  </si>
  <si>
    <t>Nytt</t>
  </si>
  <si>
    <t>Innkjøp av videoskjerm og badelandelementer til Austrått svømmehall</t>
  </si>
  <si>
    <t>Tilpasse idrettshaller til kortbanehåndball</t>
  </si>
  <si>
    <t>Monitorering av bruk av idrettshallene</t>
  </si>
  <si>
    <t xml:space="preserve">Uskekalven kai, akutt tiltak, finansieres med fond. </t>
  </si>
  <si>
    <t>Overføring drift til investering</t>
  </si>
  <si>
    <t>Fondsfinansiering av tiltak Uskekalven kai (fond 25706105)</t>
  </si>
  <si>
    <t>Forsand, Sjøhuset i Bergevik</t>
  </si>
  <si>
    <t>Redusert overføring fra drift til 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</si>
</sst>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67" fontId="13" fillId="0" borderId="22" xfId="0" applyNumberFormat="1" applyFont="1" applyBorder="1" applyAlignment="1"/>
    <xf numFmtId="0" fontId="14" fillId="0" borderId="23" xfId="1" applyFont="1" applyBorder="1" applyAlignment="1" applyProtection="1">
      <alignment shrinkToFit="1"/>
    </xf>
    <xf numFmtId="0" fontId="16" fillId="0" borderId="24" xfId="0" applyFont="1" applyBorder="1" applyAlignment="1"/>
    <xf numFmtId="0" fontId="15" fillId="0" borderId="22" xfId="0" applyFont="1" applyBorder="1"/>
    <xf numFmtId="0" fontId="11" fillId="2" borderId="25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6" xfId="0" applyFont="1" applyFill="1" applyBorder="1"/>
    <xf numFmtId="0" fontId="0" fillId="2" borderId="25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0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5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0" fillId="0" borderId="0" xfId="0" applyNumberFormat="1"/>
    <xf numFmtId="0" fontId="0" fillId="0" borderId="0" xfId="0" applyFill="1"/>
    <xf numFmtId="0" fontId="6" fillId="0" borderId="33" xfId="0" applyFont="1" applyBorder="1" applyAlignment="1">
      <alignment horizontal="left"/>
    </xf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NumberFormat="1" applyFont="1" applyFill="1" applyBorder="1"/>
    <xf numFmtId="168" fontId="1" fillId="4" borderId="12" xfId="3" applyNumberFormat="1" applyFont="1" applyFill="1" applyBorder="1"/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168" fontId="0" fillId="4" borderId="12" xfId="3" applyNumberFormat="1" applyFont="1" applyFill="1" applyBorder="1"/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1" fillId="5" borderId="12" xfId="0" applyFont="1" applyFill="1" applyBorder="1"/>
    <xf numFmtId="168" fontId="1" fillId="5" borderId="12" xfId="3" applyNumberFormat="1" applyFont="1" applyFill="1" applyBorder="1"/>
    <xf numFmtId="167" fontId="0" fillId="5" borderId="12" xfId="0" applyNumberFormat="1" applyFill="1" applyBorder="1" applyAlignment="1"/>
    <xf numFmtId="0" fontId="1" fillId="5" borderId="12" xfId="0" applyFont="1" applyFill="1" applyBorder="1" applyAlignment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1" fillId="6" borderId="12" xfId="0" applyFont="1" applyFill="1" applyBorder="1"/>
    <xf numFmtId="168" fontId="1" fillId="6" borderId="12" xfId="3" applyNumberFormat="1" applyFont="1" applyFill="1" applyBorder="1"/>
    <xf numFmtId="167" fontId="0" fillId="6" borderId="12" xfId="0" applyNumberFormat="1" applyFill="1" applyBorder="1" applyAlignment="1"/>
    <xf numFmtId="0" fontId="1" fillId="6" borderId="12" xfId="0" applyFont="1" applyFill="1" applyBorder="1" applyAlignment="1"/>
    <xf numFmtId="0" fontId="1" fillId="0" borderId="0" xfId="0" applyFont="1" applyFill="1"/>
    <xf numFmtId="0" fontId="1" fillId="0" borderId="0" xfId="0" applyFont="1"/>
    <xf numFmtId="0" fontId="0" fillId="7" borderId="12" xfId="0" applyFill="1" applyBorder="1" applyAlignment="1">
      <alignment horizontal="center"/>
    </xf>
    <xf numFmtId="0" fontId="1" fillId="7" borderId="12" xfId="0" applyFont="1" applyFill="1" applyBorder="1"/>
    <xf numFmtId="168" fontId="0" fillId="4" borderId="12" xfId="3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0" fillId="8" borderId="12" xfId="0" applyFill="1" applyBorder="1" applyAlignment="1">
      <alignment horizontal="center"/>
    </xf>
    <xf numFmtId="168" fontId="0" fillId="6" borderId="12" xfId="3" applyNumberFormat="1" applyFont="1" applyFill="1" applyBorder="1"/>
    <xf numFmtId="0" fontId="0" fillId="8" borderId="12" xfId="0" applyFill="1" applyBorder="1" applyAlignment="1">
      <alignment horizontal="right"/>
    </xf>
    <xf numFmtId="166" fontId="8" fillId="0" borderId="27" xfId="0" applyNumberFormat="1" applyFon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8" fontId="1" fillId="4" borderId="36" xfId="3" applyNumberFormat="1" applyFont="1" applyFill="1" applyBorder="1" applyAlignment="1">
      <alignment horizontal="center"/>
    </xf>
    <xf numFmtId="168" fontId="1" fillId="4" borderId="37" xfId="3" applyNumberFormat="1" applyFont="1" applyFill="1" applyBorder="1" applyAlignment="1">
      <alignment horizontal="center"/>
    </xf>
    <xf numFmtId="167" fontId="0" fillId="5" borderId="36" xfId="0" applyNumberFormat="1" applyFill="1" applyBorder="1" applyAlignment="1">
      <alignment horizontal="center"/>
    </xf>
    <xf numFmtId="167" fontId="0" fillId="5" borderId="37" xfId="0" applyNumberFormat="1" applyFill="1" applyBorder="1" applyAlignment="1">
      <alignment horizontal="center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topLeftCell="A73" workbookViewId="0">
      <selection activeCell="H108" sqref="H108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2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0">
      <c r="C1" s="1"/>
      <c r="D1" s="1"/>
      <c r="E1" s="1"/>
    </row>
    <row r="2" spans="2:10" ht="20.25">
      <c r="B2" s="2" t="s">
        <v>28</v>
      </c>
      <c r="C2" s="1"/>
      <c r="D2" s="1"/>
      <c r="E2" s="1"/>
      <c r="G2" s="53">
        <v>2020</v>
      </c>
    </row>
    <row r="3" spans="2:10" ht="16.5" customHeight="1" thickBot="1">
      <c r="B3" s="2"/>
      <c r="C3" s="1"/>
      <c r="D3" s="1"/>
      <c r="E3" s="1"/>
    </row>
    <row r="4" spans="2:10" ht="18.75" customHeight="1">
      <c r="B4" s="19" t="s">
        <v>29</v>
      </c>
      <c r="C4" s="101" t="s">
        <v>56</v>
      </c>
      <c r="D4" s="102"/>
      <c r="E4" s="103"/>
      <c r="G4" s="54"/>
      <c r="H4" s="3" t="s">
        <v>30</v>
      </c>
      <c r="I4" s="27"/>
      <c r="J4" s="29" t="s">
        <v>50</v>
      </c>
    </row>
    <row r="5" spans="2:10" ht="18" customHeight="1" thickBot="1">
      <c r="B5" s="20" t="s">
        <v>31</v>
      </c>
      <c r="C5" s="104" t="s">
        <v>177</v>
      </c>
      <c r="D5" s="105"/>
      <c r="E5" s="106"/>
      <c r="G5" s="54"/>
      <c r="H5" s="4" t="s">
        <v>32</v>
      </c>
      <c r="I5" s="28"/>
      <c r="J5" s="30" t="s">
        <v>33</v>
      </c>
    </row>
    <row r="6" spans="2:10" ht="18" customHeight="1" thickBot="1">
      <c r="B6" s="31" t="s">
        <v>53</v>
      </c>
      <c r="C6" s="67" t="s">
        <v>177</v>
      </c>
      <c r="D6" s="32"/>
      <c r="E6" s="33"/>
      <c r="F6" s="107" t="s">
        <v>203</v>
      </c>
      <c r="G6" s="108"/>
      <c r="H6" s="34"/>
      <c r="I6" s="44" t="s">
        <v>54</v>
      </c>
      <c r="J6" s="42" t="e">
        <f>SUM(Mal!N3:N2868)</f>
        <v>#REF!</v>
      </c>
    </row>
    <row r="7" spans="2:10" ht="17.25" customHeight="1" thickBot="1">
      <c r="B7" s="21" t="s">
        <v>34</v>
      </c>
      <c r="C7" s="98">
        <v>43964</v>
      </c>
      <c r="D7" s="99"/>
      <c r="E7" s="100"/>
      <c r="F7" s="109" t="s">
        <v>204</v>
      </c>
      <c r="G7" s="110"/>
      <c r="I7" s="43" t="s">
        <v>55</v>
      </c>
      <c r="J7" s="41">
        <f>G109</f>
        <v>-0.35399999999935972</v>
      </c>
    </row>
    <row r="8" spans="2:10" ht="8.25" customHeight="1" thickBot="1">
      <c r="C8" s="1"/>
      <c r="D8" s="1"/>
      <c r="E8" s="1"/>
    </row>
    <row r="9" spans="2:10">
      <c r="B9" s="5" t="s">
        <v>35</v>
      </c>
      <c r="C9" s="6"/>
      <c r="D9" s="6"/>
      <c r="E9" s="6"/>
      <c r="F9" s="7"/>
      <c r="G9" s="55"/>
      <c r="H9" s="23"/>
      <c r="I9" s="23"/>
      <c r="J9" s="8"/>
    </row>
    <row r="10" spans="2:10">
      <c r="B10" s="9" t="s">
        <v>36</v>
      </c>
      <c r="C10" s="10"/>
      <c r="D10" s="10"/>
      <c r="E10" s="10"/>
      <c r="F10" s="11"/>
      <c r="G10" s="56"/>
      <c r="H10" s="24"/>
      <c r="I10" s="24"/>
      <c r="J10" s="12"/>
    </row>
    <row r="11" spans="2:10" ht="13.5" thickBot="1">
      <c r="B11" s="13" t="s">
        <v>37</v>
      </c>
      <c r="C11" s="14"/>
      <c r="D11" s="14"/>
      <c r="E11" s="14"/>
      <c r="F11" s="15"/>
      <c r="G11" s="57"/>
      <c r="H11" s="25"/>
      <c r="I11" s="25"/>
      <c r="J11" s="16"/>
    </row>
    <row r="12" spans="2:10" ht="7.5" customHeight="1" thickBot="1">
      <c r="B12" s="17"/>
      <c r="C12" s="18"/>
      <c r="D12" s="18"/>
      <c r="E12" s="18"/>
      <c r="F12" s="17"/>
      <c r="G12" s="58"/>
      <c r="H12" s="26"/>
      <c r="I12" s="26"/>
      <c r="J12" s="17"/>
    </row>
    <row r="13" spans="2:10">
      <c r="B13" s="35"/>
      <c r="C13" s="36"/>
      <c r="D13" s="36"/>
      <c r="E13" s="36"/>
      <c r="F13" s="36"/>
      <c r="G13" s="59" t="s">
        <v>51</v>
      </c>
      <c r="H13" s="36"/>
      <c r="I13" s="36"/>
      <c r="J13" s="37" t="s">
        <v>38</v>
      </c>
    </row>
    <row r="14" spans="2:10">
      <c r="B14" s="38" t="s">
        <v>39</v>
      </c>
      <c r="C14" s="39" t="s">
        <v>3</v>
      </c>
      <c r="D14" s="39" t="s">
        <v>40</v>
      </c>
      <c r="E14" s="39" t="s">
        <v>41</v>
      </c>
      <c r="F14" s="39" t="s">
        <v>42</v>
      </c>
      <c r="G14" s="60" t="s">
        <v>52</v>
      </c>
      <c r="H14" s="39" t="s">
        <v>43</v>
      </c>
      <c r="I14" s="39" t="s">
        <v>44</v>
      </c>
      <c r="J14" s="40" t="s">
        <v>45</v>
      </c>
    </row>
    <row r="15" spans="2:10">
      <c r="B15" s="49"/>
      <c r="C15" s="48"/>
      <c r="D15" s="48"/>
      <c r="E15" s="48"/>
      <c r="F15" s="45" t="s">
        <v>46</v>
      </c>
      <c r="G15" s="61"/>
      <c r="H15" s="45" t="s">
        <v>47</v>
      </c>
      <c r="I15" s="45" t="s">
        <v>48</v>
      </c>
      <c r="J15" s="47"/>
    </row>
    <row r="16" spans="2:10">
      <c r="B16" s="68">
        <v>1</v>
      </c>
      <c r="C16" s="69">
        <v>3230</v>
      </c>
      <c r="D16" s="70">
        <v>1070</v>
      </c>
      <c r="E16" s="70">
        <v>1200</v>
      </c>
      <c r="F16" s="71">
        <v>1000201</v>
      </c>
      <c r="G16" s="72">
        <v>-272</v>
      </c>
      <c r="H16" s="73">
        <v>34</v>
      </c>
      <c r="I16" s="74" t="s">
        <v>57</v>
      </c>
      <c r="J16" s="70" t="s">
        <v>205</v>
      </c>
    </row>
    <row r="17" spans="2:12">
      <c r="B17" s="68">
        <v>2</v>
      </c>
      <c r="C17" s="69">
        <v>3230</v>
      </c>
      <c r="D17" s="70">
        <v>1070</v>
      </c>
      <c r="E17" s="70">
        <v>1200</v>
      </c>
      <c r="F17" s="71">
        <v>1000301</v>
      </c>
      <c r="G17" s="72">
        <v>-100</v>
      </c>
      <c r="H17" s="73">
        <v>34</v>
      </c>
      <c r="I17" s="74" t="s">
        <v>57</v>
      </c>
      <c r="J17" s="70" t="s">
        <v>206</v>
      </c>
    </row>
    <row r="18" spans="2:12">
      <c r="B18" s="68">
        <v>3</v>
      </c>
      <c r="C18" s="69">
        <v>3280</v>
      </c>
      <c r="D18" s="70">
        <v>1425</v>
      </c>
      <c r="E18" s="70">
        <v>1229</v>
      </c>
      <c r="F18" s="71">
        <v>1200949</v>
      </c>
      <c r="G18" s="72">
        <v>166</v>
      </c>
      <c r="H18" s="73">
        <v>34</v>
      </c>
      <c r="I18" s="74" t="s">
        <v>57</v>
      </c>
      <c r="J18" s="70" t="s">
        <v>159</v>
      </c>
      <c r="L18" s="63"/>
    </row>
    <row r="19" spans="2:12">
      <c r="B19" s="68">
        <v>4</v>
      </c>
      <c r="C19" s="69">
        <v>3230</v>
      </c>
      <c r="D19" s="70">
        <f>VLOOKUP(F19,'Ark1'!$A$2:$E$108,4,FALSE)</f>
        <v>1425</v>
      </c>
      <c r="E19" s="70">
        <f>VLOOKUP(F19,'Ark1'!$A$2:$E$108,5,FALSE)</f>
        <v>1229</v>
      </c>
      <c r="F19" s="71">
        <v>1200999</v>
      </c>
      <c r="G19" s="72">
        <v>-166</v>
      </c>
      <c r="H19" s="73">
        <v>34</v>
      </c>
      <c r="I19" s="74" t="s">
        <v>57</v>
      </c>
      <c r="J19" s="70" t="str">
        <f>VLOOKUP(F19,'Ark1'!$A$1:$E$107,2,FALSE)</f>
        <v>INVESTERINGER IKT</v>
      </c>
      <c r="L19" s="63"/>
    </row>
    <row r="20" spans="2:12">
      <c r="B20" s="68">
        <v>5</v>
      </c>
      <c r="C20" s="69">
        <v>3230</v>
      </c>
      <c r="D20" s="70">
        <v>1070</v>
      </c>
      <c r="E20" s="70">
        <v>3852</v>
      </c>
      <c r="F20" s="71">
        <v>1500399</v>
      </c>
      <c r="G20" s="72">
        <v>74</v>
      </c>
      <c r="H20" s="73">
        <v>34</v>
      </c>
      <c r="I20" s="74" t="s">
        <v>57</v>
      </c>
      <c r="J20" s="70" t="s">
        <v>214</v>
      </c>
      <c r="L20" s="63"/>
    </row>
    <row r="21" spans="2:12">
      <c r="B21" s="68">
        <v>6</v>
      </c>
      <c r="C21" s="69">
        <v>3209</v>
      </c>
      <c r="D21" s="70">
        <v>1120</v>
      </c>
      <c r="E21" s="70">
        <v>2530</v>
      </c>
      <c r="F21" s="71">
        <v>2003501</v>
      </c>
      <c r="G21" s="72">
        <v>1800</v>
      </c>
      <c r="H21" s="73">
        <v>34</v>
      </c>
      <c r="I21" s="74" t="s">
        <v>57</v>
      </c>
      <c r="J21" s="70" t="s">
        <v>160</v>
      </c>
      <c r="L21" s="63"/>
    </row>
    <row r="22" spans="2:12">
      <c r="B22" s="68">
        <v>7</v>
      </c>
      <c r="C22" s="69">
        <v>3230</v>
      </c>
      <c r="D22" s="70">
        <f>VLOOKUP(F22,'Ark1'!$A$2:$E$108,4,FALSE)</f>
        <v>1120</v>
      </c>
      <c r="E22" s="70">
        <f>VLOOKUP(F22,'Ark1'!$A$2:$E$108,5,FALSE)</f>
        <v>2530</v>
      </c>
      <c r="F22" s="71">
        <v>2003599</v>
      </c>
      <c r="G22" s="72">
        <v>-1800</v>
      </c>
      <c r="H22" s="73">
        <v>34</v>
      </c>
      <c r="I22" s="74" t="s">
        <v>57</v>
      </c>
      <c r="J22" s="70" t="str">
        <f>VLOOKUP(F22,'Ark1'!$A$1:$E$107,2,FALSE)</f>
        <v>Sykesignalanlegg boas</v>
      </c>
      <c r="L22" s="63"/>
    </row>
    <row r="23" spans="2:12">
      <c r="B23" s="68">
        <v>8</v>
      </c>
      <c r="C23" s="69">
        <v>3230</v>
      </c>
      <c r="D23" s="70">
        <v>1070</v>
      </c>
      <c r="E23" s="70">
        <v>2653</v>
      </c>
      <c r="F23" s="71">
        <v>2003601</v>
      </c>
      <c r="G23" s="72">
        <v>200</v>
      </c>
      <c r="H23" s="73">
        <v>34</v>
      </c>
      <c r="I23" s="74" t="s">
        <v>57</v>
      </c>
      <c r="J23" s="70" t="s">
        <v>207</v>
      </c>
      <c r="L23" s="63"/>
    </row>
    <row r="24" spans="2:12">
      <c r="B24" s="68">
        <v>9</v>
      </c>
      <c r="C24" s="69">
        <v>3230</v>
      </c>
      <c r="D24" s="70">
        <v>1070</v>
      </c>
      <c r="E24" s="70">
        <v>2611</v>
      </c>
      <c r="F24" s="71">
        <v>2003801</v>
      </c>
      <c r="G24" s="72">
        <v>-12</v>
      </c>
      <c r="H24" s="73">
        <v>34</v>
      </c>
      <c r="I24" s="74" t="s">
        <v>57</v>
      </c>
      <c r="J24" s="70" t="s">
        <v>208</v>
      </c>
      <c r="L24" s="63"/>
    </row>
    <row r="25" spans="2:12">
      <c r="B25" s="68">
        <v>10</v>
      </c>
      <c r="C25" s="69">
        <v>3230</v>
      </c>
      <c r="D25" s="70">
        <v>1070</v>
      </c>
      <c r="E25" s="70">
        <v>1300</v>
      </c>
      <c r="F25" s="71">
        <v>2003901</v>
      </c>
      <c r="G25" s="72">
        <v>-50</v>
      </c>
      <c r="H25" s="73">
        <v>34</v>
      </c>
      <c r="I25" s="74" t="s">
        <v>57</v>
      </c>
      <c r="J25" s="70" t="s">
        <v>209</v>
      </c>
      <c r="L25" s="63"/>
    </row>
    <row r="26" spans="2:12">
      <c r="B26" s="68">
        <v>11</v>
      </c>
      <c r="C26" s="69">
        <v>3230</v>
      </c>
      <c r="D26" s="70">
        <v>1070</v>
      </c>
      <c r="E26" s="70">
        <v>2222</v>
      </c>
      <c r="F26" s="71">
        <v>3338001</v>
      </c>
      <c r="G26" s="72">
        <v>1500</v>
      </c>
      <c r="H26" s="73">
        <v>34</v>
      </c>
      <c r="I26" s="74" t="s">
        <v>57</v>
      </c>
      <c r="J26" s="70" t="s">
        <v>210</v>
      </c>
      <c r="L26" s="63"/>
    </row>
    <row r="27" spans="2:12">
      <c r="B27" s="68">
        <v>12</v>
      </c>
      <c r="C27" s="69">
        <v>3230</v>
      </c>
      <c r="D27" s="70">
        <v>1070</v>
      </c>
      <c r="E27" s="70">
        <v>2222</v>
      </c>
      <c r="F27" s="71">
        <v>3338101</v>
      </c>
      <c r="G27" s="72">
        <v>49</v>
      </c>
      <c r="H27" s="73">
        <v>34</v>
      </c>
      <c r="I27" s="74" t="s">
        <v>57</v>
      </c>
      <c r="J27" s="70" t="s">
        <v>211</v>
      </c>
      <c r="L27" s="63"/>
    </row>
    <row r="28" spans="2:12">
      <c r="B28" s="68">
        <v>13</v>
      </c>
      <c r="C28" s="69">
        <v>3671</v>
      </c>
      <c r="D28" s="70">
        <f>VLOOKUP(F28,'Ark1'!$A$2:$E$108,4,FALSE)</f>
        <v>1099</v>
      </c>
      <c r="E28" s="70">
        <f>VLOOKUP(F28,'Ark1'!$A$2:$E$108,5,FALSE)</f>
        <v>1300</v>
      </c>
      <c r="F28" s="71">
        <v>4007151</v>
      </c>
      <c r="G28" s="72">
        <v>8818</v>
      </c>
      <c r="H28" s="73">
        <v>34</v>
      </c>
      <c r="I28" s="74" t="s">
        <v>57</v>
      </c>
      <c r="J28" s="70" t="str">
        <f>VLOOKUP(F28,'Ark1'!$A$1:$E$107,2,FALSE)</f>
        <v>Nytt rådhus, kvartal A4 salg av eksisterende rådhus</v>
      </c>
      <c r="K28" s="89" t="s">
        <v>216</v>
      </c>
      <c r="L28" s="63"/>
    </row>
    <row r="29" spans="2:12">
      <c r="B29" s="68">
        <v>14</v>
      </c>
      <c r="C29" s="69">
        <v>3671</v>
      </c>
      <c r="D29" s="70">
        <v>1099</v>
      </c>
      <c r="E29" s="70">
        <v>1300</v>
      </c>
      <c r="F29" s="71">
        <v>4007153</v>
      </c>
      <c r="G29" s="72">
        <v>30000</v>
      </c>
      <c r="H29" s="73">
        <v>34</v>
      </c>
      <c r="I29" s="74" t="s">
        <v>57</v>
      </c>
      <c r="J29" s="70" t="s">
        <v>161</v>
      </c>
      <c r="L29" s="63"/>
    </row>
    <row r="30" spans="2:12">
      <c r="B30" s="68">
        <v>15</v>
      </c>
      <c r="C30" s="69">
        <v>3230</v>
      </c>
      <c r="D30" s="70">
        <v>1425</v>
      </c>
      <c r="E30" s="70">
        <v>1000</v>
      </c>
      <c r="F30" s="70">
        <v>4232099</v>
      </c>
      <c r="G30" s="75">
        <v>-14250</v>
      </c>
      <c r="H30" s="73">
        <v>34</v>
      </c>
      <c r="I30" s="74" t="s">
        <v>57</v>
      </c>
      <c r="J30" s="70" t="s">
        <v>162</v>
      </c>
      <c r="L30" s="63"/>
    </row>
    <row r="31" spans="2:12">
      <c r="B31" s="68">
        <v>16</v>
      </c>
      <c r="C31" s="69">
        <v>3230</v>
      </c>
      <c r="D31" s="70">
        <v>3153</v>
      </c>
      <c r="E31" s="70">
        <v>2321</v>
      </c>
      <c r="F31" s="70">
        <v>4304999</v>
      </c>
      <c r="G31" s="75">
        <v>340</v>
      </c>
      <c r="H31" s="73">
        <v>34</v>
      </c>
      <c r="I31" s="74" t="s">
        <v>57</v>
      </c>
      <c r="J31" s="70" t="s">
        <v>212</v>
      </c>
      <c r="K31" s="89" t="s">
        <v>216</v>
      </c>
      <c r="L31" s="63"/>
    </row>
    <row r="32" spans="2:12">
      <c r="B32" s="68">
        <v>17</v>
      </c>
      <c r="C32" s="69">
        <v>3230</v>
      </c>
      <c r="D32" s="70">
        <v>1110</v>
      </c>
      <c r="E32" s="70">
        <v>2212</v>
      </c>
      <c r="F32" s="70">
        <v>4354199</v>
      </c>
      <c r="G32" s="75">
        <v>-316</v>
      </c>
      <c r="H32" s="73">
        <v>34</v>
      </c>
      <c r="I32" s="74" t="s">
        <v>57</v>
      </c>
      <c r="J32" s="70" t="s">
        <v>163</v>
      </c>
      <c r="L32" s="63"/>
    </row>
    <row r="33" spans="2:12">
      <c r="B33" s="68">
        <v>18</v>
      </c>
      <c r="C33" s="69">
        <v>3230</v>
      </c>
      <c r="D33" s="70">
        <v>1070</v>
      </c>
      <c r="E33" s="70">
        <v>3332</v>
      </c>
      <c r="F33" s="70">
        <v>6000201</v>
      </c>
      <c r="G33" s="75">
        <v>-300</v>
      </c>
      <c r="H33" s="73">
        <v>34</v>
      </c>
      <c r="I33" s="74" t="s">
        <v>57</v>
      </c>
      <c r="J33" s="70" t="s">
        <v>213</v>
      </c>
      <c r="L33" s="63"/>
    </row>
    <row r="34" spans="2:12">
      <c r="B34" s="68">
        <v>19</v>
      </c>
      <c r="C34" s="69">
        <v>3230</v>
      </c>
      <c r="D34" s="70">
        <f>VLOOKUP(F34,'Ark1'!$A$2:$E$108,4,FALSE)</f>
        <v>1099</v>
      </c>
      <c r="E34" s="70">
        <f>VLOOKUP(F34,'Ark1'!$A$2:$E$108,5,FALSE)</f>
        <v>3391</v>
      </c>
      <c r="F34" s="70">
        <v>6001499</v>
      </c>
      <c r="G34" s="75">
        <v>10100</v>
      </c>
      <c r="H34" s="73">
        <v>34</v>
      </c>
      <c r="I34" s="74" t="s">
        <v>57</v>
      </c>
      <c r="J34" s="70" t="str">
        <f>VLOOKUP(F34,'Ark1'!$A$1:$E$107,2,FALSE)</f>
        <v>Salg av gamle brannstasjon</v>
      </c>
      <c r="L34" s="63"/>
    </row>
    <row r="35" spans="2:12">
      <c r="B35" s="68">
        <v>20</v>
      </c>
      <c r="C35" s="69">
        <v>3230</v>
      </c>
      <c r="D35" s="70">
        <v>4303</v>
      </c>
      <c r="E35" s="70">
        <v>3601</v>
      </c>
      <c r="F35" s="70">
        <v>6202399</v>
      </c>
      <c r="G35" s="75">
        <v>-1000</v>
      </c>
      <c r="H35" s="73">
        <v>34</v>
      </c>
      <c r="I35" s="74" t="s">
        <v>57</v>
      </c>
      <c r="J35" s="70" t="s">
        <v>164</v>
      </c>
      <c r="L35" s="63"/>
    </row>
    <row r="36" spans="2:12">
      <c r="B36" s="68">
        <v>21</v>
      </c>
      <c r="C36" s="69">
        <v>3230</v>
      </c>
      <c r="D36" s="70">
        <f>VLOOKUP(F36,'Ark1'!$A$2:$E$108,4,FALSE)</f>
        <v>4200</v>
      </c>
      <c r="E36" s="70">
        <f>VLOOKUP(F36,'Ark1'!$A$2:$E$108,5,FALSE)</f>
        <v>3332</v>
      </c>
      <c r="F36" s="68">
        <v>6304299</v>
      </c>
      <c r="G36" s="75">
        <v>-1618</v>
      </c>
      <c r="H36" s="73">
        <v>34</v>
      </c>
      <c r="I36" s="74" t="s">
        <v>57</v>
      </c>
      <c r="J36" s="70" t="str">
        <f>VLOOKUP(F36,'Ark1'!$A$1:$E$107,2,FALSE)</f>
        <v>BYUTVIKLINGSPROSJEKTER, BUD</v>
      </c>
      <c r="L36" s="63"/>
    </row>
    <row r="37" spans="2:12">
      <c r="B37" s="68">
        <v>22</v>
      </c>
      <c r="C37" s="69">
        <v>3230</v>
      </c>
      <c r="D37" s="70">
        <v>1140</v>
      </c>
      <c r="E37" s="70">
        <v>3332</v>
      </c>
      <c r="F37" s="68">
        <v>6502299</v>
      </c>
      <c r="G37" s="75">
        <v>121</v>
      </c>
      <c r="H37" s="73">
        <v>34</v>
      </c>
      <c r="I37" s="74" t="s">
        <v>57</v>
      </c>
      <c r="J37" s="70" t="s">
        <v>165</v>
      </c>
      <c r="L37" s="63"/>
    </row>
    <row r="38" spans="2:12">
      <c r="B38" s="68">
        <v>23</v>
      </c>
      <c r="C38" s="69">
        <v>3230</v>
      </c>
      <c r="D38" s="70">
        <v>4305</v>
      </c>
      <c r="E38" s="70">
        <v>3332</v>
      </c>
      <c r="F38" s="68">
        <v>6503399</v>
      </c>
      <c r="G38" s="75">
        <v>-2302</v>
      </c>
      <c r="H38" s="73">
        <v>34</v>
      </c>
      <c r="I38" s="74" t="s">
        <v>57</v>
      </c>
      <c r="J38" s="70" t="s">
        <v>217</v>
      </c>
      <c r="K38" s="89" t="s">
        <v>218</v>
      </c>
      <c r="L38" s="63"/>
    </row>
    <row r="39" spans="2:12">
      <c r="B39" s="68">
        <v>24</v>
      </c>
      <c r="C39" s="69">
        <v>3230</v>
      </c>
      <c r="D39" s="70">
        <v>4305</v>
      </c>
      <c r="E39" s="70">
        <v>3340</v>
      </c>
      <c r="F39" s="68">
        <v>6504601</v>
      </c>
      <c r="G39" s="75">
        <v>-1324</v>
      </c>
      <c r="H39" s="73">
        <v>34</v>
      </c>
      <c r="I39" s="74" t="s">
        <v>57</v>
      </c>
      <c r="J39" s="70" t="s">
        <v>157</v>
      </c>
      <c r="K39" s="89" t="s">
        <v>218</v>
      </c>
      <c r="L39" s="63"/>
    </row>
    <row r="40" spans="2:12">
      <c r="B40" s="68">
        <v>25</v>
      </c>
      <c r="C40" s="69">
        <v>3230</v>
      </c>
      <c r="D40" s="70">
        <v>4305</v>
      </c>
      <c r="E40" s="70">
        <v>3340</v>
      </c>
      <c r="F40" s="68">
        <v>6504602</v>
      </c>
      <c r="G40" s="75">
        <v>-496</v>
      </c>
      <c r="H40" s="73">
        <v>34</v>
      </c>
      <c r="I40" s="74" t="s">
        <v>57</v>
      </c>
      <c r="J40" s="70" t="s">
        <v>166</v>
      </c>
      <c r="L40" s="63"/>
    </row>
    <row r="41" spans="2:12">
      <c r="B41" s="68">
        <v>26</v>
      </c>
      <c r="C41" s="69">
        <v>3230</v>
      </c>
      <c r="D41" s="70">
        <f>VLOOKUP(F41,'Ark1'!$A$2:$E$108,4,FALSE)</f>
        <v>4200</v>
      </c>
      <c r="E41" s="70">
        <f>VLOOKUP(F41,'Ark1'!$A$2:$E$108,5,FALSE)</f>
        <v>3151</v>
      </c>
      <c r="F41" s="71">
        <v>6505117</v>
      </c>
      <c r="G41" s="72">
        <v>-2440</v>
      </c>
      <c r="H41" s="73">
        <v>34</v>
      </c>
      <c r="I41" s="74" t="s">
        <v>57</v>
      </c>
      <c r="J41" s="70" t="s">
        <v>158</v>
      </c>
      <c r="L41" s="63"/>
    </row>
    <row r="42" spans="2:12">
      <c r="B42" s="68">
        <v>27</v>
      </c>
      <c r="C42" s="69">
        <v>3230</v>
      </c>
      <c r="D42" s="70">
        <v>4300</v>
      </c>
      <c r="E42" s="70">
        <v>3340</v>
      </c>
      <c r="F42" s="71">
        <v>6506899</v>
      </c>
      <c r="G42" s="72">
        <v>-816</v>
      </c>
      <c r="H42" s="73">
        <v>34</v>
      </c>
      <c r="I42" s="74" t="s">
        <v>57</v>
      </c>
      <c r="J42" s="70" t="s">
        <v>167</v>
      </c>
      <c r="L42" s="63"/>
    </row>
    <row r="43" spans="2:12">
      <c r="B43" s="68">
        <v>28</v>
      </c>
      <c r="C43" s="69">
        <v>3230</v>
      </c>
      <c r="D43" s="70">
        <v>4300</v>
      </c>
      <c r="E43" s="70">
        <v>3340</v>
      </c>
      <c r="F43" s="71">
        <v>6506999</v>
      </c>
      <c r="G43" s="72">
        <v>816</v>
      </c>
      <c r="H43" s="73">
        <v>34</v>
      </c>
      <c r="I43" s="74" t="s">
        <v>57</v>
      </c>
      <c r="J43" s="70" t="str">
        <f>VLOOKUP(F43,'Ark1'!$A$1:$E$107,2,FALSE)</f>
        <v>Hjem,jobb,hjem - elbysykkel oppstart fase 2</v>
      </c>
      <c r="L43" s="63"/>
    </row>
    <row r="44" spans="2:12">
      <c r="B44" s="68">
        <v>29</v>
      </c>
      <c r="C44" s="69">
        <v>3230</v>
      </c>
      <c r="D44" s="70">
        <v>4305</v>
      </c>
      <c r="E44" s="70">
        <v>3340</v>
      </c>
      <c r="F44" s="71">
        <v>6508299</v>
      </c>
      <c r="G44" s="72">
        <v>-2000</v>
      </c>
      <c r="H44" s="73">
        <v>34</v>
      </c>
      <c r="I44" s="74" t="s">
        <v>57</v>
      </c>
      <c r="J44" s="70" t="s">
        <v>220</v>
      </c>
      <c r="K44" s="89" t="s">
        <v>218</v>
      </c>
      <c r="L44" s="63"/>
    </row>
    <row r="45" spans="2:12">
      <c r="B45" s="68">
        <v>30</v>
      </c>
      <c r="C45" s="69">
        <v>3230</v>
      </c>
      <c r="D45" s="70">
        <f>VLOOKUP(F45,'Ark1'!$A$2:$E$108,4,FALSE)</f>
        <v>4305</v>
      </c>
      <c r="E45" s="70">
        <f>VLOOKUP(F45,'Ark1'!$A$2:$E$108,5,FALSE)</f>
        <v>3340</v>
      </c>
      <c r="F45" s="71">
        <v>6508399</v>
      </c>
      <c r="G45" s="72">
        <v>2800</v>
      </c>
      <c r="H45" s="73">
        <v>34</v>
      </c>
      <c r="I45" s="74" t="s">
        <v>57</v>
      </c>
      <c r="J45" s="70" t="str">
        <f>VLOOKUP(F45,'Ark1'!$A$1:$E$107,2,FALSE)</f>
        <v>Støyskjerm langs Skaraveien</v>
      </c>
      <c r="K45" s="89" t="s">
        <v>219</v>
      </c>
      <c r="L45" s="63"/>
    </row>
    <row r="46" spans="2:12">
      <c r="B46" s="68">
        <v>31</v>
      </c>
      <c r="C46" s="69">
        <v>3230</v>
      </c>
      <c r="D46" s="70">
        <v>4305</v>
      </c>
      <c r="E46" s="70">
        <v>3332</v>
      </c>
      <c r="F46" s="71">
        <v>6508599</v>
      </c>
      <c r="G46" s="72">
        <v>-19785</v>
      </c>
      <c r="H46" s="73">
        <v>34</v>
      </c>
      <c r="I46" s="74" t="s">
        <v>57</v>
      </c>
      <c r="J46" s="70" t="s">
        <v>105</v>
      </c>
      <c r="K46" s="89" t="s">
        <v>218</v>
      </c>
      <c r="L46" s="63"/>
    </row>
    <row r="47" spans="2:12">
      <c r="B47" s="68">
        <v>32</v>
      </c>
      <c r="C47" s="69">
        <v>3230</v>
      </c>
      <c r="D47" s="70">
        <v>3205</v>
      </c>
      <c r="E47" s="70">
        <v>3332</v>
      </c>
      <c r="F47" s="71">
        <v>6508899</v>
      </c>
      <c r="G47" s="72">
        <v>-950</v>
      </c>
      <c r="H47" s="73">
        <v>34</v>
      </c>
      <c r="I47" s="74" t="s">
        <v>57</v>
      </c>
      <c r="J47" s="70" t="s">
        <v>221</v>
      </c>
      <c r="K47" s="89" t="s">
        <v>218</v>
      </c>
      <c r="L47" s="63"/>
    </row>
    <row r="48" spans="2:12">
      <c r="B48" s="68">
        <v>33</v>
      </c>
      <c r="C48" s="69">
        <v>3230</v>
      </c>
      <c r="D48" s="70">
        <f>VLOOKUP(F48,'Ark1'!$A$2:$E$108,4,FALSE)</f>
        <v>4302</v>
      </c>
      <c r="E48" s="70">
        <f>VLOOKUP(F48,'Ark1'!$A$2:$E$108,5,FALSE)</f>
        <v>3812</v>
      </c>
      <c r="F48" s="71">
        <v>6805199</v>
      </c>
      <c r="G48" s="72">
        <v>-1550</v>
      </c>
      <c r="H48" s="73">
        <v>34</v>
      </c>
      <c r="I48" s="74" t="s">
        <v>57</v>
      </c>
      <c r="J48" s="70" t="str">
        <f>VLOOKUP(F48,'Ark1'!$A$1:$E$107,2,FALSE)</f>
        <v>IDRETTSPLASSER &amp; LØKKER, BUDSJETT</v>
      </c>
      <c r="L48" s="63"/>
    </row>
    <row r="49" spans="2:12">
      <c r="B49" s="68">
        <v>34</v>
      </c>
      <c r="C49" s="69">
        <v>3230</v>
      </c>
      <c r="D49" s="70">
        <v>4302</v>
      </c>
      <c r="E49" s="70">
        <v>3812</v>
      </c>
      <c r="F49" s="71">
        <v>6805166</v>
      </c>
      <c r="G49" s="72">
        <v>450</v>
      </c>
      <c r="H49" s="73">
        <v>34</v>
      </c>
      <c r="I49" s="74" t="s">
        <v>57</v>
      </c>
      <c r="J49" s="70" t="s">
        <v>168</v>
      </c>
      <c r="L49" s="63"/>
    </row>
    <row r="50" spans="2:12">
      <c r="B50" s="68">
        <v>35</v>
      </c>
      <c r="C50" s="69">
        <v>3230</v>
      </c>
      <c r="D50" s="70">
        <v>4302</v>
      </c>
      <c r="E50" s="70">
        <v>3812</v>
      </c>
      <c r="F50" s="71">
        <v>6805175</v>
      </c>
      <c r="G50" s="72">
        <v>1100</v>
      </c>
      <c r="H50" s="73">
        <v>34</v>
      </c>
      <c r="I50" s="74" t="s">
        <v>57</v>
      </c>
      <c r="J50" s="70" t="str">
        <f>VLOOKUP(F50,'Ark1'!$A$1:$E$107,2,FALSE)</f>
        <v>Sandnes idrettspark - rehab flomlys</v>
      </c>
      <c r="L50" s="63"/>
    </row>
    <row r="51" spans="2:12">
      <c r="B51" s="68">
        <v>36</v>
      </c>
      <c r="C51" s="69">
        <v>3230</v>
      </c>
      <c r="D51" s="70">
        <f>VLOOKUP(F51,'Ark1'!$A$2:$E$108,4,FALSE)</f>
        <v>4302</v>
      </c>
      <c r="E51" s="70">
        <f>VLOOKUP(F51,'Ark1'!$A$2:$E$108,5,FALSE)</f>
        <v>3812</v>
      </c>
      <c r="F51" s="71">
        <v>6806299</v>
      </c>
      <c r="G51" s="72">
        <v>-4351</v>
      </c>
      <c r="H51" s="73">
        <v>34</v>
      </c>
      <c r="I51" s="74" t="s">
        <v>57</v>
      </c>
      <c r="J51" s="70" t="str">
        <f>VLOOKUP(F51,'Ark1'!$A$1:$E$107,2,FALSE)</f>
        <v>Skifte av kunstgress</v>
      </c>
      <c r="L51" s="63"/>
    </row>
    <row r="52" spans="2:12">
      <c r="B52" s="68">
        <v>37</v>
      </c>
      <c r="C52" s="69">
        <v>3230</v>
      </c>
      <c r="D52" s="70">
        <f>VLOOKUP(F52,'Ark1'!$A$2:$E$108,4,FALSE)</f>
        <v>4303</v>
      </c>
      <c r="E52" s="70">
        <f>VLOOKUP(F52,'Ark1'!$A$2:$E$108,5,FALSE)</f>
        <v>3350</v>
      </c>
      <c r="F52" s="71">
        <v>6820199</v>
      </c>
      <c r="G52" s="72">
        <v>147</v>
      </c>
      <c r="H52" s="73">
        <v>34</v>
      </c>
      <c r="I52" s="74" t="s">
        <v>57</v>
      </c>
      <c r="J52" s="70" t="str">
        <f>VLOOKUP(F52,'Ark1'!$A$1:$E$107,2,FALSE)</f>
        <v>PARKER OG GRØNTANLEGG BUDSJETT</v>
      </c>
      <c r="L52" s="63"/>
    </row>
    <row r="53" spans="2:12">
      <c r="B53" s="68">
        <v>38</v>
      </c>
      <c r="C53" s="69">
        <v>3230</v>
      </c>
      <c r="D53" s="70">
        <v>4303</v>
      </c>
      <c r="E53" s="70">
        <v>3350</v>
      </c>
      <c r="F53" s="71">
        <v>6820115</v>
      </c>
      <c r="G53" s="72">
        <v>-405</v>
      </c>
      <c r="H53" s="73">
        <v>34</v>
      </c>
      <c r="I53" s="74" t="s">
        <v>57</v>
      </c>
      <c r="J53" s="70" t="s">
        <v>169</v>
      </c>
      <c r="L53" s="63"/>
    </row>
    <row r="54" spans="2:12">
      <c r="B54" s="68">
        <v>39</v>
      </c>
      <c r="C54" s="69">
        <v>3230</v>
      </c>
      <c r="D54" s="70">
        <v>4303</v>
      </c>
      <c r="E54" s="70">
        <v>3350</v>
      </c>
      <c r="F54" s="71">
        <v>6820189</v>
      </c>
      <c r="G54" s="72">
        <v>174</v>
      </c>
      <c r="H54" s="73">
        <v>34</v>
      </c>
      <c r="I54" s="74" t="s">
        <v>57</v>
      </c>
      <c r="J54" s="70" t="s">
        <v>170</v>
      </c>
      <c r="L54" s="63"/>
    </row>
    <row r="55" spans="2:12">
      <c r="B55" s="68">
        <v>40</v>
      </c>
      <c r="C55" s="69">
        <v>3230</v>
      </c>
      <c r="D55" s="70">
        <v>4303</v>
      </c>
      <c r="E55" s="70">
        <v>3350</v>
      </c>
      <c r="F55" s="68">
        <v>6820999</v>
      </c>
      <c r="G55" s="72">
        <v>84</v>
      </c>
      <c r="H55" s="73">
        <v>34</v>
      </c>
      <c r="I55" s="74" t="s">
        <v>57</v>
      </c>
      <c r="J55" s="70" t="s">
        <v>171</v>
      </c>
      <c r="L55" s="63"/>
    </row>
    <row r="56" spans="2:12">
      <c r="B56" s="68">
        <v>41</v>
      </c>
      <c r="C56" s="69">
        <v>3230</v>
      </c>
      <c r="D56" s="70">
        <v>4303</v>
      </c>
      <c r="E56" s="70">
        <v>3340</v>
      </c>
      <c r="F56" s="68">
        <v>3830815</v>
      </c>
      <c r="G56" s="72">
        <v>-1991</v>
      </c>
      <c r="H56" s="73">
        <v>34</v>
      </c>
      <c r="I56" s="74" t="s">
        <v>57</v>
      </c>
      <c r="J56" s="70" t="s">
        <v>224</v>
      </c>
      <c r="L56" s="63"/>
    </row>
    <row r="57" spans="2:12">
      <c r="B57" s="68">
        <v>42</v>
      </c>
      <c r="C57" s="69">
        <v>3230</v>
      </c>
      <c r="D57" s="70">
        <v>4303</v>
      </c>
      <c r="E57" s="70">
        <v>3351</v>
      </c>
      <c r="F57" s="68">
        <v>6840199</v>
      </c>
      <c r="G57" s="72">
        <v>3000</v>
      </c>
      <c r="H57" s="73">
        <v>34</v>
      </c>
      <c r="I57" s="74" t="s">
        <v>57</v>
      </c>
      <c r="J57" s="70" t="s">
        <v>172</v>
      </c>
      <c r="L57" s="63"/>
    </row>
    <row r="58" spans="2:12">
      <c r="B58" s="68">
        <v>43</v>
      </c>
      <c r="C58" s="69">
        <v>3230</v>
      </c>
      <c r="D58" s="70">
        <v>4303</v>
      </c>
      <c r="E58" s="70">
        <v>3351</v>
      </c>
      <c r="F58" s="68">
        <v>6841299</v>
      </c>
      <c r="G58" s="72">
        <v>-3000</v>
      </c>
      <c r="H58" s="73">
        <v>34</v>
      </c>
      <c r="I58" s="74" t="s">
        <v>57</v>
      </c>
      <c r="J58" s="70" t="s">
        <v>173</v>
      </c>
      <c r="L58" s="63"/>
    </row>
    <row r="59" spans="2:12">
      <c r="B59" s="68">
        <v>44</v>
      </c>
      <c r="C59" s="69">
        <v>3230</v>
      </c>
      <c r="D59" s="70">
        <v>4302</v>
      </c>
      <c r="E59" s="70">
        <v>3811</v>
      </c>
      <c r="F59" s="68">
        <v>6806699</v>
      </c>
      <c r="G59" s="72">
        <v>-20500</v>
      </c>
      <c r="H59" s="73">
        <v>34</v>
      </c>
      <c r="I59" s="74" t="s">
        <v>57</v>
      </c>
      <c r="J59" s="70" t="s">
        <v>215</v>
      </c>
      <c r="L59" s="63"/>
    </row>
    <row r="60" spans="2:12">
      <c r="B60" s="68">
        <v>45</v>
      </c>
      <c r="C60" s="69">
        <v>3230</v>
      </c>
      <c r="D60" s="70">
        <v>1070</v>
      </c>
      <c r="E60" s="70">
        <v>3601</v>
      </c>
      <c r="F60" s="68">
        <v>6831799</v>
      </c>
      <c r="G60" s="72">
        <v>-500</v>
      </c>
      <c r="H60" s="73">
        <v>34</v>
      </c>
      <c r="I60" s="74" t="s">
        <v>57</v>
      </c>
      <c r="J60" s="70" t="s">
        <v>235</v>
      </c>
      <c r="L60" s="63"/>
    </row>
    <row r="61" spans="2:12">
      <c r="B61" s="68">
        <v>46</v>
      </c>
      <c r="C61" s="69">
        <v>3230</v>
      </c>
      <c r="D61" s="70">
        <v>4203</v>
      </c>
      <c r="E61" s="70">
        <v>3550</v>
      </c>
      <c r="F61" s="68">
        <v>7502999</v>
      </c>
      <c r="G61" s="72">
        <v>-50</v>
      </c>
      <c r="H61" s="73">
        <v>34</v>
      </c>
      <c r="I61" s="74" t="s">
        <v>57</v>
      </c>
      <c r="J61" s="70" t="s">
        <v>174</v>
      </c>
      <c r="L61" s="63"/>
    </row>
    <row r="62" spans="2:12">
      <c r="B62" s="68">
        <v>47</v>
      </c>
      <c r="C62" s="69">
        <v>3230</v>
      </c>
      <c r="D62" s="70">
        <f>VLOOKUP(F62,'Ark1'!$A$2:$E$108,4,FALSE)</f>
        <v>4203</v>
      </c>
      <c r="E62" s="70">
        <f>VLOOKUP(F62,'Ark1'!$A$2:$E$108,5,FALSE)</f>
        <v>3550</v>
      </c>
      <c r="F62" s="68">
        <v>7507099</v>
      </c>
      <c r="G62" s="72">
        <v>-7000</v>
      </c>
      <c r="H62" s="73">
        <v>34</v>
      </c>
      <c r="I62" s="74" t="s">
        <v>57</v>
      </c>
      <c r="J62" s="70" t="str">
        <f>VLOOKUP(F62,'Ark1'!$A$1:$E$107,2,FALSE)</f>
        <v>Klimatilpassing</v>
      </c>
      <c r="L62" s="63"/>
    </row>
    <row r="63" spans="2:12">
      <c r="B63" s="68">
        <v>48</v>
      </c>
      <c r="C63" s="69">
        <v>3230</v>
      </c>
      <c r="D63" s="70">
        <f>VLOOKUP(F63,'Ark1'!$A$2:$E$108,4,FALSE)</f>
        <v>4203</v>
      </c>
      <c r="E63" s="70">
        <f>VLOOKUP(F63,'Ark1'!$A$2:$E$108,5,FALSE)</f>
        <v>3533</v>
      </c>
      <c r="F63" s="68">
        <v>7507199</v>
      </c>
      <c r="G63" s="72">
        <v>-1981</v>
      </c>
      <c r="H63" s="73">
        <v>34</v>
      </c>
      <c r="I63" s="74" t="s">
        <v>57</v>
      </c>
      <c r="J63" s="70" t="str">
        <f>VLOOKUP(F63,'Ark1'!$A$1:$E$107,2,FALSE)</f>
        <v>Enøk-tiltak tekniske installasjoner</v>
      </c>
      <c r="L63" s="63"/>
    </row>
    <row r="64" spans="2:12">
      <c r="B64" s="68">
        <v>49</v>
      </c>
      <c r="C64" s="69">
        <v>3230</v>
      </c>
      <c r="D64" s="70">
        <v>4200</v>
      </c>
      <c r="E64" s="70">
        <v>3530</v>
      </c>
      <c r="F64" s="68">
        <v>7507499</v>
      </c>
      <c r="G64" s="72">
        <v>-430</v>
      </c>
      <c r="H64" s="73">
        <v>34</v>
      </c>
      <c r="I64" s="74" t="s">
        <v>57</v>
      </c>
      <c r="J64" s="70" t="s">
        <v>175</v>
      </c>
      <c r="L64" s="63"/>
    </row>
    <row r="65" spans="1:12">
      <c r="B65" s="68">
        <v>50</v>
      </c>
      <c r="C65" s="69">
        <v>3230</v>
      </c>
      <c r="D65" s="70">
        <f>VLOOKUP(F65,'Ark1'!$A$2:$E$108,4,FALSE)</f>
        <v>4203</v>
      </c>
      <c r="E65" s="70">
        <f>VLOOKUP(F65,'Ark1'!$A$2:$E$108,5,FALSE)</f>
        <v>3530</v>
      </c>
      <c r="F65" s="68">
        <v>7507699</v>
      </c>
      <c r="G65" s="72">
        <v>5000</v>
      </c>
      <c r="H65" s="73">
        <v>34</v>
      </c>
      <c r="I65" s="74" t="s">
        <v>57</v>
      </c>
      <c r="J65" s="70" t="str">
        <f>VLOOKUP(F65,'Ark1'!$A$1:$E$107,2,FALSE)</f>
        <v>Sanering Skeianeområdet, Skogsbakken, Kiprå med flere</v>
      </c>
      <c r="L65" s="63"/>
    </row>
    <row r="66" spans="1:12">
      <c r="B66" s="68">
        <v>51</v>
      </c>
      <c r="C66" s="69">
        <v>3230</v>
      </c>
      <c r="D66" s="70">
        <f>VLOOKUP(F66,'Ark1'!$A$2:$E$108,4,FALSE)</f>
        <v>4203</v>
      </c>
      <c r="E66" s="70">
        <f>VLOOKUP(F66,'Ark1'!$A$2:$E$108,5,FALSE)</f>
        <v>3450</v>
      </c>
      <c r="F66" s="68">
        <v>7509199</v>
      </c>
      <c r="G66" s="72">
        <v>-6779</v>
      </c>
      <c r="H66" s="73">
        <v>34</v>
      </c>
      <c r="I66" s="74" t="s">
        <v>57</v>
      </c>
      <c r="J66" s="70" t="str">
        <f>VLOOKUP(F66,'Ark1'!$A$1:$E$107,2,FALSE)</f>
        <v>Vannledning Foss Eikeland</v>
      </c>
      <c r="L66" s="63"/>
    </row>
    <row r="67" spans="1:12">
      <c r="B67" s="68">
        <v>52</v>
      </c>
      <c r="C67" s="69">
        <v>3230</v>
      </c>
      <c r="D67" s="70">
        <v>4203</v>
      </c>
      <c r="E67" s="70">
        <v>3530</v>
      </c>
      <c r="F67" s="68">
        <v>7509599</v>
      </c>
      <c r="G67" s="72">
        <v>13779</v>
      </c>
      <c r="H67" s="73">
        <v>34</v>
      </c>
      <c r="I67" s="74" t="s">
        <v>57</v>
      </c>
      <c r="J67" s="70" t="s">
        <v>156</v>
      </c>
      <c r="L67" s="63"/>
    </row>
    <row r="68" spans="1:12">
      <c r="B68" s="68">
        <v>53</v>
      </c>
      <c r="C68" s="69">
        <v>3230</v>
      </c>
      <c r="D68" s="70">
        <f>VLOOKUP(F68,'Ark1'!$A$2:$E$108,4,FALSE)</f>
        <v>4200</v>
      </c>
      <c r="E68" s="70">
        <f>VLOOKUP(F68,'Ark1'!$A$2:$E$108,5,FALSE)</f>
        <v>3151</v>
      </c>
      <c r="F68" s="68">
        <v>7580099</v>
      </c>
      <c r="G68" s="72">
        <v>3500</v>
      </c>
      <c r="H68" s="73">
        <v>34</v>
      </c>
      <c r="I68" s="74" t="s">
        <v>57</v>
      </c>
      <c r="J68" s="70" t="str">
        <f>VLOOKUP(F68,'Ark1'!$A$1:$E$107,2,FALSE)</f>
        <v>Hoveveien, budsjett</v>
      </c>
      <c r="L68" s="63"/>
    </row>
    <row r="69" spans="1:12">
      <c r="B69" s="68">
        <v>54</v>
      </c>
      <c r="C69" s="69">
        <v>3230</v>
      </c>
      <c r="D69" s="70">
        <v>4201</v>
      </c>
      <c r="E69" s="70">
        <v>3450</v>
      </c>
      <c r="F69" s="68">
        <v>7602199</v>
      </c>
      <c r="G69" s="72">
        <v>408</v>
      </c>
      <c r="H69" s="73">
        <v>34</v>
      </c>
      <c r="I69" s="74" t="s">
        <v>57</v>
      </c>
      <c r="J69" s="70" t="s">
        <v>176</v>
      </c>
      <c r="L69" s="63"/>
    </row>
    <row r="70" spans="1:12">
      <c r="B70" s="68">
        <v>55</v>
      </c>
      <c r="C70" s="69">
        <v>3230</v>
      </c>
      <c r="D70" s="70">
        <f>VLOOKUP(F70,'Ark1'!$A$2:$E$108,4,FALSE)</f>
        <v>4203</v>
      </c>
      <c r="E70" s="70">
        <f>VLOOKUP(F70,'Ark1'!$A$2:$E$108,5,FALSE)</f>
        <v>3533</v>
      </c>
      <c r="F70" s="68">
        <v>7702199</v>
      </c>
      <c r="G70" s="72">
        <v>-5000</v>
      </c>
      <c r="H70" s="73">
        <v>34</v>
      </c>
      <c r="I70" s="74" t="s">
        <v>57</v>
      </c>
      <c r="J70" s="70" t="str">
        <f>VLOOKUP(F70,'Ark1'!$A$1:$E$107,2,FALSE)</f>
        <v>GEN.TILTAK HOVEDPLAN AVLØP, BUDSJETT</v>
      </c>
      <c r="K70" s="66"/>
      <c r="L70" s="63"/>
    </row>
    <row r="71" spans="1:12">
      <c r="B71" s="68">
        <v>56</v>
      </c>
      <c r="C71" s="69">
        <v>3230</v>
      </c>
      <c r="D71" s="70">
        <f>VLOOKUP(F71,'Ark1'!$A$2:$E$108,4,FALSE)</f>
        <v>4202</v>
      </c>
      <c r="E71" s="70">
        <f>VLOOKUP(F71,'Ark1'!$A$2:$E$108,5,FALSE)</f>
        <v>3530</v>
      </c>
      <c r="F71" s="68">
        <v>7709199</v>
      </c>
      <c r="G71" s="72">
        <v>-408</v>
      </c>
      <c r="H71" s="73">
        <v>34</v>
      </c>
      <c r="I71" s="74" t="s">
        <v>57</v>
      </c>
      <c r="J71" s="70" t="str">
        <f>VLOOKUP(F71,'Ark1'!$A$1:$E$107,2,FALSE)</f>
        <v>AVLØP LURABEKKEN/SONE 9, BUDSJETT</v>
      </c>
      <c r="K71" s="66"/>
      <c r="L71" s="63"/>
    </row>
    <row r="72" spans="1:12">
      <c r="A72" s="77"/>
      <c r="B72" s="68">
        <v>57</v>
      </c>
      <c r="C72" s="77">
        <v>3230</v>
      </c>
      <c r="D72" s="78">
        <v>104200</v>
      </c>
      <c r="E72" s="78">
        <v>2650</v>
      </c>
      <c r="F72" s="76">
        <v>5620399</v>
      </c>
      <c r="G72" s="79">
        <v>61972</v>
      </c>
      <c r="H72" s="80">
        <v>34</v>
      </c>
      <c r="I72" s="81" t="s">
        <v>57</v>
      </c>
      <c r="J72" s="78" t="s">
        <v>178</v>
      </c>
      <c r="K72" s="66"/>
      <c r="L72" s="63"/>
    </row>
    <row r="73" spans="1:12">
      <c r="A73" s="77"/>
      <c r="B73" s="68">
        <v>58</v>
      </c>
      <c r="C73" s="77">
        <v>3230</v>
      </c>
      <c r="D73" s="78">
        <v>104200</v>
      </c>
      <c r="E73" s="78">
        <v>2650</v>
      </c>
      <c r="F73" s="76">
        <v>5620801</v>
      </c>
      <c r="G73" s="79">
        <v>-2000</v>
      </c>
      <c r="H73" s="80">
        <v>34</v>
      </c>
      <c r="I73" s="81" t="s">
        <v>57</v>
      </c>
      <c r="J73" s="78" t="s">
        <v>179</v>
      </c>
      <c r="K73" s="66"/>
      <c r="L73" s="63"/>
    </row>
    <row r="74" spans="1:12">
      <c r="A74" s="77"/>
      <c r="B74" s="68">
        <v>59</v>
      </c>
      <c r="C74" s="77">
        <v>3230</v>
      </c>
      <c r="D74" s="78">
        <v>104200</v>
      </c>
      <c r="E74" s="78">
        <v>2650</v>
      </c>
      <c r="F74" s="76">
        <v>5620901</v>
      </c>
      <c r="G74" s="79">
        <v>-3000</v>
      </c>
      <c r="H74" s="80">
        <v>34</v>
      </c>
      <c r="I74" s="81" t="s">
        <v>57</v>
      </c>
      <c r="J74" s="78" t="s">
        <v>180</v>
      </c>
      <c r="K74" s="66"/>
      <c r="L74" s="63"/>
    </row>
    <row r="75" spans="1:12">
      <c r="A75" s="77"/>
      <c r="B75" s="68">
        <v>60</v>
      </c>
      <c r="C75" s="77">
        <v>3230</v>
      </c>
      <c r="D75" s="78">
        <v>104200</v>
      </c>
      <c r="E75" s="78">
        <v>2611</v>
      </c>
      <c r="F75" s="76">
        <v>5621601</v>
      </c>
      <c r="G75" s="79">
        <v>2000</v>
      </c>
      <c r="H75" s="80">
        <v>34</v>
      </c>
      <c r="I75" s="81" t="s">
        <v>57</v>
      </c>
      <c r="J75" s="78" t="s">
        <v>181</v>
      </c>
      <c r="K75" s="88" t="s">
        <v>216</v>
      </c>
      <c r="L75" s="63"/>
    </row>
    <row r="76" spans="1:12">
      <c r="A76" s="77"/>
      <c r="B76" s="68">
        <v>61</v>
      </c>
      <c r="C76" s="77">
        <v>3230</v>
      </c>
      <c r="D76" s="78">
        <v>104200</v>
      </c>
      <c r="E76" s="78">
        <v>2611</v>
      </c>
      <c r="F76" s="76">
        <v>5621701</v>
      </c>
      <c r="G76" s="79">
        <v>2500</v>
      </c>
      <c r="H76" s="80">
        <v>34</v>
      </c>
      <c r="I76" s="81" t="s">
        <v>57</v>
      </c>
      <c r="J76" s="78" t="s">
        <v>182</v>
      </c>
      <c r="K76" s="88" t="s">
        <v>216</v>
      </c>
      <c r="L76" s="63"/>
    </row>
    <row r="77" spans="1:12">
      <c r="A77" s="77"/>
      <c r="B77" s="68">
        <v>62</v>
      </c>
      <c r="C77" s="77">
        <v>3230</v>
      </c>
      <c r="D77" s="78">
        <v>104200</v>
      </c>
      <c r="E77" s="78">
        <v>2611</v>
      </c>
      <c r="F77" s="76">
        <v>5621901</v>
      </c>
      <c r="G77" s="79">
        <v>-3000</v>
      </c>
      <c r="H77" s="80">
        <v>34</v>
      </c>
      <c r="I77" s="81" t="s">
        <v>57</v>
      </c>
      <c r="J77" s="78" t="s">
        <v>183</v>
      </c>
      <c r="K77" s="66"/>
      <c r="L77" s="63"/>
    </row>
    <row r="78" spans="1:12">
      <c r="A78" s="77"/>
      <c r="B78" s="68">
        <v>63</v>
      </c>
      <c r="C78" s="77">
        <v>3230</v>
      </c>
      <c r="D78" s="78">
        <v>104200</v>
      </c>
      <c r="E78" s="78">
        <v>2611</v>
      </c>
      <c r="F78" s="76">
        <v>5622201</v>
      </c>
      <c r="G78" s="79">
        <v>-1000</v>
      </c>
      <c r="H78" s="80">
        <v>34</v>
      </c>
      <c r="I78" s="81" t="s">
        <v>57</v>
      </c>
      <c r="J78" s="78" t="s">
        <v>184</v>
      </c>
      <c r="K78" s="66"/>
      <c r="L78" s="63"/>
    </row>
    <row r="79" spans="1:12">
      <c r="A79" s="77"/>
      <c r="B79" s="68">
        <v>64</v>
      </c>
      <c r="C79" s="77">
        <v>3230</v>
      </c>
      <c r="D79" s="78">
        <v>104200</v>
      </c>
      <c r="E79" s="78">
        <v>2653</v>
      </c>
      <c r="F79" s="76">
        <v>5622399</v>
      </c>
      <c r="G79" s="79">
        <v>-5529</v>
      </c>
      <c r="H79" s="80">
        <v>34</v>
      </c>
      <c r="I79" s="81" t="s">
        <v>57</v>
      </c>
      <c r="J79" s="78" t="s">
        <v>185</v>
      </c>
      <c r="K79" s="66"/>
      <c r="L79" s="63"/>
    </row>
    <row r="80" spans="1:12">
      <c r="A80" s="77"/>
      <c r="B80" s="68">
        <v>65</v>
      </c>
      <c r="C80" s="77">
        <v>3230</v>
      </c>
      <c r="D80" s="78">
        <v>104200</v>
      </c>
      <c r="E80" s="78">
        <v>2650</v>
      </c>
      <c r="F80" s="76">
        <v>5623001</v>
      </c>
      <c r="G80" s="79">
        <v>50</v>
      </c>
      <c r="H80" s="80">
        <v>34</v>
      </c>
      <c r="I80" s="81" t="s">
        <v>57</v>
      </c>
      <c r="J80" s="78" t="s">
        <v>186</v>
      </c>
      <c r="K80" s="66"/>
      <c r="L80" s="63"/>
    </row>
    <row r="81" spans="1:12">
      <c r="A81" s="77"/>
      <c r="B81" s="68">
        <v>66</v>
      </c>
      <c r="C81" s="77">
        <v>3230</v>
      </c>
      <c r="D81" s="78">
        <v>104200</v>
      </c>
      <c r="E81" s="78">
        <v>2650</v>
      </c>
      <c r="F81" s="76">
        <v>5623199</v>
      </c>
      <c r="G81" s="79">
        <v>-61972</v>
      </c>
      <c r="H81" s="80">
        <v>34</v>
      </c>
      <c r="I81" s="81" t="s">
        <v>57</v>
      </c>
      <c r="J81" s="78" t="s">
        <v>187</v>
      </c>
      <c r="K81" s="66"/>
      <c r="L81" s="63"/>
    </row>
    <row r="82" spans="1:12">
      <c r="A82" s="77"/>
      <c r="B82" s="68">
        <v>67</v>
      </c>
      <c r="C82" s="77">
        <v>3230</v>
      </c>
      <c r="D82" s="78">
        <v>104200</v>
      </c>
      <c r="E82" s="78">
        <v>2222</v>
      </c>
      <c r="F82" s="76">
        <v>5630301</v>
      </c>
      <c r="G82" s="79">
        <v>394</v>
      </c>
      <c r="H82" s="80">
        <v>34</v>
      </c>
      <c r="I82" s="81" t="s">
        <v>57</v>
      </c>
      <c r="J82" s="78" t="s">
        <v>188</v>
      </c>
      <c r="K82" s="66"/>
      <c r="L82" s="63"/>
    </row>
    <row r="83" spans="1:12">
      <c r="A83" s="77"/>
      <c r="B83" s="68">
        <v>68</v>
      </c>
      <c r="C83" s="77">
        <v>3230</v>
      </c>
      <c r="D83" s="78">
        <v>104200</v>
      </c>
      <c r="E83" s="78">
        <v>2222</v>
      </c>
      <c r="F83" s="76">
        <v>5630501</v>
      </c>
      <c r="G83" s="79">
        <v>-1300</v>
      </c>
      <c r="H83" s="80">
        <v>34</v>
      </c>
      <c r="I83" s="81" t="s">
        <v>57</v>
      </c>
      <c r="J83" s="78" t="s">
        <v>189</v>
      </c>
      <c r="K83" s="66"/>
      <c r="L83" s="63"/>
    </row>
    <row r="84" spans="1:12">
      <c r="A84" s="77"/>
      <c r="B84" s="68">
        <v>69</v>
      </c>
      <c r="C84" s="77">
        <v>3230</v>
      </c>
      <c r="D84" s="78">
        <v>104200</v>
      </c>
      <c r="E84" s="78">
        <v>2222</v>
      </c>
      <c r="F84" s="76">
        <v>5630601</v>
      </c>
      <c r="G84" s="79">
        <v>58</v>
      </c>
      <c r="H84" s="80">
        <v>34</v>
      </c>
      <c r="I84" s="81" t="s">
        <v>57</v>
      </c>
      <c r="J84" s="78" t="s">
        <v>190</v>
      </c>
      <c r="K84" s="66"/>
      <c r="L84" s="63"/>
    </row>
    <row r="85" spans="1:12">
      <c r="A85" s="77"/>
      <c r="B85" s="68">
        <v>70</v>
      </c>
      <c r="C85" s="77">
        <v>3230</v>
      </c>
      <c r="D85" s="78">
        <v>104200</v>
      </c>
      <c r="E85" s="78">
        <v>2222</v>
      </c>
      <c r="F85" s="76">
        <v>5630901</v>
      </c>
      <c r="G85" s="79">
        <v>42000</v>
      </c>
      <c r="H85" s="80">
        <v>34</v>
      </c>
      <c r="I85" s="81" t="s">
        <v>57</v>
      </c>
      <c r="J85" s="78" t="s">
        <v>191</v>
      </c>
      <c r="K85" s="88" t="s">
        <v>216</v>
      </c>
      <c r="L85" s="63"/>
    </row>
    <row r="86" spans="1:12">
      <c r="A86" s="77"/>
      <c r="B86" s="68">
        <v>71</v>
      </c>
      <c r="C86" s="77">
        <v>3230</v>
      </c>
      <c r="D86" s="78">
        <v>104200</v>
      </c>
      <c r="E86" s="78">
        <v>2222</v>
      </c>
      <c r="F86" s="76">
        <v>5631301</v>
      </c>
      <c r="G86" s="79">
        <v>-11000</v>
      </c>
      <c r="H86" s="80">
        <v>34</v>
      </c>
      <c r="I86" s="81" t="s">
        <v>57</v>
      </c>
      <c r="J86" s="78" t="s">
        <v>192</v>
      </c>
      <c r="K86" s="66"/>
      <c r="L86" s="63"/>
    </row>
    <row r="87" spans="1:12">
      <c r="A87" s="77"/>
      <c r="B87" s="68">
        <v>72</v>
      </c>
      <c r="C87" s="77">
        <v>3230</v>
      </c>
      <c r="D87" s="78">
        <v>104200</v>
      </c>
      <c r="E87" s="78">
        <v>2222</v>
      </c>
      <c r="F87" s="76">
        <v>5631799</v>
      </c>
      <c r="G87" s="79">
        <v>-2500</v>
      </c>
      <c r="H87" s="80">
        <v>34</v>
      </c>
      <c r="I87" s="81" t="s">
        <v>57</v>
      </c>
      <c r="J87" s="78" t="s">
        <v>193</v>
      </c>
      <c r="K87" s="66"/>
      <c r="L87" s="63"/>
    </row>
    <row r="88" spans="1:12">
      <c r="A88" s="77"/>
      <c r="B88" s="68">
        <v>73</v>
      </c>
      <c r="C88" s="77">
        <v>3230</v>
      </c>
      <c r="D88" s="94">
        <v>104200</v>
      </c>
      <c r="E88" s="78">
        <v>2222</v>
      </c>
      <c r="F88" s="76">
        <v>5631801</v>
      </c>
      <c r="G88" s="79">
        <v>1424</v>
      </c>
      <c r="H88" s="80">
        <v>34</v>
      </c>
      <c r="I88" s="81" t="s">
        <v>57</v>
      </c>
      <c r="J88" s="78" t="s">
        <v>194</v>
      </c>
      <c r="K88" s="88" t="s">
        <v>216</v>
      </c>
      <c r="L88" s="63"/>
    </row>
    <row r="89" spans="1:12">
      <c r="A89" s="77"/>
      <c r="B89" s="68">
        <v>74</v>
      </c>
      <c r="C89" s="77">
        <v>3230</v>
      </c>
      <c r="D89" s="78">
        <v>104200</v>
      </c>
      <c r="E89" s="78">
        <v>2212</v>
      </c>
      <c r="F89" s="76">
        <v>5640301</v>
      </c>
      <c r="G89" s="79">
        <v>-10000</v>
      </c>
      <c r="H89" s="80">
        <v>34</v>
      </c>
      <c r="I89" s="81" t="s">
        <v>57</v>
      </c>
      <c r="J89" s="78" t="s">
        <v>195</v>
      </c>
      <c r="K89" s="66"/>
      <c r="L89" s="63"/>
    </row>
    <row r="90" spans="1:12">
      <c r="A90" s="77"/>
      <c r="B90" s="68">
        <v>75</v>
      </c>
      <c r="C90" s="77">
        <v>3230</v>
      </c>
      <c r="D90" s="78">
        <v>104200</v>
      </c>
      <c r="E90" s="78">
        <v>2321</v>
      </c>
      <c r="F90" s="76">
        <v>5652001</v>
      </c>
      <c r="G90" s="79">
        <v>-2262</v>
      </c>
      <c r="H90" s="80">
        <v>34</v>
      </c>
      <c r="I90" s="81" t="s">
        <v>57</v>
      </c>
      <c r="J90" s="78" t="s">
        <v>196</v>
      </c>
      <c r="K90" s="66"/>
      <c r="L90" s="63"/>
    </row>
    <row r="91" spans="1:12">
      <c r="A91" s="77"/>
      <c r="B91" s="68">
        <v>76</v>
      </c>
      <c r="C91" s="77">
        <v>3230</v>
      </c>
      <c r="D91" s="78">
        <v>104200</v>
      </c>
      <c r="E91" s="78">
        <v>2222</v>
      </c>
      <c r="F91" s="76">
        <v>5652501</v>
      </c>
      <c r="G91" s="79">
        <v>6</v>
      </c>
      <c r="H91" s="80">
        <v>34</v>
      </c>
      <c r="I91" s="81" t="s">
        <v>57</v>
      </c>
      <c r="J91" s="78" t="s">
        <v>197</v>
      </c>
      <c r="K91" s="66"/>
      <c r="L91" s="63"/>
    </row>
    <row r="92" spans="1:12">
      <c r="A92" s="77"/>
      <c r="B92" s="68">
        <v>77</v>
      </c>
      <c r="C92" s="77">
        <v>3230</v>
      </c>
      <c r="D92" s="78">
        <v>104200</v>
      </c>
      <c r="E92" s="78">
        <v>3398</v>
      </c>
      <c r="F92" s="76">
        <v>5660301</v>
      </c>
      <c r="G92" s="79">
        <v>-9000</v>
      </c>
      <c r="H92" s="80">
        <v>34</v>
      </c>
      <c r="I92" s="81" t="s">
        <v>57</v>
      </c>
      <c r="J92" s="78" t="s">
        <v>198</v>
      </c>
      <c r="K92" s="66"/>
      <c r="L92" s="63"/>
    </row>
    <row r="93" spans="1:12">
      <c r="A93" s="77"/>
      <c r="B93" s="68">
        <v>78</v>
      </c>
      <c r="C93" s="77">
        <v>3230</v>
      </c>
      <c r="D93" s="78">
        <v>104200</v>
      </c>
      <c r="E93" s="78">
        <v>3811</v>
      </c>
      <c r="F93" s="76">
        <v>5660401</v>
      </c>
      <c r="G93" s="79">
        <v>-6000</v>
      </c>
      <c r="H93" s="80">
        <v>34</v>
      </c>
      <c r="I93" s="81" t="s">
        <v>57</v>
      </c>
      <c r="J93" s="78" t="s">
        <v>199</v>
      </c>
      <c r="K93" s="66"/>
      <c r="L93" s="63"/>
    </row>
    <row r="94" spans="1:12">
      <c r="A94" s="77"/>
      <c r="B94" s="68">
        <v>79</v>
      </c>
      <c r="C94" s="77">
        <v>3230</v>
      </c>
      <c r="D94" s="78">
        <v>104200</v>
      </c>
      <c r="E94" s="78">
        <v>3811</v>
      </c>
      <c r="F94" s="76">
        <v>5660701</v>
      </c>
      <c r="G94" s="79">
        <v>-500</v>
      </c>
      <c r="H94" s="80">
        <v>34</v>
      </c>
      <c r="I94" s="81" t="s">
        <v>57</v>
      </c>
      <c r="J94" s="78" t="s">
        <v>200</v>
      </c>
      <c r="K94" s="66"/>
      <c r="L94" s="63"/>
    </row>
    <row r="95" spans="1:12">
      <c r="A95" s="77"/>
      <c r="B95" s="68">
        <v>80</v>
      </c>
      <c r="C95" s="77">
        <v>3230</v>
      </c>
      <c r="D95" s="78">
        <v>104200</v>
      </c>
      <c r="E95" s="78">
        <v>2531</v>
      </c>
      <c r="F95" s="76">
        <v>5662101</v>
      </c>
      <c r="G95" s="79">
        <v>32</v>
      </c>
      <c r="H95" s="80">
        <v>34</v>
      </c>
      <c r="I95" s="81" t="s">
        <v>57</v>
      </c>
      <c r="J95" s="78" t="s">
        <v>201</v>
      </c>
      <c r="K95" s="66"/>
      <c r="L95" s="63"/>
    </row>
    <row r="96" spans="1:12">
      <c r="A96" s="77"/>
      <c r="B96" s="68">
        <v>81</v>
      </c>
      <c r="C96" s="77">
        <v>3230</v>
      </c>
      <c r="D96" s="78">
        <v>104200</v>
      </c>
      <c r="E96" s="78">
        <v>3336</v>
      </c>
      <c r="F96" s="76">
        <v>5660299</v>
      </c>
      <c r="G96" s="79">
        <v>-28000</v>
      </c>
      <c r="H96" s="80">
        <v>34</v>
      </c>
      <c r="I96" s="81" t="s">
        <v>57</v>
      </c>
      <c r="J96" s="78"/>
      <c r="K96" s="66"/>
      <c r="L96" s="63"/>
    </row>
    <row r="97" spans="1:12">
      <c r="A97" s="77"/>
      <c r="B97" s="68">
        <v>83</v>
      </c>
      <c r="C97" s="77">
        <v>3230</v>
      </c>
      <c r="D97" s="78">
        <v>104200</v>
      </c>
      <c r="E97" s="78">
        <v>3811</v>
      </c>
      <c r="F97" s="76"/>
      <c r="G97" s="79">
        <v>550</v>
      </c>
      <c r="H97" s="80">
        <v>34</v>
      </c>
      <c r="I97" s="81" t="s">
        <v>57</v>
      </c>
      <c r="J97" s="78" t="s">
        <v>225</v>
      </c>
      <c r="K97" s="66" t="s">
        <v>228</v>
      </c>
      <c r="L97" s="63"/>
    </row>
    <row r="98" spans="1:12">
      <c r="A98" s="77"/>
      <c r="B98" s="68">
        <v>84</v>
      </c>
      <c r="C98" s="77">
        <v>3230</v>
      </c>
      <c r="D98" s="78">
        <v>104200</v>
      </c>
      <c r="E98" s="78">
        <v>2212</v>
      </c>
      <c r="F98" s="76"/>
      <c r="G98" s="79">
        <v>750</v>
      </c>
      <c r="H98" s="80">
        <v>34</v>
      </c>
      <c r="I98" s="81" t="s">
        <v>57</v>
      </c>
      <c r="J98" s="78" t="s">
        <v>226</v>
      </c>
      <c r="K98" s="66" t="s">
        <v>228</v>
      </c>
      <c r="L98" s="63"/>
    </row>
    <row r="99" spans="1:12">
      <c r="B99" s="68">
        <v>85</v>
      </c>
      <c r="C99" s="69">
        <v>3230</v>
      </c>
      <c r="D99" s="68">
        <v>4304</v>
      </c>
      <c r="E99" s="68">
        <v>3601</v>
      </c>
      <c r="F99" s="68"/>
      <c r="G99" s="75">
        <v>1388</v>
      </c>
      <c r="H99" s="68">
        <v>34</v>
      </c>
      <c r="I99" s="68" t="s">
        <v>57</v>
      </c>
      <c r="J99" s="68" t="s">
        <v>227</v>
      </c>
      <c r="K99" s="66" t="s">
        <v>228</v>
      </c>
      <c r="L99" s="63"/>
    </row>
    <row r="100" spans="1:12">
      <c r="B100" s="68">
        <v>86</v>
      </c>
      <c r="C100" s="69">
        <v>3230</v>
      </c>
      <c r="D100" s="68">
        <v>4302</v>
      </c>
      <c r="E100" s="68">
        <v>3811</v>
      </c>
      <c r="F100" s="68"/>
      <c r="G100" s="75">
        <v>1000</v>
      </c>
      <c r="H100" s="68">
        <v>34</v>
      </c>
      <c r="I100" s="68" t="s">
        <v>57</v>
      </c>
      <c r="J100" s="68" t="s">
        <v>229</v>
      </c>
      <c r="K100" s="66" t="s">
        <v>228</v>
      </c>
      <c r="L100" s="63"/>
    </row>
    <row r="101" spans="1:12">
      <c r="B101" s="68">
        <v>87</v>
      </c>
      <c r="C101" s="69">
        <v>3230</v>
      </c>
      <c r="D101" s="68">
        <v>4302</v>
      </c>
      <c r="E101" s="68">
        <v>3811</v>
      </c>
      <c r="F101" s="68"/>
      <c r="G101" s="75">
        <v>300</v>
      </c>
      <c r="H101" s="68">
        <v>34</v>
      </c>
      <c r="I101" s="68" t="s">
        <v>57</v>
      </c>
      <c r="J101" s="68" t="s">
        <v>230</v>
      </c>
      <c r="K101" s="66" t="s">
        <v>228</v>
      </c>
      <c r="L101" s="63"/>
    </row>
    <row r="102" spans="1:12">
      <c r="B102" s="68">
        <v>88</v>
      </c>
      <c r="C102" s="69">
        <v>3230</v>
      </c>
      <c r="D102" s="68">
        <v>4302</v>
      </c>
      <c r="E102" s="68">
        <v>3811</v>
      </c>
      <c r="F102" s="68"/>
      <c r="G102" s="75">
        <v>350</v>
      </c>
      <c r="H102" s="68">
        <v>34</v>
      </c>
      <c r="I102" s="68" t="s">
        <v>57</v>
      </c>
      <c r="J102" s="68" t="s">
        <v>231</v>
      </c>
      <c r="K102" s="66" t="s">
        <v>228</v>
      </c>
      <c r="L102" s="63"/>
    </row>
    <row r="103" spans="1:12">
      <c r="B103" s="68">
        <v>89</v>
      </c>
      <c r="C103" s="69">
        <v>3970</v>
      </c>
      <c r="D103" s="93">
        <v>9000</v>
      </c>
      <c r="E103" s="93">
        <v>8800</v>
      </c>
      <c r="F103" s="93">
        <v>9000199</v>
      </c>
      <c r="G103" s="92">
        <v>-1650</v>
      </c>
      <c r="H103" s="68">
        <v>34</v>
      </c>
      <c r="I103" s="68" t="s">
        <v>57</v>
      </c>
      <c r="J103" s="68" t="s">
        <v>233</v>
      </c>
      <c r="K103" s="66" t="s">
        <v>228</v>
      </c>
      <c r="L103" s="63"/>
    </row>
    <row r="104" spans="1:12">
      <c r="B104" s="68">
        <v>90</v>
      </c>
      <c r="C104" s="69">
        <v>3230</v>
      </c>
      <c r="D104" s="68">
        <v>4305</v>
      </c>
      <c r="E104" s="68">
        <v>3332</v>
      </c>
      <c r="F104" s="68"/>
      <c r="G104" s="75">
        <v>1150</v>
      </c>
      <c r="H104" s="68">
        <v>34</v>
      </c>
      <c r="I104" s="68" t="s">
        <v>57</v>
      </c>
      <c r="J104" s="68" t="s">
        <v>232</v>
      </c>
      <c r="K104" s="66" t="s">
        <v>228</v>
      </c>
      <c r="L104" s="63"/>
    </row>
    <row r="105" spans="1:12">
      <c r="B105" s="68">
        <v>91</v>
      </c>
      <c r="C105" s="90">
        <v>3940</v>
      </c>
      <c r="D105" s="91">
        <v>9000</v>
      </c>
      <c r="E105" s="91">
        <v>3332</v>
      </c>
      <c r="F105" s="68"/>
      <c r="G105" s="75">
        <v>-1150</v>
      </c>
      <c r="H105" s="68">
        <v>34</v>
      </c>
      <c r="I105" s="68" t="s">
        <v>57</v>
      </c>
      <c r="J105" s="68" t="s">
        <v>234</v>
      </c>
      <c r="K105" s="66" t="s">
        <v>228</v>
      </c>
      <c r="L105" s="63"/>
    </row>
    <row r="106" spans="1:12">
      <c r="B106" s="82">
        <v>92</v>
      </c>
      <c r="C106" s="95">
        <v>3970</v>
      </c>
      <c r="D106" s="97">
        <v>9000</v>
      </c>
      <c r="E106" s="97">
        <v>8800</v>
      </c>
      <c r="F106" s="97">
        <v>9000099</v>
      </c>
      <c r="G106" s="96">
        <v>13725.646000000001</v>
      </c>
      <c r="H106" s="82">
        <v>34</v>
      </c>
      <c r="I106" s="82" t="s">
        <v>57</v>
      </c>
      <c r="J106" s="82" t="s">
        <v>236</v>
      </c>
      <c r="K106" s="66"/>
      <c r="L106" s="63"/>
    </row>
    <row r="107" spans="1:12">
      <c r="B107" s="82">
        <v>93</v>
      </c>
      <c r="C107" s="83">
        <v>3729</v>
      </c>
      <c r="D107" s="84">
        <v>9000</v>
      </c>
      <c r="E107" s="84">
        <v>8410</v>
      </c>
      <c r="F107" s="82">
        <v>9000099</v>
      </c>
      <c r="G107" s="85">
        <v>5182</v>
      </c>
      <c r="H107" s="86">
        <v>34</v>
      </c>
      <c r="I107" s="87" t="s">
        <v>57</v>
      </c>
      <c r="J107" s="84" t="s">
        <v>222</v>
      </c>
      <c r="K107" s="66"/>
      <c r="L107" s="63"/>
    </row>
    <row r="108" spans="1:12">
      <c r="B108" s="82">
        <v>94</v>
      </c>
      <c r="C108" s="83">
        <v>3910</v>
      </c>
      <c r="D108" s="84">
        <v>9000</v>
      </c>
      <c r="E108" s="84">
        <v>8700</v>
      </c>
      <c r="F108" s="82">
        <v>9000099</v>
      </c>
      <c r="G108" s="85">
        <v>34547</v>
      </c>
      <c r="H108" s="86">
        <v>34</v>
      </c>
      <c r="I108" s="87" t="s">
        <v>57</v>
      </c>
      <c r="J108" s="84" t="s">
        <v>223</v>
      </c>
      <c r="K108" s="66"/>
      <c r="L108" s="63"/>
    </row>
    <row r="109" spans="1:12">
      <c r="B109" s="51" t="s">
        <v>49</v>
      </c>
      <c r="C109" s="50"/>
      <c r="D109" s="50"/>
      <c r="E109" s="50"/>
      <c r="F109" s="50"/>
      <c r="G109" s="62">
        <f>SUM(G16:G108)</f>
        <v>-0.35399999999935972</v>
      </c>
      <c r="H109" s="46"/>
      <c r="I109" s="46"/>
      <c r="J109" s="64"/>
      <c r="L109" s="63"/>
    </row>
    <row r="110" spans="1:12">
      <c r="J110" s="50"/>
    </row>
    <row r="114" spans="10:10">
      <c r="J114" t="s">
        <v>202</v>
      </c>
    </row>
    <row r="115" spans="10:10">
      <c r="J115" s="63">
        <f>SUM(G16:G106)</f>
        <v>-39729.353999999999</v>
      </c>
    </row>
    <row r="116" spans="10:10">
      <c r="J116" s="63">
        <f>J115/1.15</f>
        <v>-34547.264347826087</v>
      </c>
    </row>
    <row r="117" spans="10:10">
      <c r="J117" s="63">
        <f>J115-J116</f>
        <v>-5182.0896521739123</v>
      </c>
    </row>
  </sheetData>
  <autoFilter ref="B15:J109" xr:uid="{00000000-0009-0000-0000-000000000000}"/>
  <mergeCells count="5">
    <mergeCell ref="C7:E7"/>
    <mergeCell ref="C4:E4"/>
    <mergeCell ref="C5:E5"/>
    <mergeCell ref="F6:G6"/>
    <mergeCell ref="F7:G7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6"/>
  <sheetViews>
    <sheetView topLeftCell="E54" workbookViewId="0">
      <selection activeCell="E3" sqref="E3:AB96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Skjema!$G$2</f>
        <v>2020</v>
      </c>
      <c r="D3">
        <f>Skjema!C18</f>
        <v>3280</v>
      </c>
      <c r="E3">
        <f>Skjema!D16</f>
        <v>1070</v>
      </c>
      <c r="F3">
        <f>Skjema!E16</f>
        <v>1200</v>
      </c>
      <c r="G3">
        <f>Skjema!F16</f>
        <v>1000201</v>
      </c>
      <c r="N3" s="52">
        <f>Skjema!G16</f>
        <v>-272</v>
      </c>
      <c r="AA3" t="str">
        <f>Skjema!$C$6</f>
        <v xml:space="preserve">BJ 1.perioderapport </v>
      </c>
      <c r="AB3">
        <f>Skjema!H16</f>
        <v>34</v>
      </c>
    </row>
    <row r="4" spans="1:28" ht="14.25" customHeight="1">
      <c r="A4">
        <v>1</v>
      </c>
      <c r="B4">
        <v>0</v>
      </c>
      <c r="C4">
        <f>Skjema!$G$2</f>
        <v>2020</v>
      </c>
      <c r="D4">
        <f>Skjema!C19</f>
        <v>3230</v>
      </c>
      <c r="E4">
        <f>Skjema!D17</f>
        <v>1070</v>
      </c>
      <c r="F4">
        <f>Skjema!E17</f>
        <v>1200</v>
      </c>
      <c r="G4">
        <f>Skjema!F17</f>
        <v>1000301</v>
      </c>
      <c r="N4" s="52">
        <f>Skjema!G17</f>
        <v>-100</v>
      </c>
      <c r="AA4" t="str">
        <f>Skjema!$C$6</f>
        <v xml:space="preserve">BJ 1.perioderapport </v>
      </c>
      <c r="AB4">
        <f>Skjema!H17</f>
        <v>34</v>
      </c>
    </row>
    <row r="5" spans="1:28" ht="14.25" customHeight="1">
      <c r="A5">
        <v>1</v>
      </c>
      <c r="B5">
        <v>0</v>
      </c>
      <c r="C5">
        <f>Skjema!$G$2</f>
        <v>2020</v>
      </c>
      <c r="D5">
        <f>Skjema!C21</f>
        <v>3209</v>
      </c>
      <c r="E5">
        <f>Skjema!D18</f>
        <v>1425</v>
      </c>
      <c r="F5">
        <f>Skjema!E18</f>
        <v>1229</v>
      </c>
      <c r="G5">
        <f>Skjema!F18</f>
        <v>1200949</v>
      </c>
      <c r="N5" s="52">
        <f>Skjema!G18</f>
        <v>166</v>
      </c>
      <c r="AA5" t="str">
        <f>Skjema!$C$6</f>
        <v xml:space="preserve">BJ 1.perioderapport </v>
      </c>
      <c r="AB5">
        <f>Skjema!H18</f>
        <v>34</v>
      </c>
    </row>
    <row r="6" spans="1:28" ht="14.25" customHeight="1">
      <c r="A6">
        <v>1</v>
      </c>
      <c r="B6">
        <v>0</v>
      </c>
      <c r="C6">
        <f>Skjema!$G$2</f>
        <v>2020</v>
      </c>
      <c r="D6">
        <f>Skjema!C22</f>
        <v>3230</v>
      </c>
      <c r="E6">
        <f>Skjema!D19</f>
        <v>1425</v>
      </c>
      <c r="F6">
        <f>Skjema!E19</f>
        <v>1229</v>
      </c>
      <c r="G6">
        <f>Skjema!F19</f>
        <v>1200999</v>
      </c>
      <c r="N6" s="52">
        <f>Skjema!G19</f>
        <v>-166</v>
      </c>
      <c r="AA6" t="str">
        <f>Skjema!$C$6</f>
        <v xml:space="preserve">BJ 1.perioderapport </v>
      </c>
      <c r="AB6">
        <f>Skjema!H19</f>
        <v>34</v>
      </c>
    </row>
    <row r="7" spans="1:28" ht="14.25" customHeight="1">
      <c r="A7">
        <v>1</v>
      </c>
      <c r="B7">
        <v>0</v>
      </c>
      <c r="C7">
        <f>Skjema!$G$2</f>
        <v>2020</v>
      </c>
      <c r="D7">
        <f>Skjema!C28</f>
        <v>3671</v>
      </c>
      <c r="E7">
        <f>Skjema!D20</f>
        <v>1070</v>
      </c>
      <c r="F7">
        <f>Skjema!E20</f>
        <v>3852</v>
      </c>
      <c r="G7">
        <f>Skjema!F20</f>
        <v>1500399</v>
      </c>
      <c r="N7" s="52">
        <f>Skjema!G20</f>
        <v>74</v>
      </c>
      <c r="AA7" t="str">
        <f>Skjema!$C$6</f>
        <v xml:space="preserve">BJ 1.perioderapport </v>
      </c>
      <c r="AB7">
        <f>Skjema!H20</f>
        <v>34</v>
      </c>
    </row>
    <row r="8" spans="1:28" ht="14.25" customHeight="1">
      <c r="A8">
        <v>1</v>
      </c>
      <c r="B8">
        <v>0</v>
      </c>
      <c r="C8">
        <f>Skjema!$G$2</f>
        <v>2020</v>
      </c>
      <c r="D8">
        <f>Skjema!C29</f>
        <v>3671</v>
      </c>
      <c r="E8">
        <f>Skjema!D21</f>
        <v>1120</v>
      </c>
      <c r="F8">
        <f>Skjema!E21</f>
        <v>2530</v>
      </c>
      <c r="G8">
        <f>Skjema!F21</f>
        <v>2003501</v>
      </c>
      <c r="N8" s="52">
        <f>Skjema!G21</f>
        <v>1800</v>
      </c>
      <c r="AA8" t="str">
        <f>Skjema!$C$6</f>
        <v xml:space="preserve">BJ 1.perioderapport </v>
      </c>
      <c r="AB8">
        <f>Skjema!H21</f>
        <v>34</v>
      </c>
    </row>
    <row r="9" spans="1:28" ht="14.25" customHeight="1">
      <c r="A9">
        <v>1</v>
      </c>
      <c r="B9">
        <v>0</v>
      </c>
      <c r="C9">
        <f>Skjema!$G$2</f>
        <v>2020</v>
      </c>
      <c r="D9">
        <f>Skjema!C30</f>
        <v>3230</v>
      </c>
      <c r="E9">
        <f>Skjema!D22</f>
        <v>1120</v>
      </c>
      <c r="F9">
        <f>Skjema!E22</f>
        <v>2530</v>
      </c>
      <c r="G9">
        <f>Skjema!F22</f>
        <v>2003599</v>
      </c>
      <c r="N9" s="52">
        <f>Skjema!G22</f>
        <v>-1800</v>
      </c>
      <c r="AA9" t="str">
        <f>Skjema!$C$6</f>
        <v xml:space="preserve">BJ 1.perioderapport </v>
      </c>
      <c r="AB9">
        <f>Skjema!H22</f>
        <v>34</v>
      </c>
    </row>
    <row r="10" spans="1:28" ht="14.25" customHeight="1">
      <c r="A10">
        <v>1</v>
      </c>
      <c r="B10">
        <v>0</v>
      </c>
      <c r="C10">
        <f>Skjema!$G$2</f>
        <v>2020</v>
      </c>
      <c r="D10">
        <f>Skjema!C32</f>
        <v>3230</v>
      </c>
      <c r="E10">
        <f>Skjema!D23</f>
        <v>1070</v>
      </c>
      <c r="F10">
        <f>Skjema!E23</f>
        <v>2653</v>
      </c>
      <c r="G10">
        <f>Skjema!F23</f>
        <v>2003601</v>
      </c>
      <c r="N10" s="52">
        <f>Skjema!G23</f>
        <v>200</v>
      </c>
      <c r="AA10" t="str">
        <f>Skjema!$C$6</f>
        <v xml:space="preserve">BJ 1.perioderapport </v>
      </c>
      <c r="AB10">
        <f>Skjema!H23</f>
        <v>34</v>
      </c>
    </row>
    <row r="11" spans="1:28" ht="14.25" customHeight="1">
      <c r="A11">
        <v>1</v>
      </c>
      <c r="B11">
        <v>0</v>
      </c>
      <c r="C11">
        <f>Skjema!$G$2</f>
        <v>2020</v>
      </c>
      <c r="D11">
        <f>Skjema!C34</f>
        <v>3230</v>
      </c>
      <c r="E11">
        <f>Skjema!D24</f>
        <v>1070</v>
      </c>
      <c r="F11">
        <f>Skjema!E24</f>
        <v>2611</v>
      </c>
      <c r="G11">
        <f>Skjema!F24</f>
        <v>2003801</v>
      </c>
      <c r="N11" s="52">
        <f>Skjema!G24</f>
        <v>-12</v>
      </c>
      <c r="AA11" t="str">
        <f>Skjema!$C$6</f>
        <v xml:space="preserve">BJ 1.perioderapport </v>
      </c>
      <c r="AB11">
        <f>Skjema!H24</f>
        <v>34</v>
      </c>
    </row>
    <row r="12" spans="1:28" ht="14.25" customHeight="1">
      <c r="A12">
        <v>1</v>
      </c>
      <c r="B12">
        <v>0</v>
      </c>
      <c r="C12">
        <f>Skjema!$G$2</f>
        <v>2020</v>
      </c>
      <c r="D12">
        <f>Skjema!C35</f>
        <v>3230</v>
      </c>
      <c r="E12">
        <f>Skjema!D25</f>
        <v>1070</v>
      </c>
      <c r="F12">
        <f>Skjema!E25</f>
        <v>1300</v>
      </c>
      <c r="G12">
        <f>Skjema!F25</f>
        <v>2003901</v>
      </c>
      <c r="N12" s="52">
        <f>Skjema!G25</f>
        <v>-50</v>
      </c>
      <c r="AA12" t="str">
        <f>Skjema!$C$6</f>
        <v xml:space="preserve">BJ 1.perioderapport </v>
      </c>
      <c r="AB12">
        <f>Skjema!H25</f>
        <v>34</v>
      </c>
    </row>
    <row r="13" spans="1:28" ht="14.25" customHeight="1">
      <c r="A13">
        <v>1</v>
      </c>
      <c r="B13">
        <v>0</v>
      </c>
      <c r="C13">
        <f>Skjema!$G$2</f>
        <v>2020</v>
      </c>
      <c r="D13">
        <f>Skjema!C36</f>
        <v>3230</v>
      </c>
      <c r="E13">
        <f>Skjema!D26</f>
        <v>1070</v>
      </c>
      <c r="F13">
        <f>Skjema!E26</f>
        <v>2222</v>
      </c>
      <c r="G13">
        <f>Skjema!F26</f>
        <v>3338001</v>
      </c>
      <c r="N13" s="52">
        <f>Skjema!G26</f>
        <v>1500</v>
      </c>
      <c r="AA13" t="str">
        <f>Skjema!$C$6</f>
        <v xml:space="preserve">BJ 1.perioderapport </v>
      </c>
      <c r="AB13">
        <f>Skjema!H26</f>
        <v>34</v>
      </c>
    </row>
    <row r="14" spans="1:28" ht="14.25" customHeight="1">
      <c r="A14">
        <v>1</v>
      </c>
      <c r="B14">
        <v>0</v>
      </c>
      <c r="C14">
        <f>Skjema!$G$2</f>
        <v>2020</v>
      </c>
      <c r="D14">
        <f>Skjema!C37</f>
        <v>3230</v>
      </c>
      <c r="E14">
        <f>Skjema!D27</f>
        <v>1070</v>
      </c>
      <c r="F14">
        <f>Skjema!E27</f>
        <v>2222</v>
      </c>
      <c r="G14">
        <f>Skjema!F27</f>
        <v>3338101</v>
      </c>
      <c r="N14" s="52">
        <f>Skjema!G27</f>
        <v>49</v>
      </c>
      <c r="AA14" t="str">
        <f>Skjema!$C$6</f>
        <v xml:space="preserve">BJ 1.perioderapport </v>
      </c>
      <c r="AB14">
        <f>Skjema!H27</f>
        <v>34</v>
      </c>
    </row>
    <row r="15" spans="1:28" ht="14.25" customHeight="1">
      <c r="A15">
        <v>1</v>
      </c>
      <c r="B15">
        <v>0</v>
      </c>
      <c r="C15">
        <f>Skjema!$G$2</f>
        <v>2020</v>
      </c>
      <c r="D15">
        <f>Skjema!C39</f>
        <v>3230</v>
      </c>
      <c r="E15">
        <f>Skjema!D28</f>
        <v>1099</v>
      </c>
      <c r="F15">
        <f>Skjema!E28</f>
        <v>1300</v>
      </c>
      <c r="G15">
        <f>Skjema!F28</f>
        <v>4007151</v>
      </c>
      <c r="N15" s="52">
        <f>Skjema!G28</f>
        <v>8818</v>
      </c>
      <c r="AA15" t="str">
        <f>Skjema!$C$6</f>
        <v xml:space="preserve">BJ 1.perioderapport </v>
      </c>
      <c r="AB15">
        <f>Skjema!H28</f>
        <v>34</v>
      </c>
    </row>
    <row r="16" spans="1:28" ht="14.25" customHeight="1">
      <c r="A16">
        <v>1</v>
      </c>
      <c r="B16">
        <v>0</v>
      </c>
      <c r="C16">
        <f>Skjema!$G$2</f>
        <v>2020</v>
      </c>
      <c r="D16">
        <f>Skjema!C40</f>
        <v>3230</v>
      </c>
      <c r="E16">
        <f>Skjema!D29</f>
        <v>1099</v>
      </c>
      <c r="F16">
        <f>Skjema!E29</f>
        <v>1300</v>
      </c>
      <c r="G16">
        <f>Skjema!F29</f>
        <v>4007153</v>
      </c>
      <c r="N16" s="52">
        <f>Skjema!G29</f>
        <v>30000</v>
      </c>
      <c r="AA16" t="str">
        <f>Skjema!$C$6</f>
        <v xml:space="preserve">BJ 1.perioderapport </v>
      </c>
      <c r="AB16">
        <f>Skjema!H29</f>
        <v>34</v>
      </c>
    </row>
    <row r="17" spans="1:28" ht="14.25" customHeight="1">
      <c r="A17">
        <v>1</v>
      </c>
      <c r="B17">
        <v>0</v>
      </c>
      <c r="C17">
        <f>Skjema!$G$2</f>
        <v>2020</v>
      </c>
      <c r="D17">
        <f>Skjema!C41</f>
        <v>3230</v>
      </c>
      <c r="E17">
        <f>Skjema!D30</f>
        <v>1425</v>
      </c>
      <c r="F17">
        <f>Skjema!E30</f>
        <v>1000</v>
      </c>
      <c r="G17">
        <f>Skjema!F30</f>
        <v>4232099</v>
      </c>
      <c r="N17" s="52">
        <f>Skjema!G30</f>
        <v>-14250</v>
      </c>
      <c r="AA17" t="str">
        <f>Skjema!$C$6</f>
        <v xml:space="preserve">BJ 1.perioderapport </v>
      </c>
      <c r="AB17">
        <f>Skjema!H30</f>
        <v>34</v>
      </c>
    </row>
    <row r="18" spans="1:28" ht="14.25" customHeight="1">
      <c r="A18">
        <v>1</v>
      </c>
      <c r="B18">
        <v>0</v>
      </c>
      <c r="C18">
        <f>Skjema!$G$2</f>
        <v>2020</v>
      </c>
      <c r="D18">
        <f>Skjema!C42</f>
        <v>3230</v>
      </c>
      <c r="E18">
        <f>Skjema!D31</f>
        <v>3153</v>
      </c>
      <c r="F18">
        <f>Skjema!E31</f>
        <v>2321</v>
      </c>
      <c r="G18">
        <f>Skjema!F31</f>
        <v>4304999</v>
      </c>
      <c r="N18" s="52">
        <f>Skjema!G31</f>
        <v>340</v>
      </c>
      <c r="AA18" t="str">
        <f>Skjema!$C$6</f>
        <v xml:space="preserve">BJ 1.perioderapport </v>
      </c>
      <c r="AB18">
        <f>Skjema!H31</f>
        <v>34</v>
      </c>
    </row>
    <row r="19" spans="1:28" ht="14.25" customHeight="1">
      <c r="A19">
        <v>1</v>
      </c>
      <c r="B19">
        <v>0</v>
      </c>
      <c r="C19">
        <f>Skjema!$G$2</f>
        <v>2020</v>
      </c>
      <c r="D19">
        <f>Skjema!C43</f>
        <v>3230</v>
      </c>
      <c r="E19">
        <f>Skjema!D32</f>
        <v>1110</v>
      </c>
      <c r="F19">
        <f>Skjema!E32</f>
        <v>2212</v>
      </c>
      <c r="G19">
        <f>Skjema!F32</f>
        <v>4354199</v>
      </c>
      <c r="N19" s="52">
        <f>Skjema!G32</f>
        <v>-316</v>
      </c>
      <c r="AA19" t="str">
        <f>Skjema!$C$6</f>
        <v xml:space="preserve">BJ 1.perioderapport </v>
      </c>
      <c r="AB19">
        <f>Skjema!H32</f>
        <v>34</v>
      </c>
    </row>
    <row r="20" spans="1:28" ht="14.25" customHeight="1">
      <c r="A20">
        <v>1</v>
      </c>
      <c r="B20">
        <v>0</v>
      </c>
      <c r="C20">
        <f>Skjema!$G$2</f>
        <v>2020</v>
      </c>
      <c r="D20">
        <f>Skjema!C45</f>
        <v>3230</v>
      </c>
      <c r="E20">
        <f>Skjema!D33</f>
        <v>1070</v>
      </c>
      <c r="F20">
        <f>Skjema!E33</f>
        <v>3332</v>
      </c>
      <c r="G20">
        <f>Skjema!F33</f>
        <v>6000201</v>
      </c>
      <c r="N20" s="52">
        <f>Skjema!G33</f>
        <v>-300</v>
      </c>
      <c r="AA20" t="str">
        <f>Skjema!$C$6</f>
        <v xml:space="preserve">BJ 1.perioderapport </v>
      </c>
      <c r="AB20">
        <f>Skjema!H33</f>
        <v>34</v>
      </c>
    </row>
    <row r="21" spans="1:28" ht="14.25" customHeight="1">
      <c r="A21">
        <v>1</v>
      </c>
      <c r="B21">
        <v>0</v>
      </c>
      <c r="C21">
        <f>Skjema!$G$2</f>
        <v>2020</v>
      </c>
      <c r="D21">
        <f>Skjema!C48</f>
        <v>3230</v>
      </c>
      <c r="E21">
        <f>Skjema!D34</f>
        <v>1099</v>
      </c>
      <c r="F21">
        <f>Skjema!E34</f>
        <v>3391</v>
      </c>
      <c r="G21">
        <f>Skjema!F34</f>
        <v>6001499</v>
      </c>
      <c r="N21" s="52">
        <f>Skjema!G34</f>
        <v>10100</v>
      </c>
      <c r="AA21" t="str">
        <f>Skjema!$C$6</f>
        <v xml:space="preserve">BJ 1.perioderapport </v>
      </c>
      <c r="AB21">
        <f>Skjema!H34</f>
        <v>34</v>
      </c>
    </row>
    <row r="22" spans="1:28" ht="14.25" customHeight="1">
      <c r="A22">
        <v>1</v>
      </c>
      <c r="B22">
        <v>0</v>
      </c>
      <c r="C22">
        <f>Skjema!$G$2</f>
        <v>2020</v>
      </c>
      <c r="D22">
        <f>Skjema!C49</f>
        <v>3230</v>
      </c>
      <c r="E22">
        <f>Skjema!D35</f>
        <v>4303</v>
      </c>
      <c r="F22">
        <f>Skjema!E35</f>
        <v>3601</v>
      </c>
      <c r="G22">
        <f>Skjema!F35</f>
        <v>6202399</v>
      </c>
      <c r="N22" s="52">
        <f>Skjema!G35</f>
        <v>-1000</v>
      </c>
      <c r="AA22" t="str">
        <f>Skjema!$C$6</f>
        <v xml:space="preserve">BJ 1.perioderapport </v>
      </c>
      <c r="AB22">
        <f>Skjema!H35</f>
        <v>34</v>
      </c>
    </row>
    <row r="23" spans="1:28" ht="14.25" customHeight="1">
      <c r="A23">
        <v>1</v>
      </c>
      <c r="B23">
        <v>0</v>
      </c>
      <c r="C23">
        <f>Skjema!$G$2</f>
        <v>2020</v>
      </c>
      <c r="D23">
        <f>Skjema!C50</f>
        <v>3230</v>
      </c>
      <c r="E23">
        <f>Skjema!D36</f>
        <v>4200</v>
      </c>
      <c r="F23">
        <f>Skjema!E36</f>
        <v>3332</v>
      </c>
      <c r="G23">
        <f>Skjema!F36</f>
        <v>6304299</v>
      </c>
      <c r="N23" s="52">
        <f>Skjema!G36</f>
        <v>-1618</v>
      </c>
      <c r="AA23" t="str">
        <f>Skjema!$C$6</f>
        <v xml:space="preserve">BJ 1.perioderapport </v>
      </c>
      <c r="AB23">
        <f>Skjema!H36</f>
        <v>34</v>
      </c>
    </row>
    <row r="24" spans="1:28" ht="14.25" customHeight="1">
      <c r="A24">
        <v>1</v>
      </c>
      <c r="B24">
        <v>0</v>
      </c>
      <c r="C24">
        <f>Skjema!$G$2</f>
        <v>2020</v>
      </c>
      <c r="D24">
        <f>Skjema!C51</f>
        <v>3230</v>
      </c>
      <c r="E24">
        <f>Skjema!D37</f>
        <v>1140</v>
      </c>
      <c r="F24">
        <f>Skjema!E37</f>
        <v>3332</v>
      </c>
      <c r="G24">
        <f>Skjema!F37</f>
        <v>6502299</v>
      </c>
      <c r="N24" s="52">
        <f>Skjema!G37</f>
        <v>121</v>
      </c>
      <c r="AA24" t="str">
        <f>Skjema!$C$6</f>
        <v xml:space="preserve">BJ 1.perioderapport </v>
      </c>
      <c r="AB24">
        <f>Skjema!H37</f>
        <v>34</v>
      </c>
    </row>
    <row r="25" spans="1:28" ht="14.25" customHeight="1">
      <c r="A25">
        <v>1</v>
      </c>
      <c r="B25">
        <v>0</v>
      </c>
      <c r="C25">
        <f>Skjema!$G$2</f>
        <v>2020</v>
      </c>
      <c r="D25">
        <f>Skjema!C52</f>
        <v>3230</v>
      </c>
      <c r="E25">
        <f>Skjema!D38</f>
        <v>4305</v>
      </c>
      <c r="F25">
        <f>Skjema!E38</f>
        <v>3332</v>
      </c>
      <c r="G25">
        <f>Skjema!F38</f>
        <v>6503399</v>
      </c>
      <c r="N25" s="52">
        <f>Skjema!G38</f>
        <v>-2302</v>
      </c>
      <c r="AA25" t="str">
        <f>Skjema!$C$6</f>
        <v xml:space="preserve">BJ 1.perioderapport </v>
      </c>
      <c r="AB25">
        <f>Skjema!H38</f>
        <v>34</v>
      </c>
    </row>
    <row r="26" spans="1:28" ht="14.25" customHeight="1">
      <c r="A26">
        <v>1</v>
      </c>
      <c r="B26">
        <v>0</v>
      </c>
      <c r="C26">
        <f>Skjema!$G$2</f>
        <v>2020</v>
      </c>
      <c r="D26">
        <f>Skjema!C53</f>
        <v>3230</v>
      </c>
      <c r="E26">
        <f>Skjema!D39</f>
        <v>4305</v>
      </c>
      <c r="F26">
        <f>Skjema!E39</f>
        <v>3340</v>
      </c>
      <c r="G26">
        <f>Skjema!F39</f>
        <v>6504601</v>
      </c>
      <c r="N26" s="52">
        <f>Skjema!G39</f>
        <v>-1324</v>
      </c>
      <c r="AA26" t="str">
        <f>Skjema!$C$6</f>
        <v xml:space="preserve">BJ 1.perioderapport </v>
      </c>
      <c r="AB26">
        <f>Skjema!H39</f>
        <v>34</v>
      </c>
    </row>
    <row r="27" spans="1:28" ht="14.25" customHeight="1">
      <c r="A27">
        <v>1</v>
      </c>
      <c r="B27">
        <v>0</v>
      </c>
      <c r="C27">
        <f>Skjema!$G$2</f>
        <v>2020</v>
      </c>
      <c r="D27">
        <f>Skjema!C54</f>
        <v>3230</v>
      </c>
      <c r="E27">
        <f>Skjema!D40</f>
        <v>4305</v>
      </c>
      <c r="F27">
        <f>Skjema!E40</f>
        <v>3340</v>
      </c>
      <c r="G27">
        <f>Skjema!F40</f>
        <v>6504602</v>
      </c>
      <c r="N27" s="52">
        <f>Skjema!G40</f>
        <v>-496</v>
      </c>
      <c r="AA27" t="str">
        <f>Skjema!$C$6</f>
        <v xml:space="preserve">BJ 1.perioderapport </v>
      </c>
      <c r="AB27">
        <f>Skjema!H40</f>
        <v>34</v>
      </c>
    </row>
    <row r="28" spans="1:28" ht="14.25" customHeight="1">
      <c r="A28">
        <v>1</v>
      </c>
      <c r="B28">
        <v>0</v>
      </c>
      <c r="C28">
        <f>Skjema!$G$2</f>
        <v>2020</v>
      </c>
      <c r="D28">
        <f>Skjema!C55</f>
        <v>3230</v>
      </c>
      <c r="E28">
        <f>Skjema!D41</f>
        <v>4200</v>
      </c>
      <c r="F28">
        <f>Skjema!E41</f>
        <v>3151</v>
      </c>
      <c r="G28">
        <f>Skjema!F41</f>
        <v>6505117</v>
      </c>
      <c r="N28" s="52">
        <f>Skjema!G41</f>
        <v>-2440</v>
      </c>
      <c r="AA28" t="str">
        <f>Skjema!$C$6</f>
        <v xml:space="preserve">BJ 1.perioderapport </v>
      </c>
      <c r="AB28">
        <f>Skjema!H41</f>
        <v>34</v>
      </c>
    </row>
    <row r="29" spans="1:28" ht="14.25" customHeight="1">
      <c r="A29">
        <v>1</v>
      </c>
      <c r="B29">
        <v>0</v>
      </c>
      <c r="C29">
        <f>Skjema!$G$2</f>
        <v>2020</v>
      </c>
      <c r="D29">
        <f>Skjema!C57</f>
        <v>3230</v>
      </c>
      <c r="E29">
        <f>Skjema!D42</f>
        <v>4300</v>
      </c>
      <c r="F29">
        <f>Skjema!E42</f>
        <v>3340</v>
      </c>
      <c r="G29">
        <f>Skjema!F42</f>
        <v>6506899</v>
      </c>
      <c r="N29" s="52">
        <f>Skjema!G42</f>
        <v>-816</v>
      </c>
      <c r="AA29" t="str">
        <f>Skjema!$C$6</f>
        <v xml:space="preserve">BJ 1.perioderapport </v>
      </c>
      <c r="AB29">
        <f>Skjema!H42</f>
        <v>34</v>
      </c>
    </row>
    <row r="30" spans="1:28" ht="14.25" customHeight="1">
      <c r="A30">
        <v>1</v>
      </c>
      <c r="B30">
        <v>0</v>
      </c>
      <c r="C30">
        <f>Skjema!$G$2</f>
        <v>2020</v>
      </c>
      <c r="D30">
        <f>Skjema!C58</f>
        <v>3230</v>
      </c>
      <c r="E30">
        <f>Skjema!D43</f>
        <v>4300</v>
      </c>
      <c r="F30">
        <f>Skjema!E43</f>
        <v>3340</v>
      </c>
      <c r="G30">
        <f>Skjema!F43</f>
        <v>6506999</v>
      </c>
      <c r="N30" s="52">
        <f>Skjema!G43</f>
        <v>816</v>
      </c>
      <c r="AA30" t="str">
        <f>Skjema!$C$6</f>
        <v xml:space="preserve">BJ 1.perioderapport </v>
      </c>
      <c r="AB30">
        <f>Skjema!H43</f>
        <v>34</v>
      </c>
    </row>
    <row r="31" spans="1:28" ht="14.25" customHeight="1">
      <c r="A31">
        <v>1</v>
      </c>
      <c r="B31">
        <v>0</v>
      </c>
      <c r="C31">
        <f>Skjema!$G$2</f>
        <v>2020</v>
      </c>
      <c r="D31">
        <f>Skjema!C61</f>
        <v>3230</v>
      </c>
      <c r="E31">
        <f>Skjema!D44</f>
        <v>4305</v>
      </c>
      <c r="F31">
        <f>Skjema!E44</f>
        <v>3340</v>
      </c>
      <c r="G31">
        <f>Skjema!F44</f>
        <v>6508299</v>
      </c>
      <c r="N31" s="52">
        <f>Skjema!G44</f>
        <v>-2000</v>
      </c>
      <c r="AA31" t="str">
        <f>Skjema!$C$6</f>
        <v xml:space="preserve">BJ 1.perioderapport </v>
      </c>
      <c r="AB31">
        <f>Skjema!H44</f>
        <v>34</v>
      </c>
    </row>
    <row r="32" spans="1:28" ht="14.25" customHeight="1">
      <c r="A32">
        <v>1</v>
      </c>
      <c r="B32">
        <v>0</v>
      </c>
      <c r="C32">
        <f>Skjema!$G$2</f>
        <v>2020</v>
      </c>
      <c r="D32">
        <f>Skjema!C62</f>
        <v>3230</v>
      </c>
      <c r="E32">
        <f>Skjema!D45</f>
        <v>4305</v>
      </c>
      <c r="F32">
        <f>Skjema!E45</f>
        <v>3340</v>
      </c>
      <c r="G32">
        <f>Skjema!F45</f>
        <v>6508399</v>
      </c>
      <c r="N32" s="52">
        <f>Skjema!G45</f>
        <v>2800</v>
      </c>
      <c r="AA32" t="str">
        <f>Skjema!$C$6</f>
        <v xml:space="preserve">BJ 1.perioderapport </v>
      </c>
      <c r="AB32">
        <f>Skjema!H45</f>
        <v>34</v>
      </c>
    </row>
    <row r="33" spans="1:28" ht="14.25" customHeight="1">
      <c r="A33">
        <v>1</v>
      </c>
      <c r="B33">
        <v>0</v>
      </c>
      <c r="C33">
        <f>Skjema!$G$2</f>
        <v>2020</v>
      </c>
      <c r="D33">
        <f>Skjema!C63</f>
        <v>3230</v>
      </c>
      <c r="E33">
        <f>Skjema!D46</f>
        <v>4305</v>
      </c>
      <c r="F33">
        <f>Skjema!E46</f>
        <v>3332</v>
      </c>
      <c r="G33">
        <f>Skjema!F46</f>
        <v>6508599</v>
      </c>
      <c r="N33" s="52">
        <f>Skjema!G46</f>
        <v>-19785</v>
      </c>
      <c r="AA33" t="str">
        <f>Skjema!$C$6</f>
        <v xml:space="preserve">BJ 1.perioderapport </v>
      </c>
      <c r="AB33">
        <f>Skjema!H46</f>
        <v>34</v>
      </c>
    </row>
    <row r="34" spans="1:28" ht="14.25" customHeight="1">
      <c r="A34">
        <v>1</v>
      </c>
      <c r="B34">
        <v>0</v>
      </c>
      <c r="C34">
        <f>Skjema!$G$2</f>
        <v>2020</v>
      </c>
      <c r="D34">
        <f>Skjema!C64</f>
        <v>3230</v>
      </c>
      <c r="E34">
        <f>Skjema!D47</f>
        <v>3205</v>
      </c>
      <c r="F34">
        <f>Skjema!E47</f>
        <v>3332</v>
      </c>
      <c r="G34">
        <f>Skjema!F47</f>
        <v>6508899</v>
      </c>
      <c r="N34" s="52">
        <f>Skjema!G47</f>
        <v>-950</v>
      </c>
      <c r="AA34" t="str">
        <f>Skjema!$C$6</f>
        <v xml:space="preserve">BJ 1.perioderapport </v>
      </c>
      <c r="AB34">
        <f>Skjema!H47</f>
        <v>34</v>
      </c>
    </row>
    <row r="35" spans="1:28" ht="14.25" customHeight="1">
      <c r="A35">
        <v>1</v>
      </c>
      <c r="B35">
        <v>0</v>
      </c>
      <c r="C35">
        <f>Skjema!$G$2</f>
        <v>2020</v>
      </c>
      <c r="D35">
        <f>Skjema!C65</f>
        <v>3230</v>
      </c>
      <c r="E35">
        <f>Skjema!D48</f>
        <v>4302</v>
      </c>
      <c r="F35">
        <f>Skjema!E48</f>
        <v>3812</v>
      </c>
      <c r="G35">
        <f>Skjema!F48</f>
        <v>6805199</v>
      </c>
      <c r="N35" s="52">
        <f>Skjema!G48</f>
        <v>-1550</v>
      </c>
      <c r="AA35" t="str">
        <f>Skjema!$C$6</f>
        <v xml:space="preserve">BJ 1.perioderapport </v>
      </c>
      <c r="AB35">
        <f>Skjema!H48</f>
        <v>34</v>
      </c>
    </row>
    <row r="36" spans="1:28" ht="14.25" customHeight="1">
      <c r="A36">
        <v>1</v>
      </c>
      <c r="B36">
        <v>0</v>
      </c>
      <c r="C36">
        <f>Skjema!$G$2</f>
        <v>2020</v>
      </c>
      <c r="D36">
        <f>Skjema!C66</f>
        <v>3230</v>
      </c>
      <c r="E36">
        <f>Skjema!D49</f>
        <v>4302</v>
      </c>
      <c r="F36">
        <f>Skjema!E49</f>
        <v>3812</v>
      </c>
      <c r="G36">
        <f>Skjema!F49</f>
        <v>6805166</v>
      </c>
      <c r="N36" s="52">
        <f>Skjema!G49</f>
        <v>450</v>
      </c>
      <c r="AA36" t="str">
        <f>Skjema!$C$6</f>
        <v xml:space="preserve">BJ 1.perioderapport </v>
      </c>
      <c r="AB36">
        <f>Skjema!H49</f>
        <v>34</v>
      </c>
    </row>
    <row r="37" spans="1:28" ht="14.25" customHeight="1">
      <c r="A37">
        <v>1</v>
      </c>
      <c r="B37">
        <v>0</v>
      </c>
      <c r="C37">
        <f>Skjema!$G$2</f>
        <v>2020</v>
      </c>
      <c r="D37">
        <f>Skjema!C67</f>
        <v>3230</v>
      </c>
      <c r="E37">
        <f>Skjema!D50</f>
        <v>4302</v>
      </c>
      <c r="F37">
        <f>Skjema!E50</f>
        <v>3812</v>
      </c>
      <c r="G37">
        <f>Skjema!F50</f>
        <v>6805175</v>
      </c>
      <c r="N37" s="52">
        <f>Skjema!G50</f>
        <v>1100</v>
      </c>
      <c r="AA37" t="str">
        <f>Skjema!$C$6</f>
        <v xml:space="preserve">BJ 1.perioderapport </v>
      </c>
      <c r="AB37">
        <f>Skjema!H50</f>
        <v>34</v>
      </c>
    </row>
    <row r="38" spans="1:28" ht="14.25" customHeight="1">
      <c r="A38">
        <v>1</v>
      </c>
      <c r="B38">
        <v>0</v>
      </c>
      <c r="C38">
        <f>Skjema!$G$2</f>
        <v>2020</v>
      </c>
      <c r="D38">
        <f>Skjema!C68</f>
        <v>3230</v>
      </c>
      <c r="E38">
        <f>Skjema!D51</f>
        <v>4302</v>
      </c>
      <c r="F38">
        <f>Skjema!E51</f>
        <v>3812</v>
      </c>
      <c r="G38">
        <f>Skjema!F51</f>
        <v>6806299</v>
      </c>
      <c r="N38" s="52">
        <f>Skjema!G51</f>
        <v>-4351</v>
      </c>
      <c r="AA38" t="str">
        <f>Skjema!$C$6</f>
        <v xml:space="preserve">BJ 1.perioderapport </v>
      </c>
      <c r="AB38">
        <f>Skjema!H51</f>
        <v>34</v>
      </c>
    </row>
    <row r="39" spans="1:28" ht="14.25" customHeight="1">
      <c r="A39">
        <v>1</v>
      </c>
      <c r="B39">
        <v>0</v>
      </c>
      <c r="C39">
        <f>Skjema!$G$2</f>
        <v>2020</v>
      </c>
      <c r="D39">
        <f>Skjema!C69</f>
        <v>3230</v>
      </c>
      <c r="E39">
        <f>Skjema!D52</f>
        <v>4303</v>
      </c>
      <c r="F39">
        <f>Skjema!E52</f>
        <v>3350</v>
      </c>
      <c r="G39">
        <f>Skjema!F52</f>
        <v>6820199</v>
      </c>
      <c r="N39" s="52">
        <f>Skjema!G52</f>
        <v>147</v>
      </c>
      <c r="AA39" t="str">
        <f>Skjema!$C$6</f>
        <v xml:space="preserve">BJ 1.perioderapport </v>
      </c>
      <c r="AB39">
        <f>Skjema!H52</f>
        <v>34</v>
      </c>
    </row>
    <row r="40" spans="1:28" ht="14.25" customHeight="1">
      <c r="A40">
        <v>1</v>
      </c>
      <c r="B40">
        <v>0</v>
      </c>
      <c r="C40">
        <f>Skjema!$G$2</f>
        <v>2020</v>
      </c>
      <c r="D40">
        <f>Skjema!C70</f>
        <v>3230</v>
      </c>
      <c r="E40">
        <f>Skjema!D53</f>
        <v>4303</v>
      </c>
      <c r="F40">
        <f>Skjema!E53</f>
        <v>3350</v>
      </c>
      <c r="G40">
        <f>Skjema!F53</f>
        <v>6820115</v>
      </c>
      <c r="N40" s="52">
        <f>Skjema!G53</f>
        <v>-405</v>
      </c>
      <c r="AA40" t="str">
        <f>Skjema!$C$6</f>
        <v xml:space="preserve">BJ 1.perioderapport </v>
      </c>
      <c r="AB40">
        <f>Skjema!H53</f>
        <v>34</v>
      </c>
    </row>
    <row r="41" spans="1:28" ht="14.25" customHeight="1">
      <c r="A41">
        <v>1</v>
      </c>
      <c r="B41">
        <v>0</v>
      </c>
      <c r="C41">
        <f>Skjema!$G$2</f>
        <v>2020</v>
      </c>
      <c r="D41">
        <f>Skjema!C71</f>
        <v>3230</v>
      </c>
      <c r="E41">
        <f>Skjema!D54</f>
        <v>4303</v>
      </c>
      <c r="F41">
        <f>Skjema!E54</f>
        <v>3350</v>
      </c>
      <c r="G41">
        <f>Skjema!F54</f>
        <v>6820189</v>
      </c>
      <c r="N41" s="52">
        <f>Skjema!G54</f>
        <v>174</v>
      </c>
      <c r="AA41" t="str">
        <f>Skjema!$C$6</f>
        <v xml:space="preserve">BJ 1.perioderapport </v>
      </c>
      <c r="AB41">
        <f>Skjema!H54</f>
        <v>34</v>
      </c>
    </row>
    <row r="42" spans="1:28" ht="14.25" customHeight="1">
      <c r="A42">
        <v>1</v>
      </c>
      <c r="B42">
        <v>0</v>
      </c>
      <c r="C42">
        <f>Skjema!$G$2</f>
        <v>2020</v>
      </c>
      <c r="D42" t="e">
        <f>Skjema!#REF!</f>
        <v>#REF!</v>
      </c>
      <c r="E42">
        <f>Skjema!D55</f>
        <v>4303</v>
      </c>
      <c r="F42">
        <f>Skjema!E55</f>
        <v>3350</v>
      </c>
      <c r="G42">
        <f>Skjema!F55</f>
        <v>6820999</v>
      </c>
      <c r="N42" s="52">
        <f>Skjema!G55</f>
        <v>84</v>
      </c>
      <c r="AA42" t="str">
        <f>Skjema!$C$6</f>
        <v xml:space="preserve">BJ 1.perioderapport </v>
      </c>
      <c r="AB42">
        <f>Skjema!H55</f>
        <v>34</v>
      </c>
    </row>
    <row r="43" spans="1:28" ht="14.25" customHeight="1">
      <c r="A43">
        <v>1</v>
      </c>
      <c r="B43">
        <v>0</v>
      </c>
      <c r="C43">
        <f>Skjema!$G$2</f>
        <v>2020</v>
      </c>
      <c r="D43" t="e">
        <f>Skjema!#REF!</f>
        <v>#REF!</v>
      </c>
      <c r="E43">
        <f>Skjema!D56</f>
        <v>4303</v>
      </c>
      <c r="F43">
        <f>Skjema!E56</f>
        <v>3340</v>
      </c>
      <c r="G43">
        <f>Skjema!F56</f>
        <v>3830815</v>
      </c>
      <c r="N43" s="52">
        <f>Skjema!G56</f>
        <v>-1991</v>
      </c>
      <c r="AA43" t="str">
        <f>Skjema!$C$6</f>
        <v xml:space="preserve">BJ 1.perioderapport </v>
      </c>
      <c r="AB43">
        <f>Skjema!H56</f>
        <v>34</v>
      </c>
    </row>
    <row r="44" spans="1:28" ht="14.25" customHeight="1">
      <c r="A44">
        <v>1</v>
      </c>
      <c r="B44">
        <v>0</v>
      </c>
      <c r="C44">
        <f>Skjema!$G$2</f>
        <v>2020</v>
      </c>
      <c r="D44" t="e">
        <f>Skjema!#REF!</f>
        <v>#REF!</v>
      </c>
      <c r="E44">
        <f>Skjema!D57</f>
        <v>4303</v>
      </c>
      <c r="F44">
        <f>Skjema!E57</f>
        <v>3351</v>
      </c>
      <c r="G44">
        <f>Skjema!F57</f>
        <v>6840199</v>
      </c>
      <c r="N44" s="52">
        <f>Skjema!G57</f>
        <v>3000</v>
      </c>
      <c r="AA44" t="str">
        <f>Skjema!$C$6</f>
        <v xml:space="preserve">BJ 1.perioderapport </v>
      </c>
      <c r="AB44">
        <f>Skjema!H57</f>
        <v>34</v>
      </c>
    </row>
    <row r="45" spans="1:28" ht="14.25" customHeight="1">
      <c r="A45">
        <v>1</v>
      </c>
      <c r="B45">
        <v>0</v>
      </c>
      <c r="C45">
        <f>Skjema!$G$2</f>
        <v>2020</v>
      </c>
      <c r="D45" t="e">
        <f>Skjema!#REF!</f>
        <v>#REF!</v>
      </c>
      <c r="E45">
        <f>Skjema!D58</f>
        <v>4303</v>
      </c>
      <c r="F45">
        <f>Skjema!E58</f>
        <v>3351</v>
      </c>
      <c r="G45">
        <f>Skjema!F58</f>
        <v>6841299</v>
      </c>
      <c r="N45" s="52">
        <f>Skjema!G58</f>
        <v>-3000</v>
      </c>
      <c r="AA45" t="str">
        <f>Skjema!$C$6</f>
        <v xml:space="preserve">BJ 1.perioderapport </v>
      </c>
      <c r="AB45">
        <f>Skjema!H58</f>
        <v>34</v>
      </c>
    </row>
    <row r="46" spans="1:28" ht="14.25" customHeight="1">
      <c r="A46">
        <v>1</v>
      </c>
      <c r="B46">
        <v>0</v>
      </c>
      <c r="C46">
        <f>Skjema!$G$2</f>
        <v>2020</v>
      </c>
      <c r="D46" t="e">
        <f>Skjema!#REF!</f>
        <v>#REF!</v>
      </c>
      <c r="E46">
        <f>Skjema!D59</f>
        <v>4302</v>
      </c>
      <c r="F46">
        <f>Skjema!E59</f>
        <v>3811</v>
      </c>
      <c r="G46">
        <f>Skjema!F59</f>
        <v>6806699</v>
      </c>
      <c r="N46" s="52">
        <f>Skjema!G59</f>
        <v>-20500</v>
      </c>
      <c r="AA46" t="str">
        <f>Skjema!$C$6</f>
        <v xml:space="preserve">BJ 1.perioderapport </v>
      </c>
      <c r="AB46">
        <f>Skjema!H59</f>
        <v>34</v>
      </c>
    </row>
    <row r="47" spans="1:28" ht="14.25" customHeight="1">
      <c r="A47">
        <v>1</v>
      </c>
      <c r="B47">
        <v>0</v>
      </c>
      <c r="C47">
        <f>Skjema!$G$2</f>
        <v>2020</v>
      </c>
      <c r="D47" t="e">
        <f>Skjema!#REF!</f>
        <v>#REF!</v>
      </c>
      <c r="E47">
        <f>Skjema!D60</f>
        <v>1070</v>
      </c>
      <c r="F47">
        <f>Skjema!E60</f>
        <v>3601</v>
      </c>
      <c r="G47">
        <f>Skjema!F60</f>
        <v>6831799</v>
      </c>
      <c r="N47" s="52">
        <f>Skjema!G60</f>
        <v>-500</v>
      </c>
      <c r="AA47" t="str">
        <f>Skjema!$C$6</f>
        <v xml:space="preserve">BJ 1.perioderapport </v>
      </c>
      <c r="AB47">
        <f>Skjema!H60</f>
        <v>34</v>
      </c>
    </row>
    <row r="48" spans="1:28" ht="14.25" customHeight="1">
      <c r="A48">
        <v>1</v>
      </c>
      <c r="B48">
        <v>0</v>
      </c>
      <c r="C48">
        <f>Skjema!$G$2</f>
        <v>2020</v>
      </c>
      <c r="D48" t="e">
        <f>Skjema!#REF!</f>
        <v>#REF!</v>
      </c>
      <c r="E48">
        <f>Skjema!D61</f>
        <v>4203</v>
      </c>
      <c r="F48">
        <f>Skjema!E61</f>
        <v>3550</v>
      </c>
      <c r="G48">
        <f>Skjema!F61</f>
        <v>7502999</v>
      </c>
      <c r="N48" s="52">
        <f>Skjema!G61</f>
        <v>-50</v>
      </c>
      <c r="AA48" t="str">
        <f>Skjema!$C$6</f>
        <v xml:space="preserve">BJ 1.perioderapport </v>
      </c>
      <c r="AB48">
        <f>Skjema!H61</f>
        <v>34</v>
      </c>
    </row>
    <row r="49" spans="1:28" ht="14.25" customHeight="1">
      <c r="A49">
        <v>1</v>
      </c>
      <c r="B49">
        <v>0</v>
      </c>
      <c r="C49">
        <f>Skjema!$G$2</f>
        <v>2020</v>
      </c>
      <c r="D49" t="e">
        <f>Skjema!#REF!</f>
        <v>#REF!</v>
      </c>
      <c r="E49">
        <f>Skjema!D62</f>
        <v>4203</v>
      </c>
      <c r="F49">
        <f>Skjema!E62</f>
        <v>3550</v>
      </c>
      <c r="G49">
        <f>Skjema!F62</f>
        <v>7507099</v>
      </c>
      <c r="N49" s="52">
        <f>Skjema!G62</f>
        <v>-7000</v>
      </c>
      <c r="AA49" t="str">
        <f>Skjema!$C$6</f>
        <v xml:space="preserve">BJ 1.perioderapport </v>
      </c>
      <c r="AB49">
        <f>Skjema!H62</f>
        <v>34</v>
      </c>
    </row>
    <row r="50" spans="1:28" ht="14.25" customHeight="1">
      <c r="A50">
        <v>1</v>
      </c>
      <c r="B50">
        <v>0</v>
      </c>
      <c r="C50">
        <f>Skjema!$G$2</f>
        <v>2020</v>
      </c>
      <c r="D50" t="e">
        <f>Skjema!#REF!</f>
        <v>#REF!</v>
      </c>
      <c r="E50">
        <f>Skjema!D63</f>
        <v>4203</v>
      </c>
      <c r="F50">
        <f>Skjema!E63</f>
        <v>3533</v>
      </c>
      <c r="G50">
        <f>Skjema!F63</f>
        <v>7507199</v>
      </c>
      <c r="N50" s="52">
        <f>Skjema!G63</f>
        <v>-1981</v>
      </c>
      <c r="AA50" t="str">
        <f>Skjema!$C$6</f>
        <v xml:space="preserve">BJ 1.perioderapport </v>
      </c>
      <c r="AB50">
        <f>Skjema!H63</f>
        <v>34</v>
      </c>
    </row>
    <row r="51" spans="1:28">
      <c r="A51">
        <v>1</v>
      </c>
      <c r="B51">
        <v>0</v>
      </c>
      <c r="C51">
        <f>Skjema!$G$2</f>
        <v>2020</v>
      </c>
      <c r="D51" t="e">
        <f>Skjema!#REF!</f>
        <v>#REF!</v>
      </c>
      <c r="E51">
        <f>Skjema!D64</f>
        <v>4200</v>
      </c>
      <c r="F51">
        <f>Skjema!E64</f>
        <v>3530</v>
      </c>
      <c r="G51">
        <f>Skjema!F64</f>
        <v>7507499</v>
      </c>
      <c r="N51" s="52">
        <f>Skjema!G64</f>
        <v>-430</v>
      </c>
      <c r="AA51" t="str">
        <f>Skjema!$C$6</f>
        <v xml:space="preserve">BJ 1.perioderapport </v>
      </c>
      <c r="AB51">
        <f>Skjema!H64</f>
        <v>34</v>
      </c>
    </row>
    <row r="52" spans="1:28">
      <c r="A52">
        <v>1</v>
      </c>
      <c r="B52">
        <v>0</v>
      </c>
      <c r="C52">
        <f>Skjema!$G$2</f>
        <v>2020</v>
      </c>
      <c r="D52" t="e">
        <f>Skjema!#REF!</f>
        <v>#REF!</v>
      </c>
      <c r="E52">
        <f>Skjema!D65</f>
        <v>4203</v>
      </c>
      <c r="F52">
        <f>Skjema!E65</f>
        <v>3530</v>
      </c>
      <c r="G52">
        <f>Skjema!F65</f>
        <v>7507699</v>
      </c>
      <c r="N52" s="52">
        <f>Skjema!G65</f>
        <v>5000</v>
      </c>
      <c r="AA52" t="str">
        <f>Skjema!$C$6</f>
        <v xml:space="preserve">BJ 1.perioderapport </v>
      </c>
      <c r="AB52">
        <f>Skjema!H65</f>
        <v>34</v>
      </c>
    </row>
    <row r="53" spans="1:28">
      <c r="A53">
        <v>1</v>
      </c>
      <c r="B53">
        <v>0</v>
      </c>
      <c r="C53">
        <f>Skjema!$G$2</f>
        <v>2020</v>
      </c>
      <c r="D53" t="e">
        <f>Skjema!#REF!</f>
        <v>#REF!</v>
      </c>
      <c r="E53">
        <f>Skjema!D66</f>
        <v>4203</v>
      </c>
      <c r="F53">
        <f>Skjema!E66</f>
        <v>3450</v>
      </c>
      <c r="G53">
        <f>Skjema!F66</f>
        <v>7509199</v>
      </c>
      <c r="N53" s="52">
        <f>Skjema!G66</f>
        <v>-6779</v>
      </c>
      <c r="AA53" t="str">
        <f>Skjema!$C$6</f>
        <v xml:space="preserve">BJ 1.perioderapport </v>
      </c>
      <c r="AB53">
        <f>Skjema!H66</f>
        <v>34</v>
      </c>
    </row>
    <row r="54" spans="1:28">
      <c r="A54">
        <v>1</v>
      </c>
      <c r="B54">
        <v>0</v>
      </c>
      <c r="C54">
        <f>Skjema!$G$2</f>
        <v>2020</v>
      </c>
      <c r="D54" t="e">
        <f>Skjema!#REF!</f>
        <v>#REF!</v>
      </c>
      <c r="E54">
        <f>Skjema!D67</f>
        <v>4203</v>
      </c>
      <c r="F54">
        <f>Skjema!E67</f>
        <v>3530</v>
      </c>
      <c r="G54">
        <f>Skjema!F67</f>
        <v>7509599</v>
      </c>
      <c r="N54" s="52">
        <f>Skjema!G67</f>
        <v>13779</v>
      </c>
      <c r="AA54" t="str">
        <f>Skjema!$C$6</f>
        <v xml:space="preserve">BJ 1.perioderapport </v>
      </c>
      <c r="AB54">
        <f>Skjema!H67</f>
        <v>34</v>
      </c>
    </row>
    <row r="55" spans="1:28">
      <c r="A55">
        <v>1</v>
      </c>
      <c r="B55">
        <v>0</v>
      </c>
      <c r="C55">
        <f>Skjema!$G$2</f>
        <v>2020</v>
      </c>
      <c r="D55" t="e">
        <f>Skjema!#REF!</f>
        <v>#REF!</v>
      </c>
      <c r="E55">
        <f>Skjema!D68</f>
        <v>4200</v>
      </c>
      <c r="F55">
        <f>Skjema!E68</f>
        <v>3151</v>
      </c>
      <c r="G55">
        <f>Skjema!F68</f>
        <v>7580099</v>
      </c>
      <c r="N55" s="52">
        <f>Skjema!G68</f>
        <v>3500</v>
      </c>
      <c r="AA55" t="str">
        <f>Skjema!$C$6</f>
        <v xml:space="preserve">BJ 1.perioderapport </v>
      </c>
      <c r="AB55">
        <f>Skjema!H68</f>
        <v>34</v>
      </c>
    </row>
    <row r="56" spans="1:28">
      <c r="E56">
        <f>Skjema!D69</f>
        <v>4201</v>
      </c>
      <c r="F56">
        <f>Skjema!E69</f>
        <v>3450</v>
      </c>
      <c r="G56">
        <f>Skjema!F69</f>
        <v>7602199</v>
      </c>
      <c r="N56" s="52">
        <f>Skjema!G69</f>
        <v>408</v>
      </c>
      <c r="AA56" t="str">
        <f>Skjema!$C$6</f>
        <v xml:space="preserve">BJ 1.perioderapport </v>
      </c>
      <c r="AB56">
        <f>Skjema!H69</f>
        <v>34</v>
      </c>
    </row>
    <row r="57" spans="1:28">
      <c r="E57">
        <f>Skjema!D70</f>
        <v>4203</v>
      </c>
      <c r="F57">
        <f>Skjema!E70</f>
        <v>3533</v>
      </c>
      <c r="G57">
        <f>Skjema!F70</f>
        <v>7702199</v>
      </c>
      <c r="N57" s="52">
        <f>Skjema!G70</f>
        <v>-5000</v>
      </c>
      <c r="AA57" t="str">
        <f>Skjema!$C$6</f>
        <v xml:space="preserve">BJ 1.perioderapport </v>
      </c>
      <c r="AB57">
        <f>Skjema!H70</f>
        <v>34</v>
      </c>
    </row>
    <row r="58" spans="1:28">
      <c r="E58">
        <f>Skjema!D71</f>
        <v>4202</v>
      </c>
      <c r="F58">
        <f>Skjema!E71</f>
        <v>3530</v>
      </c>
      <c r="G58">
        <f>Skjema!F71</f>
        <v>7709199</v>
      </c>
      <c r="N58" s="52">
        <f>Skjema!G71</f>
        <v>-408</v>
      </c>
      <c r="AA58" t="str">
        <f>Skjema!$C$6</f>
        <v xml:space="preserve">BJ 1.perioderapport </v>
      </c>
      <c r="AB58">
        <f>Skjema!H71</f>
        <v>34</v>
      </c>
    </row>
    <row r="59" spans="1:28">
      <c r="E59">
        <f>Skjema!D72</f>
        <v>104200</v>
      </c>
      <c r="F59">
        <f>Skjema!E72</f>
        <v>2650</v>
      </c>
      <c r="G59">
        <f>Skjema!F72</f>
        <v>5620399</v>
      </c>
      <c r="N59" s="52">
        <f>Skjema!G72</f>
        <v>61972</v>
      </c>
      <c r="AA59" t="str">
        <f>Skjema!$C$6</f>
        <v xml:space="preserve">BJ 1.perioderapport </v>
      </c>
      <c r="AB59">
        <f>Skjema!H72</f>
        <v>34</v>
      </c>
    </row>
    <row r="60" spans="1:28">
      <c r="E60">
        <f>Skjema!D73</f>
        <v>104200</v>
      </c>
      <c r="F60">
        <f>Skjema!E73</f>
        <v>2650</v>
      </c>
      <c r="G60">
        <f>Skjema!F73</f>
        <v>5620801</v>
      </c>
      <c r="N60" s="52">
        <f>Skjema!G73</f>
        <v>-2000</v>
      </c>
      <c r="AA60" t="str">
        <f>Skjema!$C$6</f>
        <v xml:space="preserve">BJ 1.perioderapport </v>
      </c>
      <c r="AB60">
        <f>Skjema!H73</f>
        <v>34</v>
      </c>
    </row>
    <row r="61" spans="1:28">
      <c r="E61">
        <f>Skjema!D74</f>
        <v>104200</v>
      </c>
      <c r="F61">
        <f>Skjema!E74</f>
        <v>2650</v>
      </c>
      <c r="G61">
        <f>Skjema!F74</f>
        <v>5620901</v>
      </c>
      <c r="N61" s="52">
        <f>Skjema!G74</f>
        <v>-3000</v>
      </c>
      <c r="AA61" t="str">
        <f>Skjema!$C$6</f>
        <v xml:space="preserve">BJ 1.perioderapport </v>
      </c>
      <c r="AB61">
        <f>Skjema!H74</f>
        <v>34</v>
      </c>
    </row>
    <row r="62" spans="1:28">
      <c r="E62">
        <f>Skjema!D75</f>
        <v>104200</v>
      </c>
      <c r="F62">
        <f>Skjema!E75</f>
        <v>2611</v>
      </c>
      <c r="G62">
        <f>Skjema!F75</f>
        <v>5621601</v>
      </c>
      <c r="N62" s="52">
        <f>Skjema!G75</f>
        <v>2000</v>
      </c>
      <c r="AA62" t="str">
        <f>Skjema!$C$6</f>
        <v xml:space="preserve">BJ 1.perioderapport </v>
      </c>
      <c r="AB62">
        <f>Skjema!H75</f>
        <v>34</v>
      </c>
    </row>
    <row r="63" spans="1:28">
      <c r="E63">
        <f>Skjema!D76</f>
        <v>104200</v>
      </c>
      <c r="F63">
        <f>Skjema!E76</f>
        <v>2611</v>
      </c>
      <c r="G63">
        <f>Skjema!F76</f>
        <v>5621701</v>
      </c>
      <c r="N63" s="52">
        <f>Skjema!G76</f>
        <v>2500</v>
      </c>
      <c r="AA63" t="str">
        <f>Skjema!$C$6</f>
        <v xml:space="preserve">BJ 1.perioderapport </v>
      </c>
      <c r="AB63">
        <f>Skjema!H76</f>
        <v>34</v>
      </c>
    </row>
    <row r="64" spans="1:28">
      <c r="E64">
        <f>Skjema!D77</f>
        <v>104200</v>
      </c>
      <c r="F64">
        <f>Skjema!E77</f>
        <v>2611</v>
      </c>
      <c r="G64">
        <f>Skjema!F77</f>
        <v>5621901</v>
      </c>
      <c r="N64" s="52">
        <f>Skjema!G77</f>
        <v>-3000</v>
      </c>
      <c r="AA64" t="str">
        <f>Skjema!$C$6</f>
        <v xml:space="preserve">BJ 1.perioderapport </v>
      </c>
      <c r="AB64">
        <f>Skjema!H77</f>
        <v>34</v>
      </c>
    </row>
    <row r="65" spans="5:28">
      <c r="E65">
        <f>Skjema!D78</f>
        <v>104200</v>
      </c>
      <c r="F65">
        <f>Skjema!E78</f>
        <v>2611</v>
      </c>
      <c r="G65">
        <f>Skjema!F78</f>
        <v>5622201</v>
      </c>
      <c r="N65" s="52">
        <f>Skjema!G78</f>
        <v>-1000</v>
      </c>
      <c r="AA65" t="str">
        <f>Skjema!$C$6</f>
        <v xml:space="preserve">BJ 1.perioderapport </v>
      </c>
      <c r="AB65">
        <f>Skjema!H78</f>
        <v>34</v>
      </c>
    </row>
    <row r="66" spans="5:28">
      <c r="E66">
        <f>Skjema!D79</f>
        <v>104200</v>
      </c>
      <c r="F66">
        <f>Skjema!E79</f>
        <v>2653</v>
      </c>
      <c r="G66">
        <f>Skjema!F79</f>
        <v>5622399</v>
      </c>
      <c r="N66" s="52">
        <f>Skjema!G79</f>
        <v>-5529</v>
      </c>
      <c r="AA66" t="str">
        <f>Skjema!$C$6</f>
        <v xml:space="preserve">BJ 1.perioderapport </v>
      </c>
      <c r="AB66">
        <f>Skjema!H79</f>
        <v>34</v>
      </c>
    </row>
    <row r="67" spans="5:28">
      <c r="E67">
        <f>Skjema!D80</f>
        <v>104200</v>
      </c>
      <c r="F67">
        <f>Skjema!E80</f>
        <v>2650</v>
      </c>
      <c r="G67">
        <f>Skjema!F80</f>
        <v>5623001</v>
      </c>
      <c r="N67" s="52">
        <f>Skjema!G80</f>
        <v>50</v>
      </c>
      <c r="AA67" t="str">
        <f>Skjema!$C$6</f>
        <v xml:space="preserve">BJ 1.perioderapport </v>
      </c>
      <c r="AB67">
        <f>Skjema!H80</f>
        <v>34</v>
      </c>
    </row>
    <row r="68" spans="5:28">
      <c r="E68">
        <f>Skjema!D81</f>
        <v>104200</v>
      </c>
      <c r="F68">
        <f>Skjema!E81</f>
        <v>2650</v>
      </c>
      <c r="G68">
        <f>Skjema!F81</f>
        <v>5623199</v>
      </c>
      <c r="N68" s="52">
        <f>Skjema!G81</f>
        <v>-61972</v>
      </c>
      <c r="AA68" t="str">
        <f>Skjema!$C$6</f>
        <v xml:space="preserve">BJ 1.perioderapport </v>
      </c>
      <c r="AB68">
        <f>Skjema!H81</f>
        <v>34</v>
      </c>
    </row>
    <row r="69" spans="5:28">
      <c r="E69">
        <f>Skjema!D82</f>
        <v>104200</v>
      </c>
      <c r="F69">
        <f>Skjema!E82</f>
        <v>2222</v>
      </c>
      <c r="G69">
        <f>Skjema!F82</f>
        <v>5630301</v>
      </c>
      <c r="N69" s="52">
        <f>Skjema!G82</f>
        <v>394</v>
      </c>
      <c r="AA69" t="str">
        <f>Skjema!$C$6</f>
        <v xml:space="preserve">BJ 1.perioderapport </v>
      </c>
      <c r="AB69">
        <f>Skjema!H82</f>
        <v>34</v>
      </c>
    </row>
    <row r="70" spans="5:28">
      <c r="E70">
        <f>Skjema!D83</f>
        <v>104200</v>
      </c>
      <c r="F70">
        <f>Skjema!E83</f>
        <v>2222</v>
      </c>
      <c r="G70">
        <f>Skjema!F83</f>
        <v>5630501</v>
      </c>
      <c r="N70" s="52">
        <f>Skjema!G83</f>
        <v>-1300</v>
      </c>
      <c r="AA70" t="str">
        <f>Skjema!$C$6</f>
        <v xml:space="preserve">BJ 1.perioderapport </v>
      </c>
      <c r="AB70">
        <f>Skjema!H83</f>
        <v>34</v>
      </c>
    </row>
    <row r="71" spans="5:28">
      <c r="E71">
        <f>Skjema!D84</f>
        <v>104200</v>
      </c>
      <c r="F71">
        <f>Skjema!E84</f>
        <v>2222</v>
      </c>
      <c r="G71">
        <f>Skjema!F84</f>
        <v>5630601</v>
      </c>
      <c r="N71" s="52">
        <f>Skjema!G84</f>
        <v>58</v>
      </c>
      <c r="AA71" t="str">
        <f>Skjema!$C$6</f>
        <v xml:space="preserve">BJ 1.perioderapport </v>
      </c>
      <c r="AB71">
        <f>Skjema!H84</f>
        <v>34</v>
      </c>
    </row>
    <row r="72" spans="5:28">
      <c r="E72">
        <f>Skjema!D85</f>
        <v>104200</v>
      </c>
      <c r="F72">
        <f>Skjema!E85</f>
        <v>2222</v>
      </c>
      <c r="G72">
        <f>Skjema!F85</f>
        <v>5630901</v>
      </c>
      <c r="N72" s="52">
        <f>Skjema!G85</f>
        <v>42000</v>
      </c>
      <c r="AA72" t="str">
        <f>Skjema!$C$6</f>
        <v xml:space="preserve">BJ 1.perioderapport </v>
      </c>
      <c r="AB72">
        <f>Skjema!H85</f>
        <v>34</v>
      </c>
    </row>
    <row r="73" spans="5:28">
      <c r="E73">
        <f>Skjema!D86</f>
        <v>104200</v>
      </c>
      <c r="F73">
        <f>Skjema!E86</f>
        <v>2222</v>
      </c>
      <c r="G73">
        <f>Skjema!F86</f>
        <v>5631301</v>
      </c>
      <c r="N73" s="52">
        <f>Skjema!G86</f>
        <v>-11000</v>
      </c>
      <c r="AA73" t="str">
        <f>Skjema!$C$6</f>
        <v xml:space="preserve">BJ 1.perioderapport </v>
      </c>
      <c r="AB73">
        <f>Skjema!H86</f>
        <v>34</v>
      </c>
    </row>
    <row r="74" spans="5:28">
      <c r="E74">
        <f>Skjema!D87</f>
        <v>104200</v>
      </c>
      <c r="F74">
        <f>Skjema!E87</f>
        <v>2222</v>
      </c>
      <c r="G74">
        <f>Skjema!F87</f>
        <v>5631799</v>
      </c>
      <c r="N74" s="52">
        <f>Skjema!G87</f>
        <v>-2500</v>
      </c>
      <c r="AA74" t="str">
        <f>Skjema!$C$6</f>
        <v xml:space="preserve">BJ 1.perioderapport </v>
      </c>
      <c r="AB74">
        <f>Skjema!H87</f>
        <v>34</v>
      </c>
    </row>
    <row r="75" spans="5:28">
      <c r="E75">
        <f>Skjema!D88</f>
        <v>104200</v>
      </c>
      <c r="F75">
        <f>Skjema!E88</f>
        <v>2222</v>
      </c>
      <c r="G75">
        <f>Skjema!F88</f>
        <v>5631801</v>
      </c>
      <c r="N75" s="52">
        <f>Skjema!G88</f>
        <v>1424</v>
      </c>
      <c r="AA75" t="str">
        <f>Skjema!$C$6</f>
        <v xml:space="preserve">BJ 1.perioderapport </v>
      </c>
      <c r="AB75">
        <f>Skjema!H88</f>
        <v>34</v>
      </c>
    </row>
    <row r="76" spans="5:28">
      <c r="E76">
        <f>Skjema!D89</f>
        <v>104200</v>
      </c>
      <c r="F76">
        <f>Skjema!E89</f>
        <v>2212</v>
      </c>
      <c r="G76">
        <f>Skjema!F89</f>
        <v>5640301</v>
      </c>
      <c r="N76" s="52">
        <f>Skjema!G89</f>
        <v>-10000</v>
      </c>
      <c r="AA76" t="str">
        <f>Skjema!$C$6</f>
        <v xml:space="preserve">BJ 1.perioderapport </v>
      </c>
      <c r="AB76">
        <f>Skjema!H89</f>
        <v>34</v>
      </c>
    </row>
    <row r="77" spans="5:28">
      <c r="E77">
        <f>Skjema!D90</f>
        <v>104200</v>
      </c>
      <c r="F77">
        <f>Skjema!E90</f>
        <v>2321</v>
      </c>
      <c r="G77">
        <f>Skjema!F90</f>
        <v>5652001</v>
      </c>
      <c r="N77" s="52">
        <f>Skjema!G90</f>
        <v>-2262</v>
      </c>
      <c r="AA77" t="str">
        <f>Skjema!$C$6</f>
        <v xml:space="preserve">BJ 1.perioderapport </v>
      </c>
      <c r="AB77">
        <f>Skjema!H90</f>
        <v>34</v>
      </c>
    </row>
    <row r="78" spans="5:28">
      <c r="E78">
        <f>Skjema!D91</f>
        <v>104200</v>
      </c>
      <c r="F78">
        <f>Skjema!E91</f>
        <v>2222</v>
      </c>
      <c r="G78">
        <f>Skjema!F91</f>
        <v>5652501</v>
      </c>
      <c r="N78" s="52">
        <f>Skjema!G91</f>
        <v>6</v>
      </c>
      <c r="AA78" t="str">
        <f>Skjema!$C$6</f>
        <v xml:space="preserve">BJ 1.perioderapport </v>
      </c>
      <c r="AB78">
        <f>Skjema!H91</f>
        <v>34</v>
      </c>
    </row>
    <row r="79" spans="5:28">
      <c r="E79">
        <f>Skjema!D92</f>
        <v>104200</v>
      </c>
      <c r="F79">
        <f>Skjema!E92</f>
        <v>3398</v>
      </c>
      <c r="G79">
        <f>Skjema!F92</f>
        <v>5660301</v>
      </c>
      <c r="N79" s="52">
        <f>Skjema!G92</f>
        <v>-9000</v>
      </c>
      <c r="AA79" t="str">
        <f>Skjema!$C$6</f>
        <v xml:space="preserve">BJ 1.perioderapport </v>
      </c>
      <c r="AB79">
        <f>Skjema!H92</f>
        <v>34</v>
      </c>
    </row>
    <row r="80" spans="5:28">
      <c r="E80">
        <f>Skjema!D93</f>
        <v>104200</v>
      </c>
      <c r="F80">
        <f>Skjema!E93</f>
        <v>3811</v>
      </c>
      <c r="G80">
        <f>Skjema!F93</f>
        <v>5660401</v>
      </c>
      <c r="N80" s="52">
        <f>Skjema!G93</f>
        <v>-6000</v>
      </c>
      <c r="AA80" t="str">
        <f>Skjema!$C$6</f>
        <v xml:space="preserve">BJ 1.perioderapport </v>
      </c>
      <c r="AB80">
        <f>Skjema!H93</f>
        <v>34</v>
      </c>
    </row>
    <row r="81" spans="5:28">
      <c r="E81">
        <f>Skjema!D94</f>
        <v>104200</v>
      </c>
      <c r="F81">
        <f>Skjema!E94</f>
        <v>3811</v>
      </c>
      <c r="G81">
        <f>Skjema!F94</f>
        <v>5660701</v>
      </c>
      <c r="N81" s="52">
        <f>Skjema!G94</f>
        <v>-500</v>
      </c>
      <c r="AA81" t="str">
        <f>Skjema!$C$6</f>
        <v xml:space="preserve">BJ 1.perioderapport </v>
      </c>
      <c r="AB81">
        <f>Skjema!H94</f>
        <v>34</v>
      </c>
    </row>
    <row r="82" spans="5:28">
      <c r="E82">
        <f>Skjema!D95</f>
        <v>104200</v>
      </c>
      <c r="F82">
        <f>Skjema!E95</f>
        <v>2531</v>
      </c>
      <c r="G82">
        <f>Skjema!F95</f>
        <v>5662101</v>
      </c>
      <c r="N82" s="52">
        <f>Skjema!G95</f>
        <v>32</v>
      </c>
      <c r="AA82" t="str">
        <f>Skjema!$C$6</f>
        <v xml:space="preserve">BJ 1.perioderapport </v>
      </c>
      <c r="AB82">
        <f>Skjema!H95</f>
        <v>34</v>
      </c>
    </row>
    <row r="83" spans="5:28">
      <c r="E83">
        <f>Skjema!D96</f>
        <v>104200</v>
      </c>
      <c r="F83">
        <f>Skjema!E96</f>
        <v>3336</v>
      </c>
      <c r="G83">
        <f>Skjema!F96</f>
        <v>5660299</v>
      </c>
      <c r="N83" s="52">
        <f>Skjema!G96</f>
        <v>-28000</v>
      </c>
      <c r="AA83" t="str">
        <f>Skjema!$C$6</f>
        <v xml:space="preserve">BJ 1.perioderapport </v>
      </c>
      <c r="AB83">
        <f>Skjema!H96</f>
        <v>34</v>
      </c>
    </row>
    <row r="84" spans="5:28">
      <c r="E84" t="e">
        <f>Skjema!#REF!</f>
        <v>#REF!</v>
      </c>
      <c r="F84" t="e">
        <f>Skjema!#REF!</f>
        <v>#REF!</v>
      </c>
      <c r="G84" t="e">
        <f>Skjema!#REF!</f>
        <v>#REF!</v>
      </c>
      <c r="N84" s="52" t="e">
        <f>Skjema!#REF!</f>
        <v>#REF!</v>
      </c>
      <c r="AA84" t="str">
        <f>Skjema!$C$6</f>
        <v xml:space="preserve">BJ 1.perioderapport </v>
      </c>
      <c r="AB84" t="e">
        <f>Skjema!#REF!</f>
        <v>#REF!</v>
      </c>
    </row>
    <row r="85" spans="5:28">
      <c r="E85">
        <f>Skjema!D97</f>
        <v>104200</v>
      </c>
      <c r="F85">
        <f>Skjema!E97</f>
        <v>3811</v>
      </c>
      <c r="G85">
        <f>Skjema!F97</f>
        <v>0</v>
      </c>
      <c r="N85" s="52">
        <f>Skjema!G97</f>
        <v>550</v>
      </c>
      <c r="AA85" t="str">
        <f>Skjema!$C$6</f>
        <v xml:space="preserve">BJ 1.perioderapport </v>
      </c>
      <c r="AB85">
        <f>Skjema!H97</f>
        <v>34</v>
      </c>
    </row>
    <row r="86" spans="5:28">
      <c r="E86">
        <f>Skjema!D98</f>
        <v>104200</v>
      </c>
      <c r="F86">
        <f>Skjema!E98</f>
        <v>2212</v>
      </c>
      <c r="G86">
        <f>Skjema!F98</f>
        <v>0</v>
      </c>
      <c r="N86" s="52">
        <f>Skjema!G98</f>
        <v>750</v>
      </c>
      <c r="AA86" t="str">
        <f>Skjema!$C$6</f>
        <v xml:space="preserve">BJ 1.perioderapport </v>
      </c>
      <c r="AB86">
        <f>Skjema!H98</f>
        <v>34</v>
      </c>
    </row>
    <row r="87" spans="5:28">
      <c r="E87">
        <f>Skjema!D99</f>
        <v>4304</v>
      </c>
      <c r="F87">
        <f>Skjema!E99</f>
        <v>3601</v>
      </c>
      <c r="G87">
        <f>Skjema!F99</f>
        <v>0</v>
      </c>
      <c r="N87" s="52">
        <f>Skjema!G99</f>
        <v>1388</v>
      </c>
      <c r="AA87" t="str">
        <f>Skjema!$C$6</f>
        <v xml:space="preserve">BJ 1.perioderapport </v>
      </c>
      <c r="AB87">
        <f>Skjema!H99</f>
        <v>34</v>
      </c>
    </row>
    <row r="88" spans="5:28">
      <c r="E88">
        <f>Skjema!D100</f>
        <v>4302</v>
      </c>
      <c r="F88">
        <f>Skjema!E100</f>
        <v>3811</v>
      </c>
      <c r="G88">
        <f>Skjema!F100</f>
        <v>0</v>
      </c>
      <c r="N88" s="52">
        <f>Skjema!G100</f>
        <v>1000</v>
      </c>
      <c r="AA88" t="str">
        <f>Skjema!$C$6</f>
        <v xml:space="preserve">BJ 1.perioderapport </v>
      </c>
      <c r="AB88">
        <f>Skjema!H100</f>
        <v>34</v>
      </c>
    </row>
    <row r="89" spans="5:28">
      <c r="E89">
        <f>Skjema!D101</f>
        <v>4302</v>
      </c>
      <c r="F89">
        <f>Skjema!E101</f>
        <v>3811</v>
      </c>
      <c r="G89">
        <f>Skjema!F101</f>
        <v>0</v>
      </c>
      <c r="N89" s="52">
        <f>Skjema!G101</f>
        <v>300</v>
      </c>
      <c r="AA89" t="str">
        <f>Skjema!$C$6</f>
        <v xml:space="preserve">BJ 1.perioderapport </v>
      </c>
      <c r="AB89">
        <f>Skjema!H101</f>
        <v>34</v>
      </c>
    </row>
    <row r="90" spans="5:28">
      <c r="E90">
        <f>Skjema!D102</f>
        <v>4302</v>
      </c>
      <c r="F90">
        <f>Skjema!E102</f>
        <v>3811</v>
      </c>
      <c r="G90">
        <f>Skjema!F102</f>
        <v>0</v>
      </c>
      <c r="N90" s="52">
        <f>Skjema!G102</f>
        <v>350</v>
      </c>
      <c r="AA90" t="str">
        <f>Skjema!$C$6</f>
        <v xml:space="preserve">BJ 1.perioderapport </v>
      </c>
      <c r="AB90">
        <f>Skjema!H102</f>
        <v>34</v>
      </c>
    </row>
    <row r="91" spans="5:28">
      <c r="E91">
        <f>Skjema!D103</f>
        <v>9000</v>
      </c>
      <c r="F91">
        <f>Skjema!E103</f>
        <v>8800</v>
      </c>
      <c r="G91">
        <f>Skjema!F103</f>
        <v>9000199</v>
      </c>
      <c r="N91" s="52">
        <f>Skjema!G103</f>
        <v>-1650</v>
      </c>
      <c r="AA91" t="str">
        <f>Skjema!$C$6</f>
        <v xml:space="preserve">BJ 1.perioderapport </v>
      </c>
      <c r="AB91">
        <f>Skjema!H103</f>
        <v>34</v>
      </c>
    </row>
    <row r="92" spans="5:28">
      <c r="E92">
        <f>Skjema!D104</f>
        <v>4305</v>
      </c>
      <c r="F92">
        <f>Skjema!E104</f>
        <v>3332</v>
      </c>
      <c r="G92">
        <f>Skjema!F104</f>
        <v>0</v>
      </c>
      <c r="N92" s="52">
        <f>Skjema!G104</f>
        <v>1150</v>
      </c>
      <c r="AA92" t="str">
        <f>Skjema!$C$6</f>
        <v xml:space="preserve">BJ 1.perioderapport </v>
      </c>
      <c r="AB92">
        <f>Skjema!H104</f>
        <v>34</v>
      </c>
    </row>
    <row r="93" spans="5:28">
      <c r="E93">
        <f>Skjema!D105</f>
        <v>9000</v>
      </c>
      <c r="F93">
        <f>Skjema!E105</f>
        <v>3332</v>
      </c>
      <c r="G93">
        <f>Skjema!F105</f>
        <v>0</v>
      </c>
      <c r="N93" s="52">
        <f>Skjema!G105</f>
        <v>-1150</v>
      </c>
      <c r="AA93" t="str">
        <f>Skjema!$C$6</f>
        <v xml:space="preserve">BJ 1.perioderapport </v>
      </c>
      <c r="AB93">
        <f>Skjema!H105</f>
        <v>34</v>
      </c>
    </row>
    <row r="94" spans="5:28">
      <c r="E94">
        <f>Skjema!D106</f>
        <v>9000</v>
      </c>
      <c r="F94">
        <f>Skjema!E106</f>
        <v>8800</v>
      </c>
      <c r="G94">
        <f>Skjema!F106</f>
        <v>9000099</v>
      </c>
      <c r="N94" s="52">
        <f>Skjema!G106</f>
        <v>13725.646000000001</v>
      </c>
      <c r="AA94" t="str">
        <f>Skjema!$C$6</f>
        <v xml:space="preserve">BJ 1.perioderapport </v>
      </c>
      <c r="AB94">
        <f>Skjema!H106</f>
        <v>34</v>
      </c>
    </row>
    <row r="95" spans="5:28">
      <c r="E95">
        <f>Skjema!D107</f>
        <v>9000</v>
      </c>
      <c r="F95">
        <f>Skjema!E107</f>
        <v>8410</v>
      </c>
      <c r="G95">
        <f>Skjema!F107</f>
        <v>9000099</v>
      </c>
      <c r="N95" s="52">
        <f>Skjema!G107</f>
        <v>5182</v>
      </c>
      <c r="AA95" t="str">
        <f>Skjema!$C$6</f>
        <v xml:space="preserve">BJ 1.perioderapport </v>
      </c>
      <c r="AB95">
        <f>Skjema!H107</f>
        <v>34</v>
      </c>
    </row>
    <row r="96" spans="5:28">
      <c r="E96">
        <f>Skjema!D108</f>
        <v>9000</v>
      </c>
      <c r="F96">
        <f>Skjema!E108</f>
        <v>8700</v>
      </c>
      <c r="G96">
        <f>Skjema!F108</f>
        <v>9000099</v>
      </c>
      <c r="N96" s="52">
        <f>Skjema!G108</f>
        <v>34547</v>
      </c>
      <c r="AA96" t="str">
        <f>Skjema!$C$6</f>
        <v xml:space="preserve">BJ 1.perioderapport </v>
      </c>
      <c r="AB96">
        <f>Skjema!H108</f>
        <v>34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8"/>
  <sheetViews>
    <sheetView workbookViewId="0">
      <selection activeCell="B23" sqref="B23"/>
    </sheetView>
  </sheetViews>
  <sheetFormatPr baseColWidth="10" defaultRowHeight="12.75"/>
  <cols>
    <col min="2" max="2" width="70.28515625" bestFit="1" customWidth="1"/>
  </cols>
  <sheetData>
    <row r="1" spans="1:5">
      <c r="A1" t="s">
        <v>6</v>
      </c>
      <c r="B1" t="s">
        <v>155</v>
      </c>
      <c r="C1" t="s">
        <v>3</v>
      </c>
      <c r="D1" t="s">
        <v>4</v>
      </c>
      <c r="E1" t="s">
        <v>5</v>
      </c>
    </row>
    <row r="2" spans="1:5">
      <c r="A2" s="65">
        <v>1100799</v>
      </c>
      <c r="B2" t="s">
        <v>67</v>
      </c>
      <c r="C2">
        <v>3521</v>
      </c>
      <c r="D2">
        <v>9000</v>
      </c>
      <c r="E2">
        <v>2831</v>
      </c>
    </row>
    <row r="3" spans="1:5">
      <c r="A3" s="65">
        <v>1100799</v>
      </c>
      <c r="B3" t="s">
        <v>67</v>
      </c>
      <c r="C3">
        <v>3921</v>
      </c>
      <c r="D3">
        <v>9000</v>
      </c>
      <c r="E3">
        <v>2831</v>
      </c>
    </row>
    <row r="4" spans="1:5">
      <c r="A4" s="65">
        <v>1105199</v>
      </c>
      <c r="B4" t="s">
        <v>68</v>
      </c>
      <c r="C4">
        <v>3529</v>
      </c>
      <c r="D4">
        <v>1099</v>
      </c>
      <c r="E4">
        <v>1200</v>
      </c>
    </row>
    <row r="5" spans="1:5">
      <c r="A5" s="65">
        <v>1200943</v>
      </c>
      <c r="B5" t="s">
        <v>69</v>
      </c>
      <c r="C5">
        <v>3230</v>
      </c>
      <c r="D5">
        <v>1425</v>
      </c>
      <c r="E5">
        <v>1229</v>
      </c>
    </row>
    <row r="6" spans="1:5">
      <c r="A6" s="65">
        <v>1200999</v>
      </c>
      <c r="B6" t="s">
        <v>70</v>
      </c>
      <c r="C6">
        <v>3230</v>
      </c>
      <c r="D6">
        <v>1425</v>
      </c>
      <c r="E6">
        <v>1229</v>
      </c>
    </row>
    <row r="7" spans="1:5">
      <c r="A7" s="65">
        <v>1202199</v>
      </c>
      <c r="B7" t="s">
        <v>71</v>
      </c>
      <c r="C7">
        <v>3230</v>
      </c>
      <c r="D7">
        <v>1425</v>
      </c>
      <c r="E7">
        <v>1229</v>
      </c>
    </row>
    <row r="8" spans="1:5">
      <c r="A8" s="65">
        <v>1204699</v>
      </c>
      <c r="B8" t="s">
        <v>72</v>
      </c>
      <c r="C8">
        <v>3230</v>
      </c>
      <c r="D8">
        <v>1425</v>
      </c>
      <c r="E8">
        <v>1229</v>
      </c>
    </row>
    <row r="9" spans="1:5">
      <c r="A9" s="65">
        <v>1204799</v>
      </c>
      <c r="B9" t="s">
        <v>73</v>
      </c>
      <c r="C9">
        <v>3230</v>
      </c>
      <c r="D9">
        <v>1425</v>
      </c>
      <c r="E9">
        <v>1000</v>
      </c>
    </row>
    <row r="10" spans="1:5">
      <c r="A10" s="65">
        <v>1204899</v>
      </c>
      <c r="B10" t="s">
        <v>74</v>
      </c>
      <c r="C10">
        <v>3230</v>
      </c>
      <c r="D10">
        <v>1425</v>
      </c>
      <c r="E10">
        <v>1000</v>
      </c>
    </row>
    <row r="11" spans="1:5">
      <c r="A11" s="65">
        <v>2003599</v>
      </c>
      <c r="B11" t="s">
        <v>75</v>
      </c>
      <c r="C11">
        <v>3230</v>
      </c>
      <c r="D11">
        <v>1120</v>
      </c>
      <c r="E11">
        <v>2530</v>
      </c>
    </row>
    <row r="12" spans="1:5">
      <c r="A12" s="65">
        <v>2003599</v>
      </c>
      <c r="B12" t="s">
        <v>75</v>
      </c>
      <c r="C12">
        <v>3810</v>
      </c>
      <c r="D12">
        <v>1120</v>
      </c>
      <c r="E12">
        <v>2530</v>
      </c>
    </row>
    <row r="13" spans="1:5">
      <c r="A13" s="65">
        <v>4007104</v>
      </c>
      <c r="B13" t="s">
        <v>58</v>
      </c>
      <c r="C13">
        <v>3230</v>
      </c>
      <c r="D13">
        <v>1099</v>
      </c>
      <c r="E13">
        <v>1300</v>
      </c>
    </row>
    <row r="14" spans="1:5">
      <c r="A14" s="65">
        <v>4007151</v>
      </c>
      <c r="B14" t="s">
        <v>76</v>
      </c>
      <c r="C14">
        <v>3671</v>
      </c>
      <c r="D14">
        <v>1099</v>
      </c>
      <c r="E14">
        <v>1300</v>
      </c>
    </row>
    <row r="15" spans="1:5">
      <c r="A15" s="65">
        <v>4007299</v>
      </c>
      <c r="B15" t="s">
        <v>77</v>
      </c>
      <c r="C15">
        <v>3230</v>
      </c>
      <c r="D15">
        <v>1099</v>
      </c>
      <c r="E15">
        <v>3151</v>
      </c>
    </row>
    <row r="16" spans="1:5">
      <c r="A16" s="65">
        <v>4240099</v>
      </c>
      <c r="B16" t="s">
        <v>78</v>
      </c>
      <c r="C16">
        <v>3230</v>
      </c>
      <c r="D16">
        <v>1100</v>
      </c>
      <c r="E16">
        <v>2222</v>
      </c>
    </row>
    <row r="17" spans="1:5">
      <c r="A17" s="65">
        <v>4240199</v>
      </c>
      <c r="B17" t="s">
        <v>66</v>
      </c>
      <c r="C17">
        <v>3230</v>
      </c>
      <c r="D17">
        <v>1100</v>
      </c>
      <c r="E17">
        <v>2222</v>
      </c>
    </row>
    <row r="18" spans="1:5">
      <c r="A18" s="65">
        <v>4540401</v>
      </c>
      <c r="B18" t="s">
        <v>79</v>
      </c>
      <c r="C18">
        <v>3480</v>
      </c>
      <c r="D18">
        <v>5040</v>
      </c>
      <c r="E18">
        <v>3858</v>
      </c>
    </row>
    <row r="19" spans="1:5">
      <c r="A19" s="65">
        <v>4540799</v>
      </c>
      <c r="B19" t="s">
        <v>80</v>
      </c>
      <c r="C19">
        <v>3480</v>
      </c>
      <c r="D19">
        <v>5040</v>
      </c>
      <c r="E19">
        <v>3858</v>
      </c>
    </row>
    <row r="20" spans="1:5">
      <c r="A20" s="65">
        <v>4570799</v>
      </c>
      <c r="B20" t="s">
        <v>81</v>
      </c>
      <c r="C20">
        <v>3230</v>
      </c>
      <c r="D20">
        <v>5020</v>
      </c>
      <c r="E20">
        <v>3700</v>
      </c>
    </row>
    <row r="21" spans="1:5">
      <c r="A21" s="65">
        <v>4630101</v>
      </c>
      <c r="B21" t="s">
        <v>82</v>
      </c>
      <c r="C21">
        <v>3230</v>
      </c>
      <c r="D21">
        <v>5040</v>
      </c>
      <c r="E21">
        <v>3857</v>
      </c>
    </row>
    <row r="22" spans="1:5">
      <c r="A22" s="65">
        <v>6001199</v>
      </c>
      <c r="B22" t="s">
        <v>59</v>
      </c>
      <c r="C22">
        <v>3670</v>
      </c>
      <c r="D22">
        <v>1099</v>
      </c>
      <c r="E22">
        <v>3020</v>
      </c>
    </row>
    <row r="23" spans="1:5">
      <c r="A23" s="65">
        <v>6001499</v>
      </c>
      <c r="B23" t="s">
        <v>83</v>
      </c>
      <c r="C23">
        <v>3670</v>
      </c>
      <c r="D23">
        <v>1099</v>
      </c>
      <c r="E23">
        <v>3391</v>
      </c>
    </row>
    <row r="24" spans="1:5">
      <c r="A24" s="65">
        <v>6010199</v>
      </c>
      <c r="B24" t="s">
        <v>84</v>
      </c>
      <c r="C24">
        <v>3210</v>
      </c>
      <c r="D24">
        <v>4208</v>
      </c>
      <c r="E24">
        <v>3602</v>
      </c>
    </row>
    <row r="25" spans="1:5">
      <c r="A25" s="65">
        <v>6033201</v>
      </c>
      <c r="B25" t="s">
        <v>85</v>
      </c>
      <c r="C25">
        <v>3230</v>
      </c>
      <c r="D25">
        <v>4150</v>
      </c>
      <c r="E25">
        <v>3000</v>
      </c>
    </row>
    <row r="26" spans="1:5">
      <c r="A26" s="65">
        <v>6202201</v>
      </c>
      <c r="B26" t="s">
        <v>86</v>
      </c>
      <c r="C26">
        <v>3230</v>
      </c>
      <c r="D26">
        <v>4208</v>
      </c>
      <c r="E26">
        <v>3602</v>
      </c>
    </row>
    <row r="27" spans="1:5">
      <c r="A27" s="65">
        <v>6302099</v>
      </c>
      <c r="B27" t="s">
        <v>87</v>
      </c>
      <c r="C27">
        <v>3230</v>
      </c>
      <c r="D27">
        <v>4200</v>
      </c>
      <c r="E27">
        <v>3342</v>
      </c>
    </row>
    <row r="28" spans="1:5">
      <c r="A28" s="65">
        <v>6302130</v>
      </c>
      <c r="B28" t="s">
        <v>61</v>
      </c>
      <c r="C28">
        <v>3230</v>
      </c>
      <c r="D28">
        <v>4303</v>
      </c>
      <c r="E28">
        <v>3601</v>
      </c>
    </row>
    <row r="29" spans="1:5">
      <c r="A29" s="65">
        <v>6302199</v>
      </c>
      <c r="B29" t="s">
        <v>88</v>
      </c>
      <c r="C29">
        <v>3230</v>
      </c>
      <c r="D29">
        <v>4200</v>
      </c>
      <c r="E29">
        <v>3342</v>
      </c>
    </row>
    <row r="30" spans="1:5">
      <c r="A30" s="65">
        <v>6304299</v>
      </c>
      <c r="B30" t="s">
        <v>89</v>
      </c>
      <c r="C30">
        <v>3230</v>
      </c>
      <c r="D30">
        <v>4200</v>
      </c>
      <c r="E30">
        <v>3332</v>
      </c>
    </row>
    <row r="31" spans="1:5">
      <c r="A31" s="65">
        <v>6304699</v>
      </c>
      <c r="B31" t="s">
        <v>90</v>
      </c>
      <c r="C31">
        <v>3230</v>
      </c>
      <c r="D31">
        <v>1099</v>
      </c>
      <c r="E31">
        <v>3151</v>
      </c>
    </row>
    <row r="32" spans="1:5">
      <c r="A32" s="65">
        <v>6305003</v>
      </c>
      <c r="B32" t="s">
        <v>91</v>
      </c>
      <c r="C32">
        <v>3230</v>
      </c>
      <c r="D32">
        <v>4150</v>
      </c>
      <c r="E32">
        <v>3009</v>
      </c>
    </row>
    <row r="33" spans="1:5">
      <c r="A33" s="65">
        <v>6305008</v>
      </c>
      <c r="B33" t="s">
        <v>60</v>
      </c>
      <c r="C33">
        <v>3230</v>
      </c>
      <c r="D33">
        <v>4160</v>
      </c>
      <c r="E33">
        <v>3003</v>
      </c>
    </row>
    <row r="34" spans="1:5">
      <c r="A34" s="65">
        <v>6502799</v>
      </c>
      <c r="B34" t="s">
        <v>92</v>
      </c>
      <c r="C34">
        <v>3230</v>
      </c>
      <c r="D34">
        <v>4205</v>
      </c>
      <c r="E34">
        <v>3151</v>
      </c>
    </row>
    <row r="35" spans="1:5">
      <c r="A35" s="65">
        <v>6503399</v>
      </c>
      <c r="B35" t="s">
        <v>93</v>
      </c>
      <c r="C35">
        <v>3230</v>
      </c>
      <c r="D35">
        <v>4305</v>
      </c>
      <c r="E35">
        <v>3340</v>
      </c>
    </row>
    <row r="36" spans="1:5">
      <c r="A36" s="65">
        <v>6503799</v>
      </c>
      <c r="B36" t="s">
        <v>94</v>
      </c>
      <c r="C36">
        <v>3230</v>
      </c>
      <c r="D36">
        <v>4305</v>
      </c>
      <c r="E36">
        <v>3340</v>
      </c>
    </row>
    <row r="37" spans="1:5">
      <c r="A37" s="65">
        <v>6503899</v>
      </c>
      <c r="B37" t="s">
        <v>95</v>
      </c>
      <c r="C37">
        <v>3230</v>
      </c>
      <c r="D37">
        <v>4305</v>
      </c>
      <c r="E37">
        <v>3340</v>
      </c>
    </row>
    <row r="38" spans="1:5">
      <c r="A38" s="65">
        <v>6503999</v>
      </c>
      <c r="B38" t="s">
        <v>62</v>
      </c>
      <c r="C38">
        <v>3230</v>
      </c>
      <c r="D38">
        <v>4305</v>
      </c>
      <c r="E38">
        <v>3332</v>
      </c>
    </row>
    <row r="39" spans="1:5">
      <c r="A39" s="65">
        <v>6505117</v>
      </c>
      <c r="B39" t="s">
        <v>96</v>
      </c>
      <c r="C39">
        <v>3230</v>
      </c>
      <c r="D39">
        <v>4200</v>
      </c>
      <c r="E39">
        <v>3151</v>
      </c>
    </row>
    <row r="40" spans="1:5">
      <c r="A40" s="65">
        <v>6505499</v>
      </c>
      <c r="B40" t="s">
        <v>97</v>
      </c>
      <c r="C40">
        <v>3230</v>
      </c>
      <c r="D40">
        <v>4305</v>
      </c>
      <c r="E40">
        <v>3340</v>
      </c>
    </row>
    <row r="41" spans="1:5">
      <c r="A41" s="65">
        <v>6505599</v>
      </c>
      <c r="B41" t="s">
        <v>98</v>
      </c>
      <c r="C41">
        <v>3230</v>
      </c>
      <c r="D41">
        <v>4200</v>
      </c>
      <c r="E41">
        <v>3151</v>
      </c>
    </row>
    <row r="42" spans="1:5">
      <c r="A42" s="65">
        <v>6506199</v>
      </c>
      <c r="B42" t="s">
        <v>99</v>
      </c>
      <c r="C42">
        <v>3230</v>
      </c>
      <c r="D42">
        <v>4305</v>
      </c>
      <c r="E42">
        <v>3340</v>
      </c>
    </row>
    <row r="43" spans="1:5">
      <c r="A43" s="65">
        <v>6506599</v>
      </c>
      <c r="B43" t="s">
        <v>100</v>
      </c>
      <c r="C43">
        <v>3230</v>
      </c>
      <c r="D43">
        <v>1099</v>
      </c>
      <c r="E43">
        <v>3151</v>
      </c>
    </row>
    <row r="44" spans="1:5">
      <c r="A44" s="65">
        <v>6506999</v>
      </c>
      <c r="B44" t="s">
        <v>101</v>
      </c>
      <c r="C44">
        <v>3230</v>
      </c>
      <c r="D44">
        <v>4305</v>
      </c>
      <c r="E44">
        <v>3340</v>
      </c>
    </row>
    <row r="45" spans="1:5">
      <c r="A45" s="65">
        <v>6508099</v>
      </c>
      <c r="B45" t="s">
        <v>102</v>
      </c>
      <c r="C45">
        <v>3230</v>
      </c>
      <c r="D45">
        <v>4305</v>
      </c>
      <c r="E45">
        <v>3340</v>
      </c>
    </row>
    <row r="46" spans="1:5">
      <c r="A46" s="65">
        <v>6508399</v>
      </c>
      <c r="B46" t="s">
        <v>103</v>
      </c>
      <c r="C46">
        <v>3230</v>
      </c>
      <c r="D46">
        <v>4305</v>
      </c>
      <c r="E46">
        <v>3340</v>
      </c>
    </row>
    <row r="47" spans="1:5">
      <c r="A47" s="65">
        <v>6508499</v>
      </c>
      <c r="B47" t="s">
        <v>104</v>
      </c>
      <c r="C47">
        <v>3230</v>
      </c>
      <c r="D47">
        <v>4302</v>
      </c>
      <c r="E47">
        <v>3804</v>
      </c>
    </row>
    <row r="48" spans="1:5">
      <c r="A48" s="65">
        <v>6508599</v>
      </c>
      <c r="B48" t="s">
        <v>105</v>
      </c>
      <c r="C48">
        <v>3230</v>
      </c>
      <c r="D48">
        <v>4305</v>
      </c>
      <c r="E48">
        <v>3340</v>
      </c>
    </row>
    <row r="49" spans="1:5">
      <c r="A49" s="65">
        <v>6510801</v>
      </c>
      <c r="B49" t="s">
        <v>106</v>
      </c>
      <c r="C49">
        <v>3230</v>
      </c>
      <c r="D49">
        <v>4303</v>
      </c>
      <c r="E49">
        <v>3350</v>
      </c>
    </row>
    <row r="50" spans="1:5">
      <c r="A50" s="65">
        <v>6603399</v>
      </c>
      <c r="B50" t="s">
        <v>107</v>
      </c>
      <c r="C50">
        <v>3230</v>
      </c>
      <c r="D50">
        <v>1099</v>
      </c>
      <c r="E50">
        <v>3151</v>
      </c>
    </row>
    <row r="51" spans="1:5">
      <c r="A51" s="65">
        <v>6603399</v>
      </c>
      <c r="B51" t="s">
        <v>107</v>
      </c>
      <c r="C51">
        <v>3230</v>
      </c>
      <c r="D51">
        <v>5040</v>
      </c>
      <c r="E51">
        <v>3857</v>
      </c>
    </row>
    <row r="52" spans="1:5">
      <c r="A52" s="65">
        <v>6804099</v>
      </c>
      <c r="B52" t="s">
        <v>108</v>
      </c>
      <c r="C52">
        <v>3230</v>
      </c>
      <c r="D52">
        <v>4305</v>
      </c>
      <c r="E52">
        <v>3332</v>
      </c>
    </row>
    <row r="53" spans="1:5">
      <c r="A53" s="65">
        <v>6805175</v>
      </c>
      <c r="B53" t="s">
        <v>109</v>
      </c>
      <c r="C53">
        <v>3230</v>
      </c>
      <c r="D53">
        <v>4302</v>
      </c>
      <c r="E53">
        <v>3812</v>
      </c>
    </row>
    <row r="54" spans="1:5">
      <c r="A54" s="65">
        <v>6805199</v>
      </c>
      <c r="B54" t="s">
        <v>110</v>
      </c>
      <c r="C54">
        <v>3230</v>
      </c>
      <c r="D54">
        <v>4302</v>
      </c>
      <c r="E54">
        <v>3812</v>
      </c>
    </row>
    <row r="55" spans="1:5">
      <c r="A55" s="65">
        <v>6805599</v>
      </c>
      <c r="B55" t="s">
        <v>111</v>
      </c>
      <c r="C55">
        <v>3230</v>
      </c>
      <c r="D55">
        <v>4302</v>
      </c>
      <c r="E55">
        <v>3812</v>
      </c>
    </row>
    <row r="56" spans="1:5">
      <c r="A56" s="65">
        <v>6806299</v>
      </c>
      <c r="B56" t="s">
        <v>112</v>
      </c>
      <c r="C56">
        <v>3230</v>
      </c>
      <c r="D56">
        <v>4302</v>
      </c>
      <c r="E56">
        <v>3812</v>
      </c>
    </row>
    <row r="57" spans="1:5">
      <c r="A57" s="65">
        <v>6806499</v>
      </c>
      <c r="B57" t="s">
        <v>113</v>
      </c>
      <c r="C57">
        <v>3230</v>
      </c>
      <c r="D57">
        <v>4302</v>
      </c>
      <c r="E57">
        <v>3812</v>
      </c>
    </row>
    <row r="58" spans="1:5">
      <c r="A58" s="65">
        <v>6806599</v>
      </c>
      <c r="B58" t="s">
        <v>114</v>
      </c>
      <c r="C58">
        <v>3230</v>
      </c>
      <c r="D58">
        <v>4302</v>
      </c>
      <c r="E58">
        <v>3812</v>
      </c>
    </row>
    <row r="59" spans="1:5">
      <c r="A59" s="65">
        <v>6820199</v>
      </c>
      <c r="B59" t="s">
        <v>115</v>
      </c>
      <c r="C59">
        <v>3230</v>
      </c>
      <c r="D59">
        <v>4303</v>
      </c>
      <c r="E59">
        <v>3350</v>
      </c>
    </row>
    <row r="60" spans="1:5">
      <c r="A60" s="65">
        <v>6830199</v>
      </c>
      <c r="B60" t="s">
        <v>116</v>
      </c>
      <c r="C60">
        <v>3230</v>
      </c>
      <c r="D60">
        <v>4303</v>
      </c>
      <c r="E60">
        <v>3601</v>
      </c>
    </row>
    <row r="61" spans="1:5">
      <c r="A61" s="65">
        <v>6831299</v>
      </c>
      <c r="B61" t="s">
        <v>117</v>
      </c>
      <c r="C61">
        <v>3230</v>
      </c>
      <c r="D61">
        <v>4303</v>
      </c>
      <c r="E61">
        <v>3601</v>
      </c>
    </row>
    <row r="62" spans="1:5">
      <c r="A62" s="65">
        <v>6831399</v>
      </c>
      <c r="B62" t="s">
        <v>118</v>
      </c>
      <c r="C62">
        <v>3230</v>
      </c>
      <c r="D62">
        <v>4303</v>
      </c>
      <c r="E62">
        <v>3601</v>
      </c>
    </row>
    <row r="63" spans="1:5">
      <c r="A63" s="65">
        <v>6831599</v>
      </c>
      <c r="B63" t="s">
        <v>119</v>
      </c>
      <c r="C63">
        <v>3230</v>
      </c>
      <c r="D63">
        <v>4304</v>
      </c>
      <c r="E63">
        <v>3601</v>
      </c>
    </row>
    <row r="64" spans="1:5">
      <c r="A64" s="65">
        <v>6841299</v>
      </c>
      <c r="B64" t="s">
        <v>120</v>
      </c>
      <c r="C64">
        <v>3230</v>
      </c>
      <c r="D64">
        <v>4303</v>
      </c>
      <c r="E64">
        <v>3351</v>
      </c>
    </row>
    <row r="65" spans="1:5">
      <c r="A65" s="65">
        <v>6860102</v>
      </c>
      <c r="B65" t="s">
        <v>121</v>
      </c>
      <c r="C65">
        <v>3230</v>
      </c>
      <c r="D65">
        <v>4304</v>
      </c>
      <c r="E65">
        <v>3930</v>
      </c>
    </row>
    <row r="66" spans="1:5">
      <c r="A66" s="65">
        <v>6860199</v>
      </c>
      <c r="B66" t="s">
        <v>122</v>
      </c>
      <c r="C66">
        <v>3230</v>
      </c>
      <c r="D66">
        <v>4304</v>
      </c>
      <c r="E66">
        <v>3930</v>
      </c>
    </row>
    <row r="67" spans="1:5">
      <c r="A67" s="65">
        <v>6860599</v>
      </c>
      <c r="B67" t="s">
        <v>63</v>
      </c>
      <c r="C67">
        <v>3230</v>
      </c>
      <c r="D67">
        <v>4304</v>
      </c>
      <c r="E67">
        <v>3930</v>
      </c>
    </row>
    <row r="68" spans="1:5">
      <c r="A68" s="65">
        <v>6860899</v>
      </c>
      <c r="B68" t="s">
        <v>123</v>
      </c>
      <c r="C68">
        <v>3230</v>
      </c>
      <c r="D68">
        <v>4304</v>
      </c>
      <c r="E68">
        <v>3930</v>
      </c>
    </row>
    <row r="69" spans="1:5">
      <c r="A69" s="65">
        <v>6860999</v>
      </c>
      <c r="B69" t="s">
        <v>124</v>
      </c>
      <c r="C69">
        <v>3230</v>
      </c>
      <c r="D69">
        <v>4304</v>
      </c>
      <c r="E69">
        <v>3930</v>
      </c>
    </row>
    <row r="70" spans="1:5">
      <c r="A70" s="65">
        <v>6861399</v>
      </c>
      <c r="B70" t="s">
        <v>125</v>
      </c>
      <c r="C70">
        <v>3230</v>
      </c>
      <c r="D70">
        <v>4304</v>
      </c>
      <c r="E70">
        <v>3930</v>
      </c>
    </row>
    <row r="71" spans="1:5">
      <c r="A71" s="65">
        <v>6863499</v>
      </c>
      <c r="B71" t="s">
        <v>126</v>
      </c>
      <c r="C71">
        <v>3230</v>
      </c>
      <c r="D71">
        <v>4303</v>
      </c>
      <c r="E71">
        <v>3350</v>
      </c>
    </row>
    <row r="72" spans="1:5">
      <c r="A72" s="65">
        <v>6910157</v>
      </c>
      <c r="B72" t="s">
        <v>127</v>
      </c>
      <c r="C72">
        <v>3230</v>
      </c>
      <c r="D72">
        <v>4200</v>
      </c>
      <c r="E72">
        <v>3151</v>
      </c>
    </row>
    <row r="73" spans="1:5">
      <c r="A73" s="65">
        <v>7504199</v>
      </c>
      <c r="B73" t="s">
        <v>128</v>
      </c>
      <c r="C73">
        <v>3230</v>
      </c>
      <c r="D73">
        <v>4203</v>
      </c>
      <c r="E73">
        <v>3450</v>
      </c>
    </row>
    <row r="74" spans="1:5">
      <c r="A74" s="65">
        <v>7506099</v>
      </c>
      <c r="B74" t="s">
        <v>129</v>
      </c>
      <c r="C74">
        <v>3230</v>
      </c>
      <c r="D74">
        <v>4203</v>
      </c>
      <c r="E74">
        <v>3530</v>
      </c>
    </row>
    <row r="75" spans="1:5">
      <c r="A75" s="65">
        <v>7507099</v>
      </c>
      <c r="B75" t="s">
        <v>130</v>
      </c>
      <c r="C75">
        <v>3230</v>
      </c>
      <c r="D75">
        <v>4203</v>
      </c>
      <c r="E75">
        <v>3550</v>
      </c>
    </row>
    <row r="76" spans="1:5">
      <c r="A76" s="65">
        <v>7507199</v>
      </c>
      <c r="B76" t="s">
        <v>131</v>
      </c>
      <c r="C76">
        <v>3230</v>
      </c>
      <c r="D76">
        <v>4203</v>
      </c>
      <c r="E76">
        <v>3533</v>
      </c>
    </row>
    <row r="77" spans="1:5">
      <c r="A77" s="65">
        <v>7507699</v>
      </c>
      <c r="B77" t="s">
        <v>132</v>
      </c>
      <c r="C77">
        <v>3230</v>
      </c>
      <c r="D77">
        <v>4203</v>
      </c>
      <c r="E77">
        <v>3530</v>
      </c>
    </row>
    <row r="78" spans="1:5">
      <c r="A78" s="65">
        <v>7507799</v>
      </c>
      <c r="B78" t="s">
        <v>133</v>
      </c>
      <c r="C78">
        <v>3230</v>
      </c>
      <c r="D78">
        <v>4203</v>
      </c>
      <c r="E78">
        <v>3530</v>
      </c>
    </row>
    <row r="79" spans="1:5">
      <c r="A79" s="65">
        <v>7507899</v>
      </c>
      <c r="B79" t="s">
        <v>134</v>
      </c>
      <c r="C79">
        <v>3230</v>
      </c>
      <c r="D79">
        <v>4203</v>
      </c>
      <c r="E79">
        <v>3450</v>
      </c>
    </row>
    <row r="80" spans="1:5">
      <c r="A80" s="65">
        <v>7507999</v>
      </c>
      <c r="B80" t="s">
        <v>135</v>
      </c>
      <c r="C80">
        <v>3230</v>
      </c>
      <c r="D80">
        <v>4203</v>
      </c>
      <c r="E80">
        <v>3530</v>
      </c>
    </row>
    <row r="81" spans="1:5">
      <c r="A81" s="65">
        <v>7509102</v>
      </c>
      <c r="B81" t="s">
        <v>136</v>
      </c>
      <c r="C81">
        <v>3230</v>
      </c>
      <c r="D81">
        <v>4203</v>
      </c>
      <c r="E81">
        <v>3530</v>
      </c>
    </row>
    <row r="82" spans="1:5">
      <c r="A82" s="65">
        <v>7509199</v>
      </c>
      <c r="B82" t="s">
        <v>137</v>
      </c>
      <c r="C82">
        <v>3230</v>
      </c>
      <c r="D82">
        <v>4203</v>
      </c>
      <c r="E82">
        <v>3450</v>
      </c>
    </row>
    <row r="83" spans="1:5">
      <c r="A83" s="65">
        <v>7509299</v>
      </c>
      <c r="B83" t="s">
        <v>64</v>
      </c>
      <c r="C83">
        <v>3230</v>
      </c>
      <c r="D83">
        <v>1140</v>
      </c>
      <c r="E83">
        <v>3151</v>
      </c>
    </row>
    <row r="84" spans="1:5">
      <c r="A84" s="65">
        <v>7509502</v>
      </c>
      <c r="B84" t="s">
        <v>138</v>
      </c>
      <c r="C84">
        <v>3230</v>
      </c>
      <c r="D84">
        <v>4203</v>
      </c>
      <c r="E84">
        <v>3530</v>
      </c>
    </row>
    <row r="85" spans="1:5">
      <c r="A85" s="65">
        <v>7580099</v>
      </c>
      <c r="B85" t="s">
        <v>139</v>
      </c>
      <c r="C85">
        <v>3230</v>
      </c>
      <c r="D85">
        <v>4200</v>
      </c>
      <c r="E85">
        <v>3151</v>
      </c>
    </row>
    <row r="86" spans="1:5">
      <c r="A86" s="65">
        <v>7580099</v>
      </c>
      <c r="B86" t="s">
        <v>139</v>
      </c>
      <c r="C86">
        <v>3810</v>
      </c>
      <c r="D86">
        <v>4200</v>
      </c>
      <c r="E86">
        <v>3151</v>
      </c>
    </row>
    <row r="87" spans="1:5">
      <c r="A87" s="65">
        <v>7602127</v>
      </c>
      <c r="B87" t="s">
        <v>140</v>
      </c>
      <c r="C87">
        <v>3230</v>
      </c>
      <c r="D87">
        <v>4201</v>
      </c>
      <c r="E87">
        <v>3450</v>
      </c>
    </row>
    <row r="88" spans="1:5">
      <c r="A88" s="65">
        <v>7602129</v>
      </c>
      <c r="B88" t="s">
        <v>141</v>
      </c>
      <c r="C88">
        <v>3230</v>
      </c>
      <c r="D88">
        <v>4201</v>
      </c>
      <c r="E88">
        <v>3450</v>
      </c>
    </row>
    <row r="89" spans="1:5">
      <c r="A89" s="65">
        <v>7702126</v>
      </c>
      <c r="B89" t="s">
        <v>142</v>
      </c>
      <c r="C89">
        <v>3230</v>
      </c>
      <c r="D89">
        <v>4202</v>
      </c>
      <c r="E89">
        <v>3533</v>
      </c>
    </row>
    <row r="90" spans="1:5">
      <c r="A90" s="65">
        <v>7702127</v>
      </c>
      <c r="B90" t="s">
        <v>143</v>
      </c>
      <c r="C90">
        <v>3230</v>
      </c>
      <c r="D90">
        <v>4202</v>
      </c>
      <c r="E90">
        <v>3533</v>
      </c>
    </row>
    <row r="91" spans="1:5">
      <c r="A91" s="65">
        <v>7702199</v>
      </c>
      <c r="B91" t="s">
        <v>144</v>
      </c>
      <c r="C91">
        <v>3230</v>
      </c>
      <c r="D91">
        <v>4203</v>
      </c>
      <c r="E91">
        <v>3533</v>
      </c>
    </row>
    <row r="92" spans="1:5">
      <c r="A92" s="65">
        <v>7702299</v>
      </c>
      <c r="B92" t="s">
        <v>145</v>
      </c>
      <c r="C92">
        <v>3230</v>
      </c>
      <c r="D92">
        <v>4202</v>
      </c>
      <c r="E92">
        <v>3530</v>
      </c>
    </row>
    <row r="93" spans="1:5">
      <c r="A93" s="65">
        <v>7702399</v>
      </c>
      <c r="B93" t="s">
        <v>146</v>
      </c>
      <c r="C93">
        <v>3230</v>
      </c>
      <c r="D93">
        <v>4202</v>
      </c>
      <c r="E93">
        <v>3530</v>
      </c>
    </row>
    <row r="94" spans="1:5">
      <c r="A94" s="65">
        <v>7709199</v>
      </c>
      <c r="B94" t="s">
        <v>147</v>
      </c>
      <c r="C94">
        <v>3230</v>
      </c>
      <c r="D94">
        <v>4202</v>
      </c>
      <c r="E94">
        <v>3530</v>
      </c>
    </row>
    <row r="95" spans="1:5">
      <c r="A95" s="65">
        <v>7710299</v>
      </c>
      <c r="B95" t="s">
        <v>148</v>
      </c>
      <c r="C95">
        <v>3230</v>
      </c>
      <c r="D95">
        <v>4203</v>
      </c>
      <c r="E95">
        <v>3530</v>
      </c>
    </row>
    <row r="96" spans="1:5">
      <c r="A96" s="65">
        <v>7806299</v>
      </c>
      <c r="B96" t="s">
        <v>149</v>
      </c>
      <c r="C96">
        <v>3230</v>
      </c>
      <c r="D96">
        <v>4204</v>
      </c>
      <c r="E96">
        <v>3550</v>
      </c>
    </row>
    <row r="97" spans="1:5">
      <c r="A97" s="65">
        <v>7806599</v>
      </c>
      <c r="B97" t="s">
        <v>150</v>
      </c>
      <c r="C97">
        <v>3230</v>
      </c>
      <c r="D97">
        <v>4204</v>
      </c>
      <c r="E97">
        <v>3550</v>
      </c>
    </row>
    <row r="98" spans="1:5">
      <c r="A98" s="65">
        <v>7807799</v>
      </c>
      <c r="B98" t="s">
        <v>151</v>
      </c>
      <c r="C98">
        <v>3230</v>
      </c>
      <c r="D98">
        <v>4204</v>
      </c>
      <c r="E98">
        <v>3550</v>
      </c>
    </row>
    <row r="99" spans="1:5">
      <c r="A99" s="65">
        <v>8100301</v>
      </c>
      <c r="B99" t="s">
        <v>65</v>
      </c>
      <c r="C99">
        <v>3671</v>
      </c>
      <c r="D99">
        <v>1099</v>
      </c>
      <c r="E99">
        <v>3151</v>
      </c>
    </row>
    <row r="100" spans="1:5">
      <c r="A100" s="65">
        <v>8100401</v>
      </c>
      <c r="B100" t="s">
        <v>152</v>
      </c>
      <c r="C100">
        <v>3230</v>
      </c>
      <c r="D100">
        <v>4200</v>
      </c>
      <c r="E100">
        <v>3151</v>
      </c>
    </row>
    <row r="101" spans="1:5">
      <c r="A101" s="65">
        <v>9000099</v>
      </c>
      <c r="B101" t="s">
        <v>153</v>
      </c>
      <c r="C101">
        <v>3510</v>
      </c>
      <c r="D101">
        <v>9000</v>
      </c>
      <c r="E101">
        <v>8700</v>
      </c>
    </row>
    <row r="102" spans="1:5">
      <c r="A102" s="65">
        <v>9000099</v>
      </c>
      <c r="B102" t="s">
        <v>153</v>
      </c>
      <c r="C102">
        <v>3528</v>
      </c>
      <c r="D102">
        <v>1094</v>
      </c>
      <c r="E102">
        <v>8700</v>
      </c>
    </row>
    <row r="103" spans="1:5">
      <c r="A103" s="65">
        <v>9000099</v>
      </c>
      <c r="B103" t="s">
        <v>153</v>
      </c>
      <c r="C103">
        <v>3528</v>
      </c>
      <c r="D103">
        <v>9000</v>
      </c>
      <c r="E103">
        <v>8700</v>
      </c>
    </row>
    <row r="104" spans="1:5">
      <c r="A104" s="65">
        <v>9000099</v>
      </c>
      <c r="B104" t="s">
        <v>153</v>
      </c>
      <c r="C104">
        <v>3910</v>
      </c>
      <c r="D104">
        <v>9000</v>
      </c>
      <c r="E104">
        <v>8700</v>
      </c>
    </row>
    <row r="105" spans="1:5">
      <c r="A105" s="65">
        <v>9000099</v>
      </c>
      <c r="B105" t="s">
        <v>153</v>
      </c>
      <c r="C105">
        <v>3911</v>
      </c>
      <c r="D105">
        <v>9000</v>
      </c>
      <c r="E105">
        <v>8700</v>
      </c>
    </row>
    <row r="106" spans="1:5">
      <c r="A106" s="65">
        <v>9000099</v>
      </c>
      <c r="B106" t="s">
        <v>153</v>
      </c>
      <c r="C106">
        <v>3920</v>
      </c>
      <c r="D106">
        <v>9000</v>
      </c>
      <c r="E106">
        <v>8700</v>
      </c>
    </row>
    <row r="107" spans="1:5">
      <c r="A107" s="65">
        <v>9000199</v>
      </c>
      <c r="B107" t="s">
        <v>154</v>
      </c>
      <c r="C107">
        <v>3729</v>
      </c>
      <c r="D107">
        <v>9000</v>
      </c>
      <c r="E107">
        <v>8410</v>
      </c>
    </row>
    <row r="108" spans="1:5">
      <c r="A108" s="65">
        <v>9000199</v>
      </c>
      <c r="B108" t="s">
        <v>154</v>
      </c>
      <c r="C108">
        <v>3970</v>
      </c>
      <c r="D108">
        <v>9000</v>
      </c>
      <c r="E108">
        <v>8800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6" ma:contentTypeDescription="Create a new document." ma:contentTypeScope="" ma:versionID="e4fadcfb252aec971ce049561595e4c6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10c9e9adbdacfd98ecad7cafa7fab79b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F287E-78A2-40FF-A3C2-904813B0820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df25a99a-1c69-45a9-93ff-ed73211d271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C9AC5-2365-41E5-AF2D-5BE0CB09E398}"/>
</file>

<file path=customXml/itemProps3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Årtun, Guri</cp:lastModifiedBy>
  <cp:lastPrinted>2016-09-09T08:01:42Z</cp:lastPrinted>
  <dcterms:created xsi:type="dcterms:W3CDTF">2005-09-27T07:32:28Z</dcterms:created>
  <dcterms:modified xsi:type="dcterms:W3CDTF">2020-06-08T12:37:23Z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