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udsjett og analyse\Økonomiplan\Økonomiplan 2018-2021\"/>
    </mc:Choice>
  </mc:AlternateContent>
  <bookViews>
    <workbookView xWindow="0" yWindow="0" windowWidth="21570" windowHeight="8910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  <c r="E21" i="1" l="1"/>
  <c r="I45" i="1" l="1"/>
  <c r="I57" i="1"/>
  <c r="I89" i="1"/>
  <c r="G142" i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31" i="1"/>
  <c r="I131" i="1" s="1"/>
  <c r="G128" i="1"/>
  <c r="H124" i="1"/>
  <c r="I124" i="1" s="1"/>
  <c r="H125" i="1"/>
  <c r="I125" i="1" s="1"/>
  <c r="H123" i="1"/>
  <c r="G120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99" i="1"/>
  <c r="I99" i="1" s="1"/>
  <c r="G96" i="1"/>
  <c r="H42" i="1"/>
  <c r="I42" i="1" s="1"/>
  <c r="H43" i="1"/>
  <c r="I43" i="1" s="1"/>
  <c r="H44" i="1"/>
  <c r="I44" i="1" s="1"/>
  <c r="H45" i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41" i="1"/>
  <c r="I41" i="1" s="1"/>
  <c r="H37" i="1"/>
  <c r="I37" i="1" s="1"/>
  <c r="E127" i="1"/>
  <c r="H127" i="1" s="1"/>
  <c r="I127" i="1" s="1"/>
  <c r="E126" i="1"/>
  <c r="H126" i="1" s="1"/>
  <c r="I126" i="1" s="1"/>
  <c r="G144" i="1" l="1"/>
  <c r="H128" i="1"/>
  <c r="I123" i="1"/>
  <c r="I128" i="1" s="1"/>
  <c r="I96" i="1"/>
  <c r="I142" i="1"/>
  <c r="H142" i="1"/>
  <c r="H96" i="1"/>
  <c r="I120" i="1"/>
  <c r="H120" i="1"/>
  <c r="E142" i="1"/>
  <c r="F142" i="1"/>
  <c r="E128" i="1"/>
  <c r="F128" i="1"/>
  <c r="E120" i="1"/>
  <c r="F120" i="1"/>
  <c r="E96" i="1"/>
  <c r="F96" i="1"/>
  <c r="E8" i="1"/>
  <c r="E14" i="1"/>
  <c r="F144" i="1" l="1"/>
  <c r="E144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6" i="1"/>
  <c r="I6" i="1" s="1"/>
  <c r="H9" i="1"/>
  <c r="I9" i="1" s="1"/>
  <c r="H5" i="1"/>
  <c r="H8" i="1"/>
  <c r="I8" i="1" s="1"/>
  <c r="I5" i="1" l="1"/>
  <c r="I144" i="1" s="1"/>
  <c r="H144" i="1"/>
  <c r="D128" i="1"/>
  <c r="D120" i="1"/>
  <c r="D96" i="1"/>
  <c r="D142" i="1"/>
  <c r="C38" i="1"/>
  <c r="C144" i="1" s="1"/>
  <c r="D144" i="1" l="1"/>
</calcChain>
</file>

<file path=xl/sharedStrings.xml><?xml version="1.0" encoding="utf-8"?>
<sst xmlns="http://schemas.openxmlformats.org/spreadsheetml/2006/main" count="146" uniqueCount="146">
  <si>
    <t>25701 Disposisjonsfond hk. 1.1</t>
  </si>
  <si>
    <t>25701005 Bydelsutvalgene</t>
  </si>
  <si>
    <t>25701019 Eiendomsforvaltning</t>
  </si>
  <si>
    <t>25701110 Kommune felles og prosjekter</t>
  </si>
  <si>
    <t>25701115 Rådmannen (felles)</t>
  </si>
  <si>
    <t>25701118 Politisk virksomhet</t>
  </si>
  <si>
    <t>25701119 Politisk sekretariat</t>
  </si>
  <si>
    <t>25701125 Byggdrift</t>
  </si>
  <si>
    <t>25701136 Regnskap og lønn</t>
  </si>
  <si>
    <t>25701137 Kompetansetjenester</t>
  </si>
  <si>
    <t>25701140 Servicekontor</t>
  </si>
  <si>
    <t>25701145 Skatt</t>
  </si>
  <si>
    <t>25701148 Sandnes bydrift felles</t>
  </si>
  <si>
    <t>25701149 Forskuttering av spillemidler</t>
  </si>
  <si>
    <t>25701150 Sandnes matservice</t>
  </si>
  <si>
    <t>25701151 Hustrykkeriet</t>
  </si>
  <si>
    <t>25701155 Kommunens reservefond</t>
  </si>
  <si>
    <t>25701156 Disposisjonsfond</t>
  </si>
  <si>
    <t>25701157 Næringsutvikling-/byutviklingsfond</t>
  </si>
  <si>
    <t>25701158 Rentekostnadsfond</t>
  </si>
  <si>
    <t>25701159 Stadion sandnes ulf</t>
  </si>
  <si>
    <t>25701160 Vitensenter, avsetn. Mva.Komp</t>
  </si>
  <si>
    <t>25701178 Kommunale eiendommer, utredninger/analys</t>
  </si>
  <si>
    <t>25701190 Avlastningssenter/tiltak funks.Hemmede</t>
  </si>
  <si>
    <t>25701208 Organisasjon felles</t>
  </si>
  <si>
    <t>25701210 Dokumentsenter</t>
  </si>
  <si>
    <t>25701215 Hms</t>
  </si>
  <si>
    <t>25701220 It</t>
  </si>
  <si>
    <t>25701225 Budsjett og analyse</t>
  </si>
  <si>
    <t>25701250 Pensjonsfond</t>
  </si>
  <si>
    <t>25701255 Personal</t>
  </si>
  <si>
    <t>25701260 Idrett og landskapsdrift</t>
  </si>
  <si>
    <t>Sum 25701 Disposisjonsfond hk. 1.1</t>
  </si>
  <si>
    <t>25702 Disposisjonsfond hk. 1.2</t>
  </si>
  <si>
    <t>25702105 Videreføring av innovasjonsprosjekt - sk</t>
  </si>
  <si>
    <t>25702110 Skoler felles</t>
  </si>
  <si>
    <t>25702115 Aspervika skole</t>
  </si>
  <si>
    <t>25702120 Austrått skole</t>
  </si>
  <si>
    <t>25702130 Figgjo skole</t>
  </si>
  <si>
    <t>25702135 Hana og vatne skoler</t>
  </si>
  <si>
    <t>25702140 Hommersåk skole</t>
  </si>
  <si>
    <t>25702145 Høle skole</t>
  </si>
  <si>
    <t>25702150 Høyland skole</t>
  </si>
  <si>
    <t>25702155 Iglemyr skole</t>
  </si>
  <si>
    <t>25702165 Maudland skole</t>
  </si>
  <si>
    <t>25702170 Riska skole</t>
  </si>
  <si>
    <t>25702185 Øygard skole</t>
  </si>
  <si>
    <t>25702190 Sørbø skole</t>
  </si>
  <si>
    <t>25702195 Ganddal skole</t>
  </si>
  <si>
    <t>25702200 Giske skole</t>
  </si>
  <si>
    <t>25702205 Lura skole</t>
  </si>
  <si>
    <t>25702210 Lurahammeren skole</t>
  </si>
  <si>
    <t>25702215 Malmheim skole</t>
  </si>
  <si>
    <t>25702220 Altona</t>
  </si>
  <si>
    <t>25702225 Porsholen skole</t>
  </si>
  <si>
    <t>25702230 Sandved skole</t>
  </si>
  <si>
    <t>25702235 Skeiene skole</t>
  </si>
  <si>
    <t>25702240 Soma skole</t>
  </si>
  <si>
    <t>25702245 Stangeland skole</t>
  </si>
  <si>
    <t>25702250 Trones skole</t>
  </si>
  <si>
    <t>25702260 Smeaheia skole</t>
  </si>
  <si>
    <t>25702265 Buggeland skole</t>
  </si>
  <si>
    <t>25702270 Sviland skole</t>
  </si>
  <si>
    <t>25702285 Bogafjell skole</t>
  </si>
  <si>
    <t>25702290 Kyrkjevollen skole</t>
  </si>
  <si>
    <t>25702295 Lundehaugen ungdomsskole</t>
  </si>
  <si>
    <t>25702310 Austrått bhg</t>
  </si>
  <si>
    <t>25702315 Brueland bhg</t>
  </si>
  <si>
    <t>25702320 Ganddal bhg</t>
  </si>
  <si>
    <t>25702325 Gravarslia bhg</t>
  </si>
  <si>
    <t>25702330 Hommersåk bhg</t>
  </si>
  <si>
    <t>25702335 Høle bhg</t>
  </si>
  <si>
    <t>25702340 Jønningheia bhg</t>
  </si>
  <si>
    <t>25702345 Myklaberget bhg</t>
  </si>
  <si>
    <t>25702350 Porsholen bhg</t>
  </si>
  <si>
    <t>25702355 Riska bhg</t>
  </si>
  <si>
    <t>25702360 Rissebærstraen bhg</t>
  </si>
  <si>
    <t>25702370 Sandved bhg</t>
  </si>
  <si>
    <t>25702375 Stangeland bhg</t>
  </si>
  <si>
    <t>25702380 Varatun bhg</t>
  </si>
  <si>
    <t>25702385 Vatne bhg</t>
  </si>
  <si>
    <t>25702395 Figgjo bhg</t>
  </si>
  <si>
    <t>25702400 Smeaheia bhg</t>
  </si>
  <si>
    <t>25702405 Øygard bhg</t>
  </si>
  <si>
    <t>25702410 Stangelandsforen bhg</t>
  </si>
  <si>
    <t>25702415 Trones bhg</t>
  </si>
  <si>
    <t>25702420 Rådhusmarka barnehage</t>
  </si>
  <si>
    <t>25702430 Hana barnehage</t>
  </si>
  <si>
    <t>25702435 Langgata barnehage</t>
  </si>
  <si>
    <t>Sum 25702 Disposisjonsfond hk. 1.2</t>
  </si>
  <si>
    <t>25703 Disposisjonsfond hk. 1.3</t>
  </si>
  <si>
    <t>25703110 Helsestasjonstjenester</t>
  </si>
  <si>
    <t>25703115 Fritid</t>
  </si>
  <si>
    <t>25703120 Barnevern</t>
  </si>
  <si>
    <t>25703130 Pp-tjenesten</t>
  </si>
  <si>
    <t>25703135 Styrket barnehage</t>
  </si>
  <si>
    <t>25703150 Sandnes læringssenter</t>
  </si>
  <si>
    <t>25703151 Driftsfond sandnes læringssenter</t>
  </si>
  <si>
    <t>25703160 Legevakt</t>
  </si>
  <si>
    <t>25703170 Fysio-ergoterapi</t>
  </si>
  <si>
    <t>25703180 Omsorg sør</t>
  </si>
  <si>
    <t>25703185 Omsorg nord</t>
  </si>
  <si>
    <t>25703190 Omsorg vest</t>
  </si>
  <si>
    <t>25703200 Enhet for funksjonshemmede (eff)</t>
  </si>
  <si>
    <t>25703205 Mottakskontor for flyktninger og asylsøk</t>
  </si>
  <si>
    <t>25703210 Kommunelege/legetjenester</t>
  </si>
  <si>
    <t>25703215 Samordning</t>
  </si>
  <si>
    <t>25703220 Senter fbu</t>
  </si>
  <si>
    <t>25703225 Omsorg øst</t>
  </si>
  <si>
    <t>25703240 Aks</t>
  </si>
  <si>
    <t>25703245 Mestringsenheten</t>
  </si>
  <si>
    <t>25703250 Boligtjenesten</t>
  </si>
  <si>
    <t>Sum 25703 Disposisjonsfond hk. 1.3</t>
  </si>
  <si>
    <t>25705 Disposisjonsfond hk. 1.5</t>
  </si>
  <si>
    <t>25705005 Kulturverntilskudd</t>
  </si>
  <si>
    <t>25705110 Kultur og byurvikling, felles</t>
  </si>
  <si>
    <t>25705115 Kultur</t>
  </si>
  <si>
    <t>25705120 Bibliotek</t>
  </si>
  <si>
    <t>25705125 Kulturskole</t>
  </si>
  <si>
    <t>Sum 25705 Disposisjonsfond hk. 1.5</t>
  </si>
  <si>
    <t>25706 Disposisjonsfond hk. 1.6</t>
  </si>
  <si>
    <t>25706105 Bymiljø</t>
  </si>
  <si>
    <t>25706110 Kartl. Av ulovlig byggevirksomhet</t>
  </si>
  <si>
    <t>25706111 Prosjekt byggesaksbehandling</t>
  </si>
  <si>
    <t>25706112 Utbygging fornyelse av utstyr</t>
  </si>
  <si>
    <t>25706201 Rulleskianlegg melsheia</t>
  </si>
  <si>
    <t>25706205 Landbruk</t>
  </si>
  <si>
    <t>25706215 Byplan</t>
  </si>
  <si>
    <t>25706216 Geodata</t>
  </si>
  <si>
    <t>25706217 Plan</t>
  </si>
  <si>
    <t>25706218 Samfunnsplan</t>
  </si>
  <si>
    <t>25706220 Byggesak</t>
  </si>
  <si>
    <t>Sum 25706 Disposisjonsfond hk. 1.6</t>
  </si>
  <si>
    <t>Sum Disposisjonsfond (257)</t>
  </si>
  <si>
    <t>Fond</t>
  </si>
  <si>
    <t>Regnskap 31.08.2017</t>
  </si>
  <si>
    <t>Regnskap 31.12.2016</t>
  </si>
  <si>
    <t>Bruk i 2018</t>
  </si>
  <si>
    <t>Bruk i 2019</t>
  </si>
  <si>
    <t>Digitalisering</t>
  </si>
  <si>
    <t>Fond digitalisering</t>
  </si>
  <si>
    <t>Fond etter 2. tertial</t>
  </si>
  <si>
    <t>Fond etter bruk i 2018</t>
  </si>
  <si>
    <t>Fond etter bruk 2019</t>
  </si>
  <si>
    <t>DISPOSISJONSFOND - INNESTÅENDE ETTER 2. PERIODERAPPORT 2017</t>
  </si>
  <si>
    <t>25701101 Endring i regnskapsprinsipp (investering)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</si>
</sst>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164" fontId="2" fillId="0" borderId="1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workbookViewId="0">
      <selection activeCell="D1" sqref="D1"/>
    </sheetView>
  </sheetViews>
  <sheetFormatPr baseColWidth="10" defaultRowHeight="15" x14ac:dyDescent="0.25"/>
  <cols>
    <col min="1" max="1" width="51.140625" bestFit="1" customWidth="1"/>
    <col min="2" max="9" width="22.28515625" bestFit="1" customWidth="1"/>
  </cols>
  <sheetData>
    <row r="1" spans="1:11" x14ac:dyDescent="0.25">
      <c r="A1" s="1" t="s">
        <v>144</v>
      </c>
    </row>
    <row r="3" spans="1:11" x14ac:dyDescent="0.25">
      <c r="A3" s="2" t="s">
        <v>134</v>
      </c>
      <c r="B3" s="7" t="s">
        <v>136</v>
      </c>
      <c r="C3" s="7" t="s">
        <v>135</v>
      </c>
      <c r="D3" s="7" t="s">
        <v>141</v>
      </c>
      <c r="E3" s="7" t="s">
        <v>137</v>
      </c>
      <c r="F3" s="7" t="s">
        <v>138</v>
      </c>
      <c r="G3" s="7" t="s">
        <v>140</v>
      </c>
      <c r="H3" s="7" t="s">
        <v>142</v>
      </c>
      <c r="I3" s="7" t="s">
        <v>143</v>
      </c>
      <c r="J3" s="8"/>
      <c r="K3" s="8"/>
    </row>
    <row r="4" spans="1:11" x14ac:dyDescent="0.25">
      <c r="A4" s="3" t="s">
        <v>0</v>
      </c>
      <c r="B4" s="4"/>
      <c r="C4" s="4"/>
      <c r="D4" s="4"/>
      <c r="E4" s="4"/>
      <c r="F4" s="4"/>
      <c r="G4" s="4"/>
      <c r="H4" s="4"/>
      <c r="I4" s="4"/>
    </row>
    <row r="5" spans="1:11" x14ac:dyDescent="0.25">
      <c r="A5" s="4" t="s">
        <v>1</v>
      </c>
      <c r="B5" s="5">
        <v>-136565</v>
      </c>
      <c r="C5" s="5">
        <v>-136565</v>
      </c>
      <c r="D5" s="5">
        <v>-136565</v>
      </c>
      <c r="E5" s="5"/>
      <c r="F5" s="5"/>
      <c r="G5" s="5"/>
      <c r="H5" s="5">
        <f>D5+E5+G5</f>
        <v>-136565</v>
      </c>
      <c r="I5" s="5">
        <f>H5+F5</f>
        <v>-136565</v>
      </c>
    </row>
    <row r="6" spans="1:11" x14ac:dyDescent="0.25">
      <c r="A6" s="4" t="s">
        <v>2</v>
      </c>
      <c r="B6" s="5">
        <v>-3018000</v>
      </c>
      <c r="C6" s="5">
        <v>-3018000</v>
      </c>
      <c r="D6" s="5">
        <v>-3018000</v>
      </c>
      <c r="E6" s="5"/>
      <c r="F6" s="5"/>
      <c r="G6" s="5"/>
      <c r="H6" s="5">
        <f t="shared" ref="H6:H37" si="0">D6+E6+G6</f>
        <v>-3018000</v>
      </c>
      <c r="I6" s="5">
        <f t="shared" ref="I6:I37" si="1">H6+F6</f>
        <v>-3018000</v>
      </c>
    </row>
    <row r="7" spans="1:11" x14ac:dyDescent="0.25">
      <c r="A7" s="4" t="s">
        <v>145</v>
      </c>
      <c r="B7" s="5"/>
      <c r="C7" s="5"/>
      <c r="D7" s="5">
        <v>35786000</v>
      </c>
      <c r="E7" s="5"/>
      <c r="F7" s="5"/>
      <c r="G7" s="5"/>
      <c r="H7" s="5">
        <v>35786000</v>
      </c>
      <c r="I7" s="5">
        <v>35786000</v>
      </c>
    </row>
    <row r="8" spans="1:11" x14ac:dyDescent="0.25">
      <c r="A8" s="4" t="s">
        <v>3</v>
      </c>
      <c r="B8" s="5">
        <v>-10011000</v>
      </c>
      <c r="C8" s="5">
        <v>-9441000</v>
      </c>
      <c r="D8" s="5">
        <v>-7951000</v>
      </c>
      <c r="E8" s="5">
        <f>215000+575000+1500000</f>
        <v>2290000</v>
      </c>
      <c r="F8" s="5"/>
      <c r="G8" s="4"/>
      <c r="H8" s="5">
        <f t="shared" si="0"/>
        <v>-5661000</v>
      </c>
      <c r="I8" s="5">
        <f t="shared" si="1"/>
        <v>-5661000</v>
      </c>
    </row>
    <row r="9" spans="1:11" x14ac:dyDescent="0.25">
      <c r="A9" s="4" t="s">
        <v>4</v>
      </c>
      <c r="B9" s="5">
        <v>-3008000</v>
      </c>
      <c r="C9" s="5">
        <v>-3008000</v>
      </c>
      <c r="D9" s="5">
        <v>-2738000</v>
      </c>
      <c r="E9" s="5"/>
      <c r="F9" s="5"/>
      <c r="G9" s="5"/>
      <c r="H9" s="5">
        <f t="shared" si="0"/>
        <v>-2738000</v>
      </c>
      <c r="I9" s="5">
        <f t="shared" si="1"/>
        <v>-2738000</v>
      </c>
    </row>
    <row r="10" spans="1:11" x14ac:dyDescent="0.25">
      <c r="A10" s="4" t="s">
        <v>5</v>
      </c>
      <c r="B10" s="5">
        <v>-1779438</v>
      </c>
      <c r="C10" s="5">
        <v>-1779438</v>
      </c>
      <c r="D10" s="5">
        <v>-1779438</v>
      </c>
      <c r="E10" s="5"/>
      <c r="F10" s="5"/>
      <c r="G10" s="5"/>
      <c r="H10" s="5">
        <f t="shared" si="0"/>
        <v>-1779438</v>
      </c>
      <c r="I10" s="5">
        <f t="shared" si="1"/>
        <v>-1779438</v>
      </c>
    </row>
    <row r="11" spans="1:11" x14ac:dyDescent="0.25">
      <c r="A11" s="4" t="s">
        <v>6</v>
      </c>
      <c r="B11" s="5">
        <v>-316000</v>
      </c>
      <c r="C11" s="5">
        <v>-316000</v>
      </c>
      <c r="D11" s="5">
        <v>-316000</v>
      </c>
      <c r="E11" s="5"/>
      <c r="F11" s="5"/>
      <c r="G11" s="5"/>
      <c r="H11" s="5">
        <f t="shared" si="0"/>
        <v>-316000</v>
      </c>
      <c r="I11" s="5">
        <f t="shared" si="1"/>
        <v>-316000</v>
      </c>
    </row>
    <row r="12" spans="1:11" x14ac:dyDescent="0.25">
      <c r="A12" s="4" t="s">
        <v>7</v>
      </c>
      <c r="B12" s="5">
        <v>-5508745</v>
      </c>
      <c r="C12" s="5">
        <v>-5229745</v>
      </c>
      <c r="D12" s="5">
        <v>-5229745</v>
      </c>
      <c r="E12" s="11"/>
      <c r="F12" s="11"/>
      <c r="G12" s="5"/>
      <c r="H12" s="5">
        <f t="shared" si="0"/>
        <v>-5229745</v>
      </c>
      <c r="I12" s="5">
        <f t="shared" si="1"/>
        <v>-5229745</v>
      </c>
    </row>
    <row r="13" spans="1:11" x14ac:dyDescent="0.25">
      <c r="A13" s="4" t="s">
        <v>8</v>
      </c>
      <c r="B13" s="5">
        <v>-1512562</v>
      </c>
      <c r="C13" s="5">
        <v>-1512562</v>
      </c>
      <c r="D13" s="5">
        <v>-1512562</v>
      </c>
      <c r="E13" s="11"/>
      <c r="F13" s="11"/>
      <c r="G13" s="5"/>
      <c r="H13" s="5">
        <f t="shared" si="0"/>
        <v>-1512562</v>
      </c>
      <c r="I13" s="5">
        <f t="shared" si="1"/>
        <v>-1512562</v>
      </c>
    </row>
    <row r="14" spans="1:11" x14ac:dyDescent="0.25">
      <c r="A14" s="4" t="s">
        <v>9</v>
      </c>
      <c r="B14" s="5">
        <v>-1392000</v>
      </c>
      <c r="C14" s="5">
        <v>-1392000</v>
      </c>
      <c r="D14" s="5">
        <v>-1392000</v>
      </c>
      <c r="E14" s="11">
        <f>118000+300000+529000</f>
        <v>947000</v>
      </c>
      <c r="F14" s="11"/>
      <c r="G14" s="5"/>
      <c r="H14" s="5">
        <f t="shared" si="0"/>
        <v>-445000</v>
      </c>
      <c r="I14" s="5">
        <f t="shared" si="1"/>
        <v>-445000</v>
      </c>
    </row>
    <row r="15" spans="1:11" x14ac:dyDescent="0.25">
      <c r="A15" s="4" t="s">
        <v>10</v>
      </c>
      <c r="B15" s="5">
        <v>-268000</v>
      </c>
      <c r="C15" s="5">
        <v>-268000</v>
      </c>
      <c r="D15" s="5">
        <v>-268000</v>
      </c>
      <c r="E15" s="11"/>
      <c r="F15" s="11"/>
      <c r="G15" s="5"/>
      <c r="H15" s="5">
        <f t="shared" si="0"/>
        <v>-268000</v>
      </c>
      <c r="I15" s="5">
        <f t="shared" si="1"/>
        <v>-268000</v>
      </c>
    </row>
    <row r="16" spans="1:11" x14ac:dyDescent="0.25">
      <c r="A16" s="4" t="s">
        <v>11</v>
      </c>
      <c r="B16" s="5">
        <v>-2409969</v>
      </c>
      <c r="C16" s="5">
        <v>-2409969</v>
      </c>
      <c r="D16" s="5">
        <v>-2409969</v>
      </c>
      <c r="E16" s="11">
        <v>700000</v>
      </c>
      <c r="F16" s="11">
        <v>700000</v>
      </c>
      <c r="G16" s="5"/>
      <c r="H16" s="5">
        <f t="shared" si="0"/>
        <v>-1709969</v>
      </c>
      <c r="I16" s="5">
        <f t="shared" si="1"/>
        <v>-1009969</v>
      </c>
    </row>
    <row r="17" spans="1:9" x14ac:dyDescent="0.25">
      <c r="A17" s="4" t="s">
        <v>12</v>
      </c>
      <c r="B17" s="5">
        <v>-716000</v>
      </c>
      <c r="C17" s="5">
        <v>-716000</v>
      </c>
      <c r="D17" s="5">
        <v>-716000</v>
      </c>
      <c r="E17" s="11"/>
      <c r="F17" s="11"/>
      <c r="G17" s="5"/>
      <c r="H17" s="5">
        <f t="shared" si="0"/>
        <v>-716000</v>
      </c>
      <c r="I17" s="5">
        <f t="shared" si="1"/>
        <v>-716000</v>
      </c>
    </row>
    <row r="18" spans="1:9" x14ac:dyDescent="0.25">
      <c r="A18" s="4" t="s">
        <v>13</v>
      </c>
      <c r="B18" s="5">
        <v>-1310000</v>
      </c>
      <c r="C18" s="5">
        <v>-1310000</v>
      </c>
      <c r="D18" s="5">
        <v>-1310000</v>
      </c>
      <c r="E18" s="11"/>
      <c r="F18" s="11"/>
      <c r="G18" s="5"/>
      <c r="H18" s="5">
        <f t="shared" si="0"/>
        <v>-1310000</v>
      </c>
      <c r="I18" s="5">
        <f t="shared" si="1"/>
        <v>-1310000</v>
      </c>
    </row>
    <row r="19" spans="1:9" x14ac:dyDescent="0.25">
      <c r="A19" s="4" t="s">
        <v>14</v>
      </c>
      <c r="B19" s="5">
        <v>-770850</v>
      </c>
      <c r="C19" s="5">
        <v>-770850</v>
      </c>
      <c r="D19" s="5">
        <v>-770850</v>
      </c>
      <c r="E19" s="11"/>
      <c r="F19" s="11"/>
      <c r="G19" s="5"/>
      <c r="H19" s="5">
        <f t="shared" si="0"/>
        <v>-770850</v>
      </c>
      <c r="I19" s="5">
        <f t="shared" si="1"/>
        <v>-770850</v>
      </c>
    </row>
    <row r="20" spans="1:9" x14ac:dyDescent="0.25">
      <c r="A20" s="4" t="s">
        <v>15</v>
      </c>
      <c r="B20" s="5">
        <v>-302024</v>
      </c>
      <c r="C20" s="5">
        <v>-302024</v>
      </c>
      <c r="D20" s="5">
        <v>-302024</v>
      </c>
      <c r="E20" s="11"/>
      <c r="F20" s="11"/>
      <c r="G20" s="5"/>
      <c r="H20" s="5">
        <f t="shared" si="0"/>
        <v>-302024</v>
      </c>
      <c r="I20" s="5">
        <f t="shared" si="1"/>
        <v>-302024</v>
      </c>
    </row>
    <row r="21" spans="1:9" x14ac:dyDescent="0.25">
      <c r="A21" s="4" t="s">
        <v>16</v>
      </c>
      <c r="B21" s="5">
        <v>-41400603</v>
      </c>
      <c r="C21" s="5">
        <v>-60060603</v>
      </c>
      <c r="D21" s="5">
        <v>-60060603</v>
      </c>
      <c r="E21" s="11">
        <f>40000000+5000000</f>
        <v>45000000</v>
      </c>
      <c r="F21" s="11">
        <v>5000000</v>
      </c>
      <c r="G21" s="5"/>
      <c r="H21" s="5">
        <f t="shared" si="0"/>
        <v>-15060603</v>
      </c>
      <c r="I21" s="5">
        <f t="shared" si="1"/>
        <v>-10060603</v>
      </c>
    </row>
    <row r="22" spans="1:9" x14ac:dyDescent="0.25">
      <c r="A22" s="4" t="s">
        <v>17</v>
      </c>
      <c r="B22" s="5">
        <v>-36540033</v>
      </c>
      <c r="C22" s="5">
        <v>-36540033</v>
      </c>
      <c r="D22" s="5">
        <v>-72925033</v>
      </c>
      <c r="E22" s="11"/>
      <c r="F22" s="11"/>
      <c r="G22" s="5">
        <v>36000000</v>
      </c>
      <c r="H22" s="5">
        <f t="shared" si="0"/>
        <v>-36925033</v>
      </c>
      <c r="I22" s="5">
        <f t="shared" si="1"/>
        <v>-36925033</v>
      </c>
    </row>
    <row r="23" spans="1:9" x14ac:dyDescent="0.25">
      <c r="A23" s="4" t="s">
        <v>18</v>
      </c>
      <c r="B23" s="5">
        <v>-19000000</v>
      </c>
      <c r="C23" s="5">
        <v>-17040000</v>
      </c>
      <c r="D23" s="5">
        <v>-17040000</v>
      </c>
      <c r="E23" s="11"/>
      <c r="F23" s="11"/>
      <c r="G23" s="5"/>
      <c r="H23" s="5">
        <f t="shared" si="0"/>
        <v>-17040000</v>
      </c>
      <c r="I23" s="5">
        <f t="shared" si="1"/>
        <v>-17040000</v>
      </c>
    </row>
    <row r="24" spans="1:9" x14ac:dyDescent="0.25">
      <c r="A24" s="4" t="s">
        <v>19</v>
      </c>
      <c r="B24" s="5">
        <v>-20000000</v>
      </c>
      <c r="C24" s="5">
        <v>-45000000</v>
      </c>
      <c r="D24" s="5">
        <v>-45000000</v>
      </c>
      <c r="E24" s="11"/>
      <c r="F24" s="11"/>
      <c r="G24" s="5"/>
      <c r="H24" s="5">
        <f t="shared" si="0"/>
        <v>-45000000</v>
      </c>
      <c r="I24" s="5">
        <f t="shared" si="1"/>
        <v>-45000000</v>
      </c>
    </row>
    <row r="25" spans="1:9" x14ac:dyDescent="0.25">
      <c r="A25" s="4" t="s">
        <v>20</v>
      </c>
      <c r="B25" s="5">
        <v>0</v>
      </c>
      <c r="C25" s="5">
        <v>-40000000</v>
      </c>
      <c r="D25" s="5">
        <v>-40000000</v>
      </c>
      <c r="E25" s="11"/>
      <c r="F25" s="11"/>
      <c r="G25" s="5"/>
      <c r="H25" s="5">
        <f t="shared" si="0"/>
        <v>-40000000</v>
      </c>
      <c r="I25" s="5">
        <f t="shared" si="1"/>
        <v>-40000000</v>
      </c>
    </row>
    <row r="26" spans="1:9" x14ac:dyDescent="0.25">
      <c r="A26" s="4" t="s">
        <v>21</v>
      </c>
      <c r="B26" s="5">
        <v>-1073000</v>
      </c>
      <c r="C26" s="5">
        <v>-1073000</v>
      </c>
      <c r="D26" s="5">
        <v>-1073000</v>
      </c>
      <c r="E26" s="11"/>
      <c r="F26" s="11"/>
      <c r="G26" s="5"/>
      <c r="H26" s="5">
        <f t="shared" si="0"/>
        <v>-1073000</v>
      </c>
      <c r="I26" s="5">
        <f t="shared" si="1"/>
        <v>-1073000</v>
      </c>
    </row>
    <row r="27" spans="1:9" x14ac:dyDescent="0.25">
      <c r="A27" s="4" t="s">
        <v>22</v>
      </c>
      <c r="B27" s="5">
        <v>-1355000</v>
      </c>
      <c r="C27" s="5">
        <v>-1355000</v>
      </c>
      <c r="D27" s="5">
        <v>-1355000</v>
      </c>
      <c r="E27" s="11"/>
      <c r="F27" s="11"/>
      <c r="G27" s="5"/>
      <c r="H27" s="5">
        <f t="shared" si="0"/>
        <v>-1355000</v>
      </c>
      <c r="I27" s="5">
        <f t="shared" si="1"/>
        <v>-1355000</v>
      </c>
    </row>
    <row r="28" spans="1:9" x14ac:dyDescent="0.25">
      <c r="A28" s="4" t="s">
        <v>23</v>
      </c>
      <c r="B28" s="5">
        <v>-4200000</v>
      </c>
      <c r="C28" s="5">
        <v>-4200000</v>
      </c>
      <c r="D28" s="5">
        <v>-4200000</v>
      </c>
      <c r="E28" s="11"/>
      <c r="F28" s="11"/>
      <c r="G28" s="5"/>
      <c r="H28" s="5">
        <f t="shared" si="0"/>
        <v>-4200000</v>
      </c>
      <c r="I28" s="5">
        <f t="shared" si="1"/>
        <v>-4200000</v>
      </c>
    </row>
    <row r="29" spans="1:9" x14ac:dyDescent="0.25">
      <c r="A29" s="4" t="s">
        <v>24</v>
      </c>
      <c r="B29" s="5">
        <v>-382000</v>
      </c>
      <c r="C29" s="5">
        <v>-382000</v>
      </c>
      <c r="D29" s="5">
        <v>-382000</v>
      </c>
      <c r="E29" s="11">
        <v>382000</v>
      </c>
      <c r="F29" s="11"/>
      <c r="G29" s="5"/>
      <c r="H29" s="5">
        <f t="shared" si="0"/>
        <v>0</v>
      </c>
      <c r="I29" s="5">
        <f t="shared" si="1"/>
        <v>0</v>
      </c>
    </row>
    <row r="30" spans="1:9" x14ac:dyDescent="0.25">
      <c r="A30" s="4" t="s">
        <v>25</v>
      </c>
      <c r="B30" s="5">
        <v>-271000</v>
      </c>
      <c r="C30" s="5">
        <v>-271000</v>
      </c>
      <c r="D30" s="5">
        <v>-271000</v>
      </c>
      <c r="E30" s="11">
        <v>271000</v>
      </c>
      <c r="F30" s="11"/>
      <c r="G30" s="5"/>
      <c r="H30" s="5">
        <f t="shared" si="0"/>
        <v>0</v>
      </c>
      <c r="I30" s="5">
        <f t="shared" si="1"/>
        <v>0</v>
      </c>
    </row>
    <row r="31" spans="1:9" x14ac:dyDescent="0.25">
      <c r="A31" s="4" t="s">
        <v>26</v>
      </c>
      <c r="B31" s="5">
        <v>-588000</v>
      </c>
      <c r="C31" s="5">
        <v>-588000</v>
      </c>
      <c r="D31" s="5">
        <v>-588000</v>
      </c>
      <c r="E31" s="11"/>
      <c r="F31" s="11"/>
      <c r="G31" s="5"/>
      <c r="H31" s="5">
        <f t="shared" si="0"/>
        <v>-588000</v>
      </c>
      <c r="I31" s="5">
        <f t="shared" si="1"/>
        <v>-588000</v>
      </c>
    </row>
    <row r="32" spans="1:9" x14ac:dyDescent="0.25">
      <c r="A32" s="4" t="s">
        <v>27</v>
      </c>
      <c r="B32" s="5">
        <v>-1611000</v>
      </c>
      <c r="C32" s="5">
        <v>-1611000</v>
      </c>
      <c r="D32" s="5">
        <v>-1611000</v>
      </c>
      <c r="E32" s="11"/>
      <c r="F32" s="11"/>
      <c r="G32" s="5"/>
      <c r="H32" s="5">
        <f t="shared" si="0"/>
        <v>-1611000</v>
      </c>
      <c r="I32" s="5">
        <f t="shared" si="1"/>
        <v>-1611000</v>
      </c>
    </row>
    <row r="33" spans="1:9" x14ac:dyDescent="0.25">
      <c r="A33" s="4" t="s">
        <v>28</v>
      </c>
      <c r="B33" s="5">
        <v>-1310000</v>
      </c>
      <c r="C33" s="5">
        <v>-1310000</v>
      </c>
      <c r="D33" s="5">
        <v>-1310000</v>
      </c>
      <c r="E33" s="11"/>
      <c r="F33" s="11"/>
      <c r="G33" s="5"/>
      <c r="H33" s="5">
        <f t="shared" si="0"/>
        <v>-1310000</v>
      </c>
      <c r="I33" s="5">
        <f t="shared" si="1"/>
        <v>-1310000</v>
      </c>
    </row>
    <row r="34" spans="1:9" x14ac:dyDescent="0.25">
      <c r="A34" s="4" t="s">
        <v>29</v>
      </c>
      <c r="B34" s="5">
        <v>-142496000</v>
      </c>
      <c r="C34" s="5">
        <v>-142496000</v>
      </c>
      <c r="D34" s="5">
        <v>-142496000</v>
      </c>
      <c r="E34" s="11"/>
      <c r="F34" s="11"/>
      <c r="G34" s="5">
        <v>4000000</v>
      </c>
      <c r="H34" s="5">
        <f t="shared" si="0"/>
        <v>-138496000</v>
      </c>
      <c r="I34" s="5">
        <f t="shared" si="1"/>
        <v>-138496000</v>
      </c>
    </row>
    <row r="35" spans="1:9" x14ac:dyDescent="0.25">
      <c r="A35" s="4" t="s">
        <v>30</v>
      </c>
      <c r="B35" s="5">
        <v>-2271000</v>
      </c>
      <c r="C35" s="5">
        <v>-2271000</v>
      </c>
      <c r="D35" s="5">
        <v>-2271000</v>
      </c>
      <c r="E35" s="11">
        <v>800000</v>
      </c>
      <c r="F35" s="11"/>
      <c r="G35" s="5"/>
      <c r="H35" s="5">
        <f t="shared" si="0"/>
        <v>-1471000</v>
      </c>
      <c r="I35" s="5">
        <f t="shared" si="1"/>
        <v>-1471000</v>
      </c>
    </row>
    <row r="36" spans="1:9" x14ac:dyDescent="0.25">
      <c r="A36" s="4" t="s">
        <v>31</v>
      </c>
      <c r="B36" s="5">
        <v>-1296000</v>
      </c>
      <c r="C36" s="5">
        <v>0</v>
      </c>
      <c r="D36" s="5">
        <v>0</v>
      </c>
      <c r="E36" s="5"/>
      <c r="F36" s="5"/>
      <c r="G36" s="5"/>
      <c r="H36" s="5">
        <f>D36+E36+G36</f>
        <v>0</v>
      </c>
      <c r="I36" s="5">
        <f t="shared" si="1"/>
        <v>0</v>
      </c>
    </row>
    <row r="37" spans="1:9" x14ac:dyDescent="0.25">
      <c r="A37" s="9" t="s">
        <v>139</v>
      </c>
      <c r="B37" s="10"/>
      <c r="C37" s="10"/>
      <c r="D37" s="10"/>
      <c r="E37" s="10"/>
      <c r="F37" s="10"/>
      <c r="G37" s="10">
        <v>-40000000</v>
      </c>
      <c r="H37" s="10">
        <f t="shared" si="0"/>
        <v>-40000000</v>
      </c>
      <c r="I37" s="10">
        <f t="shared" si="1"/>
        <v>-40000000</v>
      </c>
    </row>
    <row r="38" spans="1:9" x14ac:dyDescent="0.25">
      <c r="A38" s="3" t="s">
        <v>32</v>
      </c>
      <c r="B38" s="6">
        <v>-306252789</v>
      </c>
      <c r="C38" s="6">
        <f>SUM(C5:C36)</f>
        <v>-385807789</v>
      </c>
      <c r="D38" s="6">
        <f>SUM(D5:D37)</f>
        <v>-384646789</v>
      </c>
      <c r="E38" s="6">
        <f t="shared" ref="E38:I38" si="2">SUM(E5:E37)</f>
        <v>50390000</v>
      </c>
      <c r="F38" s="6">
        <f t="shared" si="2"/>
        <v>5700000</v>
      </c>
      <c r="G38" s="6">
        <f t="shared" si="2"/>
        <v>0</v>
      </c>
      <c r="H38" s="6">
        <f t="shared" si="2"/>
        <v>-334256789</v>
      </c>
      <c r="I38" s="6">
        <f t="shared" si="2"/>
        <v>-328556789</v>
      </c>
    </row>
    <row r="39" spans="1:9" x14ac:dyDescent="0.25">
      <c r="A39" s="4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3" t="s">
        <v>33</v>
      </c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4" t="s">
        <v>34</v>
      </c>
      <c r="B41" s="5">
        <v>-500000</v>
      </c>
      <c r="C41" s="5">
        <v>-500000</v>
      </c>
      <c r="D41" s="5">
        <v>-500000</v>
      </c>
      <c r="E41" s="5"/>
      <c r="F41" s="5"/>
      <c r="G41" s="5"/>
      <c r="H41" s="5">
        <f t="shared" ref="H41:H95" si="3">D41+E41+G41</f>
        <v>-500000</v>
      </c>
      <c r="I41" s="5">
        <f t="shared" ref="I41:I95" si="4">H41+F41</f>
        <v>-500000</v>
      </c>
    </row>
    <row r="42" spans="1:9" x14ac:dyDescent="0.25">
      <c r="A42" s="4" t="s">
        <v>35</v>
      </c>
      <c r="B42" s="5">
        <v>-1295000</v>
      </c>
      <c r="C42" s="5">
        <v>-1295000</v>
      </c>
      <c r="D42" s="5">
        <v>-1295000</v>
      </c>
      <c r="E42" s="5"/>
      <c r="F42" s="5"/>
      <c r="G42" s="5"/>
      <c r="H42" s="5">
        <f t="shared" si="3"/>
        <v>-1295000</v>
      </c>
      <c r="I42" s="5">
        <f t="shared" si="4"/>
        <v>-1295000</v>
      </c>
    </row>
    <row r="43" spans="1:9" x14ac:dyDescent="0.25">
      <c r="A43" s="4" t="s">
        <v>36</v>
      </c>
      <c r="B43" s="5">
        <v>-158000</v>
      </c>
      <c r="C43" s="5">
        <v>-158000</v>
      </c>
      <c r="D43" s="5">
        <v>-158000</v>
      </c>
      <c r="E43" s="5"/>
      <c r="F43" s="5"/>
      <c r="G43" s="5"/>
      <c r="H43" s="5">
        <f t="shared" si="3"/>
        <v>-158000</v>
      </c>
      <c r="I43" s="5">
        <f t="shared" si="4"/>
        <v>-158000</v>
      </c>
    </row>
    <row r="44" spans="1:9" x14ac:dyDescent="0.25">
      <c r="A44" s="4" t="s">
        <v>37</v>
      </c>
      <c r="B44" s="5">
        <v>-194570</v>
      </c>
      <c r="C44" s="5">
        <v>-194570</v>
      </c>
      <c r="D44" s="5">
        <v>-194570</v>
      </c>
      <c r="E44" s="5"/>
      <c r="F44" s="5"/>
      <c r="G44" s="5"/>
      <c r="H44" s="5">
        <f t="shared" si="3"/>
        <v>-194570</v>
      </c>
      <c r="I44" s="5">
        <f t="shared" si="4"/>
        <v>-194570</v>
      </c>
    </row>
    <row r="45" spans="1:9" x14ac:dyDescent="0.25">
      <c r="A45" s="4" t="s">
        <v>38</v>
      </c>
      <c r="B45" s="5">
        <v>-41000</v>
      </c>
      <c r="C45" s="5">
        <v>-41000</v>
      </c>
      <c r="D45" s="5">
        <v>-41000</v>
      </c>
      <c r="E45" s="5"/>
      <c r="F45" s="5"/>
      <c r="G45" s="5"/>
      <c r="H45" s="5">
        <f t="shared" si="3"/>
        <v>-41000</v>
      </c>
      <c r="I45" s="5">
        <f t="shared" si="4"/>
        <v>-41000</v>
      </c>
    </row>
    <row r="46" spans="1:9" x14ac:dyDescent="0.25">
      <c r="A46" s="4" t="s">
        <v>39</v>
      </c>
      <c r="B46" s="5">
        <v>-1053993</v>
      </c>
      <c r="C46" s="5">
        <v>-843993</v>
      </c>
      <c r="D46" s="5">
        <v>-843993</v>
      </c>
      <c r="E46" s="5"/>
      <c r="F46" s="5"/>
      <c r="G46" s="5"/>
      <c r="H46" s="5">
        <f t="shared" si="3"/>
        <v>-843993</v>
      </c>
      <c r="I46" s="5">
        <f t="shared" si="4"/>
        <v>-843993</v>
      </c>
    </row>
    <row r="47" spans="1:9" x14ac:dyDescent="0.25">
      <c r="A47" s="4" t="s">
        <v>40</v>
      </c>
      <c r="B47" s="5">
        <v>-321000</v>
      </c>
      <c r="C47" s="5">
        <v>-321000</v>
      </c>
      <c r="D47" s="5">
        <v>-321000</v>
      </c>
      <c r="E47" s="5"/>
      <c r="F47" s="5"/>
      <c r="G47" s="5"/>
      <c r="H47" s="5">
        <f t="shared" si="3"/>
        <v>-321000</v>
      </c>
      <c r="I47" s="5">
        <f t="shared" si="4"/>
        <v>-321000</v>
      </c>
    </row>
    <row r="48" spans="1:9" x14ac:dyDescent="0.25">
      <c r="A48" s="4" t="s">
        <v>41</v>
      </c>
      <c r="B48" s="5">
        <v>-52484</v>
      </c>
      <c r="C48" s="5">
        <v>-52484</v>
      </c>
      <c r="D48" s="5">
        <v>-52484</v>
      </c>
      <c r="E48" s="5"/>
      <c r="F48" s="5"/>
      <c r="G48" s="5"/>
      <c r="H48" s="5">
        <f t="shared" si="3"/>
        <v>-52484</v>
      </c>
      <c r="I48" s="5">
        <f t="shared" si="4"/>
        <v>-52484</v>
      </c>
    </row>
    <row r="49" spans="1:9" x14ac:dyDescent="0.25">
      <c r="A49" s="4" t="s">
        <v>42</v>
      </c>
      <c r="B49" s="5">
        <v>-1140000</v>
      </c>
      <c r="C49" s="5">
        <v>-1140000</v>
      </c>
      <c r="D49" s="5">
        <v>-1140000</v>
      </c>
      <c r="E49" s="5"/>
      <c r="F49" s="5"/>
      <c r="G49" s="5"/>
      <c r="H49" s="5">
        <f t="shared" si="3"/>
        <v>-1140000</v>
      </c>
      <c r="I49" s="5">
        <f t="shared" si="4"/>
        <v>-1140000</v>
      </c>
    </row>
    <row r="50" spans="1:9" x14ac:dyDescent="0.25">
      <c r="A50" s="4" t="s">
        <v>43</v>
      </c>
      <c r="B50" s="5">
        <v>-448173</v>
      </c>
      <c r="C50" s="5">
        <v>-448173</v>
      </c>
      <c r="D50" s="5">
        <v>-448173</v>
      </c>
      <c r="E50" s="5"/>
      <c r="F50" s="5"/>
      <c r="G50" s="5"/>
      <c r="H50" s="5">
        <f t="shared" si="3"/>
        <v>-448173</v>
      </c>
      <c r="I50" s="5">
        <f t="shared" si="4"/>
        <v>-448173</v>
      </c>
    </row>
    <row r="51" spans="1:9" x14ac:dyDescent="0.25">
      <c r="A51" s="4" t="s">
        <v>44</v>
      </c>
      <c r="B51" s="5">
        <v>-228000</v>
      </c>
      <c r="C51" s="5">
        <v>-228000</v>
      </c>
      <c r="D51" s="5">
        <v>-228000</v>
      </c>
      <c r="E51" s="5"/>
      <c r="F51" s="5"/>
      <c r="G51" s="5"/>
      <c r="H51" s="5">
        <f t="shared" si="3"/>
        <v>-228000</v>
      </c>
      <c r="I51" s="5">
        <f t="shared" si="4"/>
        <v>-228000</v>
      </c>
    </row>
    <row r="52" spans="1:9" x14ac:dyDescent="0.25">
      <c r="A52" s="4" t="s">
        <v>45</v>
      </c>
      <c r="B52" s="5">
        <v>-140009</v>
      </c>
      <c r="C52" s="5">
        <v>-140009</v>
      </c>
      <c r="D52" s="5">
        <v>-140009</v>
      </c>
      <c r="E52" s="5"/>
      <c r="F52" s="5"/>
      <c r="G52" s="5"/>
      <c r="H52" s="5">
        <f t="shared" si="3"/>
        <v>-140009</v>
      </c>
      <c r="I52" s="5">
        <f t="shared" si="4"/>
        <v>-140009</v>
      </c>
    </row>
    <row r="53" spans="1:9" x14ac:dyDescent="0.25">
      <c r="A53" s="4" t="s">
        <v>46</v>
      </c>
      <c r="B53" s="5">
        <v>-1002265</v>
      </c>
      <c r="C53" s="5">
        <v>-1002265</v>
      </c>
      <c r="D53" s="5">
        <v>-1002265</v>
      </c>
      <c r="E53" s="5"/>
      <c r="F53" s="5"/>
      <c r="G53" s="5"/>
      <c r="H53" s="5">
        <f t="shared" si="3"/>
        <v>-1002265</v>
      </c>
      <c r="I53" s="5">
        <f t="shared" si="4"/>
        <v>-1002265</v>
      </c>
    </row>
    <row r="54" spans="1:9" x14ac:dyDescent="0.25">
      <c r="A54" s="4" t="s">
        <v>47</v>
      </c>
      <c r="B54" s="5">
        <v>-292000</v>
      </c>
      <c r="C54" s="5">
        <v>-292000</v>
      </c>
      <c r="D54" s="5">
        <v>-292000</v>
      </c>
      <c r="E54" s="5"/>
      <c r="F54" s="5"/>
      <c r="G54" s="5"/>
      <c r="H54" s="5">
        <f t="shared" si="3"/>
        <v>-292000</v>
      </c>
      <c r="I54" s="5">
        <f t="shared" si="4"/>
        <v>-292000</v>
      </c>
    </row>
    <row r="55" spans="1:9" x14ac:dyDescent="0.25">
      <c r="A55" s="4" t="s">
        <v>48</v>
      </c>
      <c r="B55" s="5">
        <v>-50000</v>
      </c>
      <c r="C55" s="5">
        <v>-50000</v>
      </c>
      <c r="D55" s="5">
        <v>-50000</v>
      </c>
      <c r="E55" s="5"/>
      <c r="F55" s="5"/>
      <c r="G55" s="5"/>
      <c r="H55" s="5">
        <f t="shared" si="3"/>
        <v>-50000</v>
      </c>
      <c r="I55" s="5">
        <f t="shared" si="4"/>
        <v>-50000</v>
      </c>
    </row>
    <row r="56" spans="1:9" x14ac:dyDescent="0.25">
      <c r="A56" s="4" t="s">
        <v>49</v>
      </c>
      <c r="B56" s="5">
        <v>-2165977</v>
      </c>
      <c r="C56" s="5">
        <v>-2165977</v>
      </c>
      <c r="D56" s="5">
        <v>-2165977</v>
      </c>
      <c r="E56" s="5"/>
      <c r="F56" s="5"/>
      <c r="G56" s="5"/>
      <c r="H56" s="5">
        <f t="shared" si="3"/>
        <v>-2165977</v>
      </c>
      <c r="I56" s="5">
        <f t="shared" si="4"/>
        <v>-2165977</v>
      </c>
    </row>
    <row r="57" spans="1:9" x14ac:dyDescent="0.25">
      <c r="A57" s="4" t="s">
        <v>50</v>
      </c>
      <c r="B57" s="5">
        <v>-357000</v>
      </c>
      <c r="C57" s="5">
        <v>-357000</v>
      </c>
      <c r="D57" s="5">
        <v>-357000</v>
      </c>
      <c r="E57" s="5"/>
      <c r="F57" s="5"/>
      <c r="G57" s="5"/>
      <c r="H57" s="5">
        <f t="shared" si="3"/>
        <v>-357000</v>
      </c>
      <c r="I57" s="5">
        <f t="shared" si="4"/>
        <v>-357000</v>
      </c>
    </row>
    <row r="58" spans="1:9" x14ac:dyDescent="0.25">
      <c r="A58" s="4" t="s">
        <v>51</v>
      </c>
      <c r="B58" s="5">
        <v>-130000</v>
      </c>
      <c r="C58" s="5">
        <v>-130000</v>
      </c>
      <c r="D58" s="5">
        <v>-130000</v>
      </c>
      <c r="E58" s="5"/>
      <c r="F58" s="5"/>
      <c r="G58" s="5"/>
      <c r="H58" s="5">
        <f t="shared" si="3"/>
        <v>-130000</v>
      </c>
      <c r="I58" s="5">
        <f t="shared" si="4"/>
        <v>-130000</v>
      </c>
    </row>
    <row r="59" spans="1:9" x14ac:dyDescent="0.25">
      <c r="A59" s="4" t="s">
        <v>52</v>
      </c>
      <c r="B59" s="5">
        <v>-74163</v>
      </c>
      <c r="C59" s="5">
        <v>-74163</v>
      </c>
      <c r="D59" s="5">
        <v>-74163</v>
      </c>
      <c r="E59" s="5"/>
      <c r="F59" s="5"/>
      <c r="G59" s="5"/>
      <c r="H59" s="5">
        <f t="shared" si="3"/>
        <v>-74163</v>
      </c>
      <c r="I59" s="5">
        <f t="shared" si="4"/>
        <v>-74163</v>
      </c>
    </row>
    <row r="60" spans="1:9" x14ac:dyDescent="0.25">
      <c r="A60" s="4" t="s">
        <v>53</v>
      </c>
      <c r="B60" s="5">
        <v>-1060174</v>
      </c>
      <c r="C60" s="5">
        <v>-1060174</v>
      </c>
      <c r="D60" s="5">
        <v>-1060174</v>
      </c>
      <c r="E60" s="5"/>
      <c r="F60" s="5"/>
      <c r="G60" s="5"/>
      <c r="H60" s="5">
        <f t="shared" si="3"/>
        <v>-1060174</v>
      </c>
      <c r="I60" s="5">
        <f t="shared" si="4"/>
        <v>-1060174</v>
      </c>
    </row>
    <row r="61" spans="1:9" x14ac:dyDescent="0.25">
      <c r="A61" s="4" t="s">
        <v>54</v>
      </c>
      <c r="B61" s="5">
        <v>-812088</v>
      </c>
      <c r="C61" s="5">
        <v>-812088</v>
      </c>
      <c r="D61" s="5">
        <v>-812088</v>
      </c>
      <c r="E61" s="5"/>
      <c r="F61" s="5"/>
      <c r="G61" s="5"/>
      <c r="H61" s="5">
        <f t="shared" si="3"/>
        <v>-812088</v>
      </c>
      <c r="I61" s="5">
        <f t="shared" si="4"/>
        <v>-812088</v>
      </c>
    </row>
    <row r="62" spans="1:9" x14ac:dyDescent="0.25">
      <c r="A62" s="4" t="s">
        <v>55</v>
      </c>
      <c r="B62" s="5">
        <v>-645812</v>
      </c>
      <c r="C62" s="5">
        <v>-645812</v>
      </c>
      <c r="D62" s="5">
        <v>-645812</v>
      </c>
      <c r="E62" s="5"/>
      <c r="F62" s="5"/>
      <c r="G62" s="5"/>
      <c r="H62" s="5">
        <f t="shared" si="3"/>
        <v>-645812</v>
      </c>
      <c r="I62" s="5">
        <f t="shared" si="4"/>
        <v>-645812</v>
      </c>
    </row>
    <row r="63" spans="1:9" x14ac:dyDescent="0.25">
      <c r="A63" s="4" t="s">
        <v>56</v>
      </c>
      <c r="B63" s="5">
        <v>-574000</v>
      </c>
      <c r="C63" s="5">
        <v>-574000</v>
      </c>
      <c r="D63" s="5">
        <v>-574000</v>
      </c>
      <c r="E63" s="5"/>
      <c r="F63" s="5"/>
      <c r="G63" s="5"/>
      <c r="H63" s="5">
        <f t="shared" si="3"/>
        <v>-574000</v>
      </c>
      <c r="I63" s="5">
        <f t="shared" si="4"/>
        <v>-574000</v>
      </c>
    </row>
    <row r="64" spans="1:9" x14ac:dyDescent="0.25">
      <c r="A64" s="4" t="s">
        <v>57</v>
      </c>
      <c r="B64" s="5">
        <v>-27803</v>
      </c>
      <c r="C64" s="5">
        <v>-27803</v>
      </c>
      <c r="D64" s="5">
        <v>-27803</v>
      </c>
      <c r="E64" s="5"/>
      <c r="F64" s="5"/>
      <c r="G64" s="5"/>
      <c r="H64" s="5">
        <f t="shared" si="3"/>
        <v>-27803</v>
      </c>
      <c r="I64" s="5">
        <f t="shared" si="4"/>
        <v>-27803</v>
      </c>
    </row>
    <row r="65" spans="1:9" x14ac:dyDescent="0.25">
      <c r="A65" s="4" t="s">
        <v>58</v>
      </c>
      <c r="B65" s="5">
        <v>-240237</v>
      </c>
      <c r="C65" s="5">
        <v>9763</v>
      </c>
      <c r="D65" s="5">
        <v>9763</v>
      </c>
      <c r="E65" s="5"/>
      <c r="F65" s="5"/>
      <c r="G65" s="5"/>
      <c r="H65" s="5">
        <f t="shared" si="3"/>
        <v>9763</v>
      </c>
      <c r="I65" s="5">
        <f t="shared" si="4"/>
        <v>9763</v>
      </c>
    </row>
    <row r="66" spans="1:9" x14ac:dyDescent="0.25">
      <c r="A66" s="4" t="s">
        <v>59</v>
      </c>
      <c r="B66" s="5">
        <v>-1346029</v>
      </c>
      <c r="C66" s="5">
        <v>-1346029</v>
      </c>
      <c r="D66" s="5">
        <v>-1346029</v>
      </c>
      <c r="E66" s="5"/>
      <c r="F66" s="5"/>
      <c r="G66" s="5"/>
      <c r="H66" s="5">
        <f t="shared" si="3"/>
        <v>-1346029</v>
      </c>
      <c r="I66" s="5">
        <f t="shared" si="4"/>
        <v>-1346029</v>
      </c>
    </row>
    <row r="67" spans="1:9" x14ac:dyDescent="0.25">
      <c r="A67" s="4" t="s">
        <v>60</v>
      </c>
      <c r="B67" s="5">
        <v>-571000</v>
      </c>
      <c r="C67" s="5">
        <v>-571000</v>
      </c>
      <c r="D67" s="5">
        <v>-571000</v>
      </c>
      <c r="E67" s="5"/>
      <c r="F67" s="5"/>
      <c r="G67" s="5"/>
      <c r="H67" s="5">
        <f t="shared" si="3"/>
        <v>-571000</v>
      </c>
      <c r="I67" s="5">
        <f t="shared" si="4"/>
        <v>-571000</v>
      </c>
    </row>
    <row r="68" spans="1:9" x14ac:dyDescent="0.25">
      <c r="A68" s="4" t="s">
        <v>61</v>
      </c>
      <c r="B68" s="5">
        <v>-963610</v>
      </c>
      <c r="C68" s="5">
        <v>-963610</v>
      </c>
      <c r="D68" s="5">
        <v>-963610</v>
      </c>
      <c r="E68" s="5"/>
      <c r="F68" s="5"/>
      <c r="G68" s="5"/>
      <c r="H68" s="5">
        <f t="shared" si="3"/>
        <v>-963610</v>
      </c>
      <c r="I68" s="5">
        <f t="shared" si="4"/>
        <v>-963610</v>
      </c>
    </row>
    <row r="69" spans="1:9" x14ac:dyDescent="0.25">
      <c r="A69" s="4" t="s">
        <v>62</v>
      </c>
      <c r="B69" s="5">
        <v>-125179</v>
      </c>
      <c r="C69" s="5">
        <v>-125179</v>
      </c>
      <c r="D69" s="5">
        <v>-125179</v>
      </c>
      <c r="E69" s="5"/>
      <c r="F69" s="5"/>
      <c r="G69" s="5"/>
      <c r="H69" s="5">
        <f t="shared" si="3"/>
        <v>-125179</v>
      </c>
      <c r="I69" s="5">
        <f t="shared" si="4"/>
        <v>-125179</v>
      </c>
    </row>
    <row r="70" spans="1:9" x14ac:dyDescent="0.25">
      <c r="A70" s="4" t="s">
        <v>63</v>
      </c>
      <c r="B70" s="5">
        <v>-152000</v>
      </c>
      <c r="C70" s="5">
        <v>-152000</v>
      </c>
      <c r="D70" s="5">
        <v>-152000</v>
      </c>
      <c r="E70" s="5"/>
      <c r="F70" s="5"/>
      <c r="G70" s="5"/>
      <c r="H70" s="5">
        <f t="shared" si="3"/>
        <v>-152000</v>
      </c>
      <c r="I70" s="5">
        <f t="shared" si="4"/>
        <v>-152000</v>
      </c>
    </row>
    <row r="71" spans="1:9" x14ac:dyDescent="0.25">
      <c r="A71" s="4" t="s">
        <v>64</v>
      </c>
      <c r="B71" s="5">
        <v>-46000</v>
      </c>
      <c r="C71" s="5">
        <v>-46000</v>
      </c>
      <c r="D71" s="5">
        <v>-46000</v>
      </c>
      <c r="E71" s="5"/>
      <c r="F71" s="5"/>
      <c r="G71" s="5"/>
      <c r="H71" s="5">
        <f t="shared" si="3"/>
        <v>-46000</v>
      </c>
      <c r="I71" s="5">
        <f t="shared" si="4"/>
        <v>-46000</v>
      </c>
    </row>
    <row r="72" spans="1:9" x14ac:dyDescent="0.25">
      <c r="A72" s="4" t="s">
        <v>65</v>
      </c>
      <c r="B72" s="5">
        <v>-2144280</v>
      </c>
      <c r="C72" s="5">
        <v>-2144280</v>
      </c>
      <c r="D72" s="5">
        <v>-2144280</v>
      </c>
      <c r="E72" s="5"/>
      <c r="F72" s="5"/>
      <c r="G72" s="5"/>
      <c r="H72" s="5">
        <f t="shared" si="3"/>
        <v>-2144280</v>
      </c>
      <c r="I72" s="5">
        <f t="shared" si="4"/>
        <v>-2144280</v>
      </c>
    </row>
    <row r="73" spans="1:9" x14ac:dyDescent="0.25">
      <c r="A73" s="4" t="s">
        <v>66</v>
      </c>
      <c r="B73" s="5">
        <v>-755877</v>
      </c>
      <c r="C73" s="5">
        <v>-755877</v>
      </c>
      <c r="D73" s="5">
        <v>-755877</v>
      </c>
      <c r="E73" s="5"/>
      <c r="F73" s="5"/>
      <c r="G73" s="5"/>
      <c r="H73" s="5">
        <f t="shared" si="3"/>
        <v>-755877</v>
      </c>
      <c r="I73" s="5">
        <f t="shared" si="4"/>
        <v>-755877</v>
      </c>
    </row>
    <row r="74" spans="1:9" x14ac:dyDescent="0.25">
      <c r="A74" s="4" t="s">
        <v>67</v>
      </c>
      <c r="B74" s="5">
        <v>-1040706</v>
      </c>
      <c r="C74" s="5">
        <v>-1040706</v>
      </c>
      <c r="D74" s="5">
        <v>-1040706</v>
      </c>
      <c r="E74" s="5"/>
      <c r="F74" s="5"/>
      <c r="G74" s="5"/>
      <c r="H74" s="5">
        <f t="shared" si="3"/>
        <v>-1040706</v>
      </c>
      <c r="I74" s="5">
        <f t="shared" si="4"/>
        <v>-1040706</v>
      </c>
    </row>
    <row r="75" spans="1:9" x14ac:dyDescent="0.25">
      <c r="A75" s="4" t="s">
        <v>68</v>
      </c>
      <c r="B75" s="5">
        <v>-134253</v>
      </c>
      <c r="C75" s="5">
        <v>-134253</v>
      </c>
      <c r="D75" s="5">
        <v>-134253</v>
      </c>
      <c r="E75" s="5"/>
      <c r="F75" s="5"/>
      <c r="G75" s="5"/>
      <c r="H75" s="5">
        <f t="shared" si="3"/>
        <v>-134253</v>
      </c>
      <c r="I75" s="5">
        <f t="shared" si="4"/>
        <v>-134253</v>
      </c>
    </row>
    <row r="76" spans="1:9" x14ac:dyDescent="0.25">
      <c r="A76" s="4" t="s">
        <v>69</v>
      </c>
      <c r="B76" s="5">
        <v>-164000</v>
      </c>
      <c r="C76" s="5">
        <v>-164000</v>
      </c>
      <c r="D76" s="5">
        <v>-164000</v>
      </c>
      <c r="E76" s="5"/>
      <c r="F76" s="5"/>
      <c r="G76" s="5"/>
      <c r="H76" s="5">
        <f t="shared" si="3"/>
        <v>-164000</v>
      </c>
      <c r="I76" s="5">
        <f t="shared" si="4"/>
        <v>-164000</v>
      </c>
    </row>
    <row r="77" spans="1:9" x14ac:dyDescent="0.25">
      <c r="A77" s="4" t="s">
        <v>70</v>
      </c>
      <c r="B77" s="5">
        <v>-106025</v>
      </c>
      <c r="C77" s="5">
        <v>-106025</v>
      </c>
      <c r="D77" s="5">
        <v>-106025</v>
      </c>
      <c r="E77" s="5"/>
      <c r="F77" s="5"/>
      <c r="G77" s="5"/>
      <c r="H77" s="5">
        <f t="shared" si="3"/>
        <v>-106025</v>
      </c>
      <c r="I77" s="5">
        <f t="shared" si="4"/>
        <v>-106025</v>
      </c>
    </row>
    <row r="78" spans="1:9" x14ac:dyDescent="0.25">
      <c r="A78" s="4" t="s">
        <v>71</v>
      </c>
      <c r="B78" s="5">
        <v>-110004</v>
      </c>
      <c r="C78" s="5">
        <v>-110004</v>
      </c>
      <c r="D78" s="5">
        <v>-110004</v>
      </c>
      <c r="E78" s="5"/>
      <c r="F78" s="5"/>
      <c r="G78" s="5"/>
      <c r="H78" s="5">
        <f t="shared" si="3"/>
        <v>-110004</v>
      </c>
      <c r="I78" s="5">
        <f t="shared" si="4"/>
        <v>-110004</v>
      </c>
    </row>
    <row r="79" spans="1:9" x14ac:dyDescent="0.25">
      <c r="A79" s="4" t="s">
        <v>72</v>
      </c>
      <c r="B79" s="5">
        <v>-1090174</v>
      </c>
      <c r="C79" s="5">
        <v>-1090174</v>
      </c>
      <c r="D79" s="5">
        <v>-1090174</v>
      </c>
      <c r="E79" s="5"/>
      <c r="F79" s="5"/>
      <c r="G79" s="5"/>
      <c r="H79" s="5">
        <f t="shared" si="3"/>
        <v>-1090174</v>
      </c>
      <c r="I79" s="5">
        <f t="shared" si="4"/>
        <v>-1090174</v>
      </c>
    </row>
    <row r="80" spans="1:9" x14ac:dyDescent="0.25">
      <c r="A80" s="4" t="s">
        <v>73</v>
      </c>
      <c r="B80" s="5">
        <v>-220000</v>
      </c>
      <c r="C80" s="5">
        <v>-220000</v>
      </c>
      <c r="D80" s="5">
        <v>-220000</v>
      </c>
      <c r="E80" s="5"/>
      <c r="F80" s="5"/>
      <c r="G80" s="5"/>
      <c r="H80" s="5">
        <f t="shared" si="3"/>
        <v>-220000</v>
      </c>
      <c r="I80" s="5">
        <f t="shared" si="4"/>
        <v>-220000</v>
      </c>
    </row>
    <row r="81" spans="1:9" x14ac:dyDescent="0.25">
      <c r="A81" s="4" t="s">
        <v>74</v>
      </c>
      <c r="B81" s="5">
        <v>-22000</v>
      </c>
      <c r="C81" s="5">
        <v>-22000</v>
      </c>
      <c r="D81" s="5">
        <v>-22000</v>
      </c>
      <c r="E81" s="5"/>
      <c r="F81" s="5"/>
      <c r="G81" s="5"/>
      <c r="H81" s="5">
        <f t="shared" si="3"/>
        <v>-22000</v>
      </c>
      <c r="I81" s="5">
        <f t="shared" si="4"/>
        <v>-22000</v>
      </c>
    </row>
    <row r="82" spans="1:9" x14ac:dyDescent="0.25">
      <c r="A82" s="4" t="s">
        <v>75</v>
      </c>
      <c r="B82" s="5">
        <v>-785649</v>
      </c>
      <c r="C82" s="5">
        <v>-785649</v>
      </c>
      <c r="D82" s="5">
        <v>-785649</v>
      </c>
      <c r="E82" s="5"/>
      <c r="F82" s="5"/>
      <c r="G82" s="5"/>
      <c r="H82" s="5">
        <f t="shared" si="3"/>
        <v>-785649</v>
      </c>
      <c r="I82" s="5">
        <f t="shared" si="4"/>
        <v>-785649</v>
      </c>
    </row>
    <row r="83" spans="1:9" x14ac:dyDescent="0.25">
      <c r="A83" s="4" t="s">
        <v>76</v>
      </c>
      <c r="B83" s="5">
        <v>-494917</v>
      </c>
      <c r="C83" s="5">
        <v>-494917</v>
      </c>
      <c r="D83" s="5">
        <v>-494917</v>
      </c>
      <c r="E83" s="5"/>
      <c r="F83" s="5"/>
      <c r="G83" s="5"/>
      <c r="H83" s="5">
        <f t="shared" si="3"/>
        <v>-494917</v>
      </c>
      <c r="I83" s="5">
        <f t="shared" si="4"/>
        <v>-494917</v>
      </c>
    </row>
    <row r="84" spans="1:9" x14ac:dyDescent="0.25">
      <c r="A84" s="4" t="s">
        <v>77</v>
      </c>
      <c r="B84" s="5">
        <v>-523204</v>
      </c>
      <c r="C84" s="5">
        <v>-523204</v>
      </c>
      <c r="D84" s="5">
        <v>-523204</v>
      </c>
      <c r="E84" s="5"/>
      <c r="F84" s="5"/>
      <c r="G84" s="5"/>
      <c r="H84" s="5">
        <f t="shared" si="3"/>
        <v>-523204</v>
      </c>
      <c r="I84" s="5">
        <f t="shared" si="4"/>
        <v>-523204</v>
      </c>
    </row>
    <row r="85" spans="1:9" x14ac:dyDescent="0.25">
      <c r="A85" s="4" t="s">
        <v>78</v>
      </c>
      <c r="B85" s="5">
        <v>-878417</v>
      </c>
      <c r="C85" s="5">
        <v>-878417</v>
      </c>
      <c r="D85" s="5">
        <v>-878417</v>
      </c>
      <c r="E85" s="5"/>
      <c r="F85" s="5"/>
      <c r="G85" s="5"/>
      <c r="H85" s="5">
        <f t="shared" si="3"/>
        <v>-878417</v>
      </c>
      <c r="I85" s="5">
        <f t="shared" si="4"/>
        <v>-878417</v>
      </c>
    </row>
    <row r="86" spans="1:9" x14ac:dyDescent="0.25">
      <c r="A86" s="4" t="s">
        <v>79</v>
      </c>
      <c r="B86" s="5">
        <v>-2220471</v>
      </c>
      <c r="C86" s="5">
        <v>-2220471</v>
      </c>
      <c r="D86" s="5">
        <v>-2220471</v>
      </c>
      <c r="E86" s="5"/>
      <c r="F86" s="5"/>
      <c r="G86" s="5"/>
      <c r="H86" s="5">
        <f t="shared" si="3"/>
        <v>-2220471</v>
      </c>
      <c r="I86" s="5">
        <f t="shared" si="4"/>
        <v>-2220471</v>
      </c>
    </row>
    <row r="87" spans="1:9" x14ac:dyDescent="0.25">
      <c r="A87" s="4" t="s">
        <v>80</v>
      </c>
      <c r="B87" s="5">
        <v>-525</v>
      </c>
      <c r="C87" s="5">
        <v>-525</v>
      </c>
      <c r="D87" s="5">
        <v>-525</v>
      </c>
      <c r="E87" s="5"/>
      <c r="F87" s="5"/>
      <c r="G87" s="5"/>
      <c r="H87" s="5">
        <f t="shared" si="3"/>
        <v>-525</v>
      </c>
      <c r="I87" s="5">
        <f t="shared" si="4"/>
        <v>-525</v>
      </c>
    </row>
    <row r="88" spans="1:9" x14ac:dyDescent="0.25">
      <c r="A88" s="4" t="s">
        <v>81</v>
      </c>
      <c r="B88" s="5">
        <v>-1263225</v>
      </c>
      <c r="C88" s="5">
        <v>-1263225</v>
      </c>
      <c r="D88" s="5">
        <v>-1263225</v>
      </c>
      <c r="E88" s="5"/>
      <c r="F88" s="5"/>
      <c r="G88" s="5"/>
      <c r="H88" s="5">
        <f t="shared" si="3"/>
        <v>-1263225</v>
      </c>
      <c r="I88" s="5">
        <f t="shared" si="4"/>
        <v>-1263225</v>
      </c>
    </row>
    <row r="89" spans="1:9" x14ac:dyDescent="0.25">
      <c r="A89" s="4" t="s">
        <v>82</v>
      </c>
      <c r="B89" s="5">
        <v>-194897</v>
      </c>
      <c r="C89" s="5">
        <v>-194897</v>
      </c>
      <c r="D89" s="5">
        <v>-194897</v>
      </c>
      <c r="E89" s="5"/>
      <c r="F89" s="5"/>
      <c r="G89" s="5"/>
      <c r="H89" s="5">
        <f t="shared" si="3"/>
        <v>-194897</v>
      </c>
      <c r="I89" s="5">
        <f t="shared" si="4"/>
        <v>-194897</v>
      </c>
    </row>
    <row r="90" spans="1:9" x14ac:dyDescent="0.25">
      <c r="A90" s="4" t="s">
        <v>83</v>
      </c>
      <c r="B90" s="5">
        <v>-1200173</v>
      </c>
      <c r="C90" s="5">
        <v>-1200173</v>
      </c>
      <c r="D90" s="5">
        <v>-1200173</v>
      </c>
      <c r="E90" s="5"/>
      <c r="F90" s="5"/>
      <c r="G90" s="5"/>
      <c r="H90" s="5">
        <f t="shared" si="3"/>
        <v>-1200173</v>
      </c>
      <c r="I90" s="5">
        <f t="shared" si="4"/>
        <v>-1200173</v>
      </c>
    </row>
    <row r="91" spans="1:9" x14ac:dyDescent="0.25">
      <c r="A91" s="4" t="s">
        <v>84</v>
      </c>
      <c r="B91" s="5">
        <v>-80961</v>
      </c>
      <c r="C91" s="5">
        <v>-80961</v>
      </c>
      <c r="D91" s="5">
        <v>-80961</v>
      </c>
      <c r="E91" s="5"/>
      <c r="F91" s="5"/>
      <c r="G91" s="5"/>
      <c r="H91" s="5">
        <f t="shared" si="3"/>
        <v>-80961</v>
      </c>
      <c r="I91" s="5">
        <f t="shared" si="4"/>
        <v>-80961</v>
      </c>
    </row>
    <row r="92" spans="1:9" x14ac:dyDescent="0.25">
      <c r="A92" s="4" t="s">
        <v>85</v>
      </c>
      <c r="B92" s="5">
        <v>-234000</v>
      </c>
      <c r="C92" s="5">
        <v>-234000</v>
      </c>
      <c r="D92" s="5">
        <v>-234000</v>
      </c>
      <c r="E92" s="5"/>
      <c r="F92" s="5"/>
      <c r="G92" s="5"/>
      <c r="H92" s="5">
        <f t="shared" si="3"/>
        <v>-234000</v>
      </c>
      <c r="I92" s="5">
        <f t="shared" si="4"/>
        <v>-234000</v>
      </c>
    </row>
    <row r="93" spans="1:9" x14ac:dyDescent="0.25">
      <c r="A93" s="4" t="s">
        <v>86</v>
      </c>
      <c r="B93" s="5">
        <v>-286000</v>
      </c>
      <c r="C93" s="5">
        <v>-286000</v>
      </c>
      <c r="D93" s="5">
        <v>-286000</v>
      </c>
      <c r="E93" s="5"/>
      <c r="F93" s="5"/>
      <c r="G93" s="5"/>
      <c r="H93" s="5">
        <f t="shared" si="3"/>
        <v>-286000</v>
      </c>
      <c r="I93" s="5">
        <f t="shared" si="4"/>
        <v>-286000</v>
      </c>
    </row>
    <row r="94" spans="1:9" x14ac:dyDescent="0.25">
      <c r="A94" s="4" t="s">
        <v>87</v>
      </c>
      <c r="B94" s="5">
        <v>-174000</v>
      </c>
      <c r="C94" s="5">
        <v>-174000</v>
      </c>
      <c r="D94" s="5">
        <v>-174000</v>
      </c>
      <c r="E94" s="5"/>
      <c r="F94" s="5"/>
      <c r="G94" s="5"/>
      <c r="H94" s="5">
        <f t="shared" si="3"/>
        <v>-174000</v>
      </c>
      <c r="I94" s="5">
        <f t="shared" si="4"/>
        <v>-174000</v>
      </c>
    </row>
    <row r="95" spans="1:9" x14ac:dyDescent="0.25">
      <c r="A95" s="4" t="s">
        <v>88</v>
      </c>
      <c r="B95" s="5">
        <v>-119000</v>
      </c>
      <c r="C95" s="5">
        <v>-119000</v>
      </c>
      <c r="D95" s="5">
        <v>-119000</v>
      </c>
      <c r="E95" s="5"/>
      <c r="F95" s="5"/>
      <c r="G95" s="5"/>
      <c r="H95" s="5">
        <f t="shared" si="3"/>
        <v>-119000</v>
      </c>
      <c r="I95" s="5">
        <f t="shared" si="4"/>
        <v>-119000</v>
      </c>
    </row>
    <row r="96" spans="1:9" x14ac:dyDescent="0.25">
      <c r="A96" s="3" t="s">
        <v>89</v>
      </c>
      <c r="B96" s="6">
        <v>-30450324</v>
      </c>
      <c r="C96" s="6">
        <v>-29990324</v>
      </c>
      <c r="D96" s="6">
        <f>SUM(D41:D95)</f>
        <v>-29990324</v>
      </c>
      <c r="E96" s="6">
        <f t="shared" ref="E96:I96" si="5">SUM(E41:E95)</f>
        <v>0</v>
      </c>
      <c r="F96" s="6">
        <f t="shared" si="5"/>
        <v>0</v>
      </c>
      <c r="G96" s="6">
        <f t="shared" si="5"/>
        <v>0</v>
      </c>
      <c r="H96" s="6">
        <f t="shared" si="5"/>
        <v>-29990324</v>
      </c>
      <c r="I96" s="6">
        <f t="shared" si="5"/>
        <v>-29990324</v>
      </c>
    </row>
    <row r="97" spans="1:9" x14ac:dyDescent="0.25">
      <c r="A97" s="4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3" t="s">
        <v>90</v>
      </c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4" t="s">
        <v>91</v>
      </c>
      <c r="B99" s="5">
        <v>-2216000</v>
      </c>
      <c r="C99" s="5">
        <v>-2216000</v>
      </c>
      <c r="D99" s="5">
        <v>-2216000</v>
      </c>
      <c r="E99" s="5"/>
      <c r="F99" s="5"/>
      <c r="G99" s="5"/>
      <c r="H99" s="5">
        <f t="shared" ref="H99:H119" si="6">D99+E99+G99</f>
        <v>-2216000</v>
      </c>
      <c r="I99" s="5">
        <f t="shared" ref="I99:I119" si="7">H99+F99</f>
        <v>-2216000</v>
      </c>
    </row>
    <row r="100" spans="1:9" x14ac:dyDescent="0.25">
      <c r="A100" s="4" t="s">
        <v>92</v>
      </c>
      <c r="B100" s="5">
        <v>-383</v>
      </c>
      <c r="C100" s="5">
        <v>-383</v>
      </c>
      <c r="D100" s="5">
        <v>-383</v>
      </c>
      <c r="E100" s="5"/>
      <c r="F100" s="5"/>
      <c r="G100" s="5"/>
      <c r="H100" s="5">
        <f t="shared" si="6"/>
        <v>-383</v>
      </c>
      <c r="I100" s="5">
        <f t="shared" si="7"/>
        <v>-383</v>
      </c>
    </row>
    <row r="101" spans="1:9" x14ac:dyDescent="0.25">
      <c r="A101" s="4" t="s">
        <v>93</v>
      </c>
      <c r="B101" s="5">
        <v>-13429000</v>
      </c>
      <c r="C101" s="5">
        <v>-12170000</v>
      </c>
      <c r="D101" s="5">
        <v>-12170000</v>
      </c>
      <c r="E101" s="5"/>
      <c r="F101" s="5"/>
      <c r="G101" s="5"/>
      <c r="H101" s="5">
        <f t="shared" si="6"/>
        <v>-12170000</v>
      </c>
      <c r="I101" s="5">
        <f t="shared" si="7"/>
        <v>-12170000</v>
      </c>
    </row>
    <row r="102" spans="1:9" x14ac:dyDescent="0.25">
      <c r="A102" s="4" t="s">
        <v>94</v>
      </c>
      <c r="B102" s="5">
        <v>-1792592</v>
      </c>
      <c r="C102" s="5">
        <v>-1792592</v>
      </c>
      <c r="D102" s="5">
        <v>-1792592</v>
      </c>
      <c r="E102" s="5"/>
      <c r="F102" s="5"/>
      <c r="G102" s="5"/>
      <c r="H102" s="5">
        <f t="shared" si="6"/>
        <v>-1792592</v>
      </c>
      <c r="I102" s="5">
        <f t="shared" si="7"/>
        <v>-1792592</v>
      </c>
    </row>
    <row r="103" spans="1:9" x14ac:dyDescent="0.25">
      <c r="A103" s="4" t="s">
        <v>95</v>
      </c>
      <c r="B103" s="5">
        <v>-2020000</v>
      </c>
      <c r="C103" s="5">
        <v>-2020000</v>
      </c>
      <c r="D103" s="5">
        <v>-2020000</v>
      </c>
      <c r="E103" s="11"/>
      <c r="F103" s="11"/>
      <c r="G103" s="5"/>
      <c r="H103" s="5">
        <f t="shared" si="6"/>
        <v>-2020000</v>
      </c>
      <c r="I103" s="5">
        <f t="shared" si="7"/>
        <v>-2020000</v>
      </c>
    </row>
    <row r="104" spans="1:9" x14ac:dyDescent="0.25">
      <c r="A104" s="4" t="s">
        <v>96</v>
      </c>
      <c r="B104" s="5">
        <v>-3598000</v>
      </c>
      <c r="C104" s="5">
        <v>-3598000</v>
      </c>
      <c r="D104" s="5">
        <v>-3598000</v>
      </c>
      <c r="E104" s="11"/>
      <c r="F104" s="11"/>
      <c r="G104" s="5"/>
      <c r="H104" s="5">
        <f t="shared" si="6"/>
        <v>-3598000</v>
      </c>
      <c r="I104" s="5">
        <f t="shared" si="7"/>
        <v>-3598000</v>
      </c>
    </row>
    <row r="105" spans="1:9" x14ac:dyDescent="0.25">
      <c r="A105" s="4" t="s">
        <v>97</v>
      </c>
      <c r="B105" s="5">
        <v>-3000000</v>
      </c>
      <c r="C105" s="5">
        <v>-3000000</v>
      </c>
      <c r="D105" s="5">
        <v>-3000000</v>
      </c>
      <c r="E105" s="11"/>
      <c r="F105" s="11"/>
      <c r="G105" s="5"/>
      <c r="H105" s="5">
        <f t="shared" si="6"/>
        <v>-3000000</v>
      </c>
      <c r="I105" s="5">
        <f t="shared" si="7"/>
        <v>-3000000</v>
      </c>
    </row>
    <row r="106" spans="1:9" x14ac:dyDescent="0.25">
      <c r="A106" s="4" t="s">
        <v>98</v>
      </c>
      <c r="B106" s="5">
        <v>-968000</v>
      </c>
      <c r="C106" s="5">
        <v>-968000</v>
      </c>
      <c r="D106" s="5">
        <v>-968000</v>
      </c>
      <c r="E106" s="11">
        <v>20000</v>
      </c>
      <c r="F106" s="11"/>
      <c r="G106" s="5"/>
      <c r="H106" s="5">
        <f t="shared" si="6"/>
        <v>-948000</v>
      </c>
      <c r="I106" s="5">
        <f t="shared" si="7"/>
        <v>-948000</v>
      </c>
    </row>
    <row r="107" spans="1:9" x14ac:dyDescent="0.25">
      <c r="A107" s="4" t="s">
        <v>99</v>
      </c>
      <c r="B107" s="5">
        <v>-4987586</v>
      </c>
      <c r="C107" s="5">
        <v>-4987586</v>
      </c>
      <c r="D107" s="5">
        <v>-4987586</v>
      </c>
      <c r="E107" s="11">
        <v>1000000</v>
      </c>
      <c r="F107" s="11"/>
      <c r="G107" s="5"/>
      <c r="H107" s="5">
        <f t="shared" si="6"/>
        <v>-3987586</v>
      </c>
      <c r="I107" s="5">
        <f t="shared" si="7"/>
        <v>-3987586</v>
      </c>
    </row>
    <row r="108" spans="1:9" x14ac:dyDescent="0.25">
      <c r="A108" s="4" t="s">
        <v>100</v>
      </c>
      <c r="B108" s="5">
        <v>-7482000</v>
      </c>
      <c r="C108" s="5">
        <v>-7482000</v>
      </c>
      <c r="D108" s="5">
        <v>-6500000</v>
      </c>
      <c r="E108" s="11"/>
      <c r="F108" s="11"/>
      <c r="G108" s="5"/>
      <c r="H108" s="5">
        <f t="shared" si="6"/>
        <v>-6500000</v>
      </c>
      <c r="I108" s="5">
        <f t="shared" si="7"/>
        <v>-6500000</v>
      </c>
    </row>
    <row r="109" spans="1:9" x14ac:dyDescent="0.25">
      <c r="A109" s="4" t="s">
        <v>101</v>
      </c>
      <c r="B109" s="5">
        <v>-5948000</v>
      </c>
      <c r="C109" s="5">
        <v>-5948000</v>
      </c>
      <c r="D109" s="5">
        <v>-5505000</v>
      </c>
      <c r="E109" s="11"/>
      <c r="F109" s="11"/>
      <c r="G109" s="5"/>
      <c r="H109" s="5">
        <f t="shared" si="6"/>
        <v>-5505000</v>
      </c>
      <c r="I109" s="5">
        <f t="shared" si="7"/>
        <v>-5505000</v>
      </c>
    </row>
    <row r="110" spans="1:9" x14ac:dyDescent="0.25">
      <c r="A110" s="4" t="s">
        <v>102</v>
      </c>
      <c r="B110" s="5">
        <v>-6674000</v>
      </c>
      <c r="C110" s="5">
        <v>-6674000</v>
      </c>
      <c r="D110" s="5">
        <v>-6500000</v>
      </c>
      <c r="E110" s="11"/>
      <c r="F110" s="11"/>
      <c r="G110" s="5"/>
      <c r="H110" s="5">
        <f t="shared" si="6"/>
        <v>-6500000</v>
      </c>
      <c r="I110" s="5">
        <f t="shared" si="7"/>
        <v>-6500000</v>
      </c>
    </row>
    <row r="111" spans="1:9" x14ac:dyDescent="0.25">
      <c r="A111" s="4" t="s">
        <v>103</v>
      </c>
      <c r="B111" s="5">
        <v>-3559504</v>
      </c>
      <c r="C111" s="5">
        <v>-3559504</v>
      </c>
      <c r="D111" s="5">
        <v>-3559504</v>
      </c>
      <c r="E111" s="11"/>
      <c r="F111" s="11"/>
      <c r="G111" s="5"/>
      <c r="H111" s="5">
        <f t="shared" si="6"/>
        <v>-3559504</v>
      </c>
      <c r="I111" s="5">
        <f t="shared" si="7"/>
        <v>-3559504</v>
      </c>
    </row>
    <row r="112" spans="1:9" x14ac:dyDescent="0.25">
      <c r="A112" s="4" t="s">
        <v>104</v>
      </c>
      <c r="B112" s="5">
        <v>-2039000</v>
      </c>
      <c r="C112" s="5">
        <v>-2039000</v>
      </c>
      <c r="D112" s="5">
        <v>-2039000</v>
      </c>
      <c r="E112" s="11"/>
      <c r="F112" s="11"/>
      <c r="G112" s="5"/>
      <c r="H112" s="5">
        <f t="shared" si="6"/>
        <v>-2039000</v>
      </c>
      <c r="I112" s="5">
        <f t="shared" si="7"/>
        <v>-2039000</v>
      </c>
    </row>
    <row r="113" spans="1:9" x14ac:dyDescent="0.25">
      <c r="A113" s="4" t="s">
        <v>105</v>
      </c>
      <c r="B113" s="5">
        <v>-230000</v>
      </c>
      <c r="C113" s="5">
        <v>-230000</v>
      </c>
      <c r="D113" s="5">
        <v>-230000</v>
      </c>
      <c r="E113" s="11">
        <v>230000</v>
      </c>
      <c r="F113" s="11"/>
      <c r="G113" s="5"/>
      <c r="H113" s="5">
        <f t="shared" si="6"/>
        <v>0</v>
      </c>
      <c r="I113" s="5">
        <f t="shared" si="7"/>
        <v>0</v>
      </c>
    </row>
    <row r="114" spans="1:9" x14ac:dyDescent="0.25">
      <c r="A114" s="4" t="s">
        <v>106</v>
      </c>
      <c r="B114" s="5">
        <v>-18000</v>
      </c>
      <c r="C114" s="5">
        <v>-18000</v>
      </c>
      <c r="D114" s="5">
        <v>-18000</v>
      </c>
      <c r="E114" s="11"/>
      <c r="F114" s="11"/>
      <c r="G114" s="5"/>
      <c r="H114" s="5">
        <f t="shared" si="6"/>
        <v>-18000</v>
      </c>
      <c r="I114" s="5">
        <f t="shared" si="7"/>
        <v>-18000</v>
      </c>
    </row>
    <row r="115" spans="1:9" x14ac:dyDescent="0.25">
      <c r="A115" s="4" t="s">
        <v>107</v>
      </c>
      <c r="B115" s="5">
        <v>-1752000</v>
      </c>
      <c r="C115" s="5">
        <v>-1752000</v>
      </c>
      <c r="D115" s="5">
        <v>-1752000</v>
      </c>
      <c r="E115" s="11"/>
      <c r="F115" s="11"/>
      <c r="G115" s="5"/>
      <c r="H115" s="5">
        <f t="shared" si="6"/>
        <v>-1752000</v>
      </c>
      <c r="I115" s="5">
        <f t="shared" si="7"/>
        <v>-1752000</v>
      </c>
    </row>
    <row r="116" spans="1:9" x14ac:dyDescent="0.25">
      <c r="A116" s="4" t="s">
        <v>108</v>
      </c>
      <c r="B116" s="5">
        <v>-6401000</v>
      </c>
      <c r="C116" s="5">
        <v>-6401000</v>
      </c>
      <c r="D116" s="5">
        <v>-4000000</v>
      </c>
      <c r="E116" s="11"/>
      <c r="F116" s="11"/>
      <c r="G116" s="5"/>
      <c r="H116" s="5">
        <f t="shared" si="6"/>
        <v>-4000000</v>
      </c>
      <c r="I116" s="5">
        <f t="shared" si="7"/>
        <v>-4000000</v>
      </c>
    </row>
    <row r="117" spans="1:9" x14ac:dyDescent="0.25">
      <c r="A117" s="4" t="s">
        <v>109</v>
      </c>
      <c r="B117" s="5">
        <v>-804</v>
      </c>
      <c r="C117" s="5">
        <v>-804</v>
      </c>
      <c r="D117" s="5">
        <v>-804</v>
      </c>
      <c r="E117" s="11"/>
      <c r="F117" s="11"/>
      <c r="G117" s="5"/>
      <c r="H117" s="5">
        <f t="shared" si="6"/>
        <v>-804</v>
      </c>
      <c r="I117" s="5">
        <f t="shared" si="7"/>
        <v>-804</v>
      </c>
    </row>
    <row r="118" spans="1:9" x14ac:dyDescent="0.25">
      <c r="A118" s="4" t="s">
        <v>110</v>
      </c>
      <c r="B118" s="5">
        <v>-3830000</v>
      </c>
      <c r="C118" s="5">
        <v>-3830000</v>
      </c>
      <c r="D118" s="5">
        <v>-3830000</v>
      </c>
      <c r="E118" s="11"/>
      <c r="F118" s="11"/>
      <c r="G118" s="5"/>
      <c r="H118" s="5">
        <f t="shared" si="6"/>
        <v>-3830000</v>
      </c>
      <c r="I118" s="5">
        <f t="shared" si="7"/>
        <v>-3830000</v>
      </c>
    </row>
    <row r="119" spans="1:9" x14ac:dyDescent="0.25">
      <c r="A119" s="4" t="s">
        <v>111</v>
      </c>
      <c r="B119" s="5">
        <v>-1755000</v>
      </c>
      <c r="C119" s="5">
        <v>-1755000</v>
      </c>
      <c r="D119" s="5">
        <v>-1755000</v>
      </c>
      <c r="E119" s="11"/>
      <c r="F119" s="11"/>
      <c r="G119" s="5"/>
      <c r="H119" s="5">
        <f t="shared" si="6"/>
        <v>-1755000</v>
      </c>
      <c r="I119" s="5">
        <f t="shared" si="7"/>
        <v>-1755000</v>
      </c>
    </row>
    <row r="120" spans="1:9" x14ac:dyDescent="0.25">
      <c r="A120" s="3" t="s">
        <v>112</v>
      </c>
      <c r="B120" s="6">
        <v>-71700869</v>
      </c>
      <c r="C120" s="6">
        <v>-70441869</v>
      </c>
      <c r="D120" s="6">
        <f>SUM(D99:D119)</f>
        <v>-66441869</v>
      </c>
      <c r="E120" s="12">
        <f t="shared" ref="E120:I120" si="8">SUM(E99:E119)</f>
        <v>1250000</v>
      </c>
      <c r="F120" s="12">
        <f t="shared" si="8"/>
        <v>0</v>
      </c>
      <c r="G120" s="6">
        <f t="shared" si="8"/>
        <v>0</v>
      </c>
      <c r="H120" s="6">
        <f t="shared" si="8"/>
        <v>-65191869</v>
      </c>
      <c r="I120" s="6">
        <f t="shared" si="8"/>
        <v>-65191869</v>
      </c>
    </row>
    <row r="121" spans="1:9" x14ac:dyDescent="0.25">
      <c r="A121" s="4"/>
      <c r="B121" s="5"/>
      <c r="C121" s="5"/>
      <c r="D121" s="5"/>
      <c r="E121" s="11"/>
      <c r="F121" s="11"/>
      <c r="G121" s="5"/>
      <c r="H121" s="5"/>
      <c r="I121" s="5"/>
    </row>
    <row r="122" spans="1:9" x14ac:dyDescent="0.25">
      <c r="A122" s="3" t="s">
        <v>113</v>
      </c>
      <c r="B122" s="5"/>
      <c r="C122" s="5"/>
      <c r="D122" s="5"/>
      <c r="E122" s="11"/>
      <c r="F122" s="11"/>
      <c r="G122" s="5"/>
      <c r="H122" s="5"/>
      <c r="I122" s="5"/>
    </row>
    <row r="123" spans="1:9" x14ac:dyDescent="0.25">
      <c r="A123" s="4" t="s">
        <v>114</v>
      </c>
      <c r="B123" s="5">
        <v>300000</v>
      </c>
      <c r="C123" s="5">
        <v>300000</v>
      </c>
      <c r="D123" s="5">
        <v>300000</v>
      </c>
      <c r="E123" s="11"/>
      <c r="F123" s="11"/>
      <c r="G123" s="5"/>
      <c r="H123" s="5">
        <f t="shared" ref="H123:H127" si="9">D123+E123+G123</f>
        <v>300000</v>
      </c>
      <c r="I123" s="5">
        <f t="shared" ref="I123:I127" si="10">H123+F123</f>
        <v>300000</v>
      </c>
    </row>
    <row r="124" spans="1:9" x14ac:dyDescent="0.25">
      <c r="A124" s="4" t="s">
        <v>115</v>
      </c>
      <c r="B124" s="5">
        <v>-286000</v>
      </c>
      <c r="C124" s="5">
        <v>-286000</v>
      </c>
      <c r="D124" s="5">
        <v>-286000</v>
      </c>
      <c r="E124" s="11"/>
      <c r="F124" s="11"/>
      <c r="G124" s="5"/>
      <c r="H124" s="5">
        <f t="shared" si="9"/>
        <v>-286000</v>
      </c>
      <c r="I124" s="5">
        <f t="shared" si="10"/>
        <v>-286000</v>
      </c>
    </row>
    <row r="125" spans="1:9" x14ac:dyDescent="0.25">
      <c r="A125" s="4" t="s">
        <v>116</v>
      </c>
      <c r="B125" s="5">
        <v>-818</v>
      </c>
      <c r="C125" s="5">
        <v>-818</v>
      </c>
      <c r="D125" s="5">
        <v>-818</v>
      </c>
      <c r="E125" s="11"/>
      <c r="F125" s="11"/>
      <c r="G125" s="5"/>
      <c r="H125" s="5">
        <f t="shared" si="9"/>
        <v>-818</v>
      </c>
      <c r="I125" s="5">
        <f t="shared" si="10"/>
        <v>-818</v>
      </c>
    </row>
    <row r="126" spans="1:9" x14ac:dyDescent="0.25">
      <c r="A126" s="4" t="s">
        <v>117</v>
      </c>
      <c r="B126" s="5">
        <v>-1794988</v>
      </c>
      <c r="C126" s="5">
        <v>-1794988</v>
      </c>
      <c r="D126" s="5">
        <v>-1794988</v>
      </c>
      <c r="E126" s="11">
        <f>360000</f>
        <v>360000</v>
      </c>
      <c r="F126" s="11"/>
      <c r="G126" s="5"/>
      <c r="H126" s="5">
        <f t="shared" si="9"/>
        <v>-1434988</v>
      </c>
      <c r="I126" s="5">
        <f t="shared" si="10"/>
        <v>-1434988</v>
      </c>
    </row>
    <row r="127" spans="1:9" x14ac:dyDescent="0.25">
      <c r="A127" s="4" t="s">
        <v>118</v>
      </c>
      <c r="B127" s="5">
        <v>-4921410</v>
      </c>
      <c r="C127" s="5">
        <v>-4921410</v>
      </c>
      <c r="D127" s="5">
        <v>-4921410</v>
      </c>
      <c r="E127" s="11">
        <f>500000+350000+400000</f>
        <v>1250000</v>
      </c>
      <c r="F127" s="11">
        <v>350000</v>
      </c>
      <c r="G127" s="5"/>
      <c r="H127" s="5">
        <f t="shared" si="9"/>
        <v>-3671410</v>
      </c>
      <c r="I127" s="5">
        <f t="shared" si="10"/>
        <v>-3321410</v>
      </c>
    </row>
    <row r="128" spans="1:9" x14ac:dyDescent="0.25">
      <c r="A128" s="3" t="s">
        <v>119</v>
      </c>
      <c r="B128" s="6">
        <v>-6703216</v>
      </c>
      <c r="C128" s="6">
        <v>-6703216</v>
      </c>
      <c r="D128" s="6">
        <f>SUM(D123:D127)</f>
        <v>-6703216</v>
      </c>
      <c r="E128" s="12">
        <f t="shared" ref="E128:I128" si="11">SUM(E123:E127)</f>
        <v>1610000</v>
      </c>
      <c r="F128" s="12">
        <f t="shared" si="11"/>
        <v>350000</v>
      </c>
      <c r="G128" s="6">
        <f t="shared" si="11"/>
        <v>0</v>
      </c>
      <c r="H128" s="6">
        <f t="shared" si="11"/>
        <v>-5093216</v>
      </c>
      <c r="I128" s="6">
        <f t="shared" si="11"/>
        <v>-4743216</v>
      </c>
    </row>
    <row r="129" spans="1:9" x14ac:dyDescent="0.25">
      <c r="A129" s="4"/>
      <c r="B129" s="5"/>
      <c r="C129" s="5"/>
      <c r="D129" s="5"/>
      <c r="E129" s="5"/>
      <c r="F129" s="5"/>
      <c r="G129" s="5"/>
      <c r="H129" s="5"/>
      <c r="I129" s="5"/>
    </row>
    <row r="130" spans="1:9" x14ac:dyDescent="0.25">
      <c r="A130" s="3" t="s">
        <v>120</v>
      </c>
      <c r="B130" s="5"/>
      <c r="C130" s="5"/>
      <c r="D130" s="5"/>
      <c r="E130" s="5"/>
      <c r="F130" s="5"/>
      <c r="G130" s="5"/>
      <c r="H130" s="5"/>
      <c r="I130" s="5"/>
    </row>
    <row r="131" spans="1:9" x14ac:dyDescent="0.25">
      <c r="A131" s="4" t="s">
        <v>121</v>
      </c>
      <c r="B131" s="5">
        <v>-2991000</v>
      </c>
      <c r="C131" s="5">
        <v>-1787000</v>
      </c>
      <c r="D131" s="5">
        <v>-1787000</v>
      </c>
      <c r="E131" s="5"/>
      <c r="F131" s="5"/>
      <c r="G131" s="5"/>
      <c r="H131" s="5">
        <f t="shared" ref="H131:H141" si="12">D131+E131+G131</f>
        <v>-1787000</v>
      </c>
      <c r="I131" s="5">
        <f t="shared" ref="I131:I141" si="13">H131+F131</f>
        <v>-1787000</v>
      </c>
    </row>
    <row r="132" spans="1:9" x14ac:dyDescent="0.25">
      <c r="A132" s="4" t="s">
        <v>122</v>
      </c>
      <c r="B132" s="5">
        <v>-350000</v>
      </c>
      <c r="C132" s="5">
        <v>-350000</v>
      </c>
      <c r="D132" s="5">
        <v>-350000</v>
      </c>
      <c r="E132" s="5"/>
      <c r="F132" s="5"/>
      <c r="G132" s="5"/>
      <c r="H132" s="5">
        <f t="shared" si="12"/>
        <v>-350000</v>
      </c>
      <c r="I132" s="5">
        <f t="shared" si="13"/>
        <v>-350000</v>
      </c>
    </row>
    <row r="133" spans="1:9" x14ac:dyDescent="0.25">
      <c r="A133" s="4" t="s">
        <v>123</v>
      </c>
      <c r="B133" s="5">
        <v>-88000</v>
      </c>
      <c r="C133" s="5">
        <v>-88000</v>
      </c>
      <c r="D133" s="5">
        <v>-88000</v>
      </c>
      <c r="E133" s="5"/>
      <c r="F133" s="5"/>
      <c r="G133" s="5"/>
      <c r="H133" s="5">
        <f t="shared" si="12"/>
        <v>-88000</v>
      </c>
      <c r="I133" s="5">
        <f t="shared" si="13"/>
        <v>-88000</v>
      </c>
    </row>
    <row r="134" spans="1:9" x14ac:dyDescent="0.25">
      <c r="A134" s="4" t="s">
        <v>124</v>
      </c>
      <c r="B134" s="5">
        <v>-487718</v>
      </c>
      <c r="C134" s="5">
        <v>-487718</v>
      </c>
      <c r="D134" s="5">
        <v>-487718</v>
      </c>
      <c r="E134" s="5"/>
      <c r="F134" s="5"/>
      <c r="G134" s="5"/>
      <c r="H134" s="5">
        <f t="shared" si="12"/>
        <v>-487718</v>
      </c>
      <c r="I134" s="5">
        <f t="shared" si="13"/>
        <v>-487718</v>
      </c>
    </row>
    <row r="135" spans="1:9" x14ac:dyDescent="0.25">
      <c r="A135" s="4" t="s">
        <v>125</v>
      </c>
      <c r="B135" s="5">
        <v>-23350000</v>
      </c>
      <c r="C135" s="5">
        <v>-23350000</v>
      </c>
      <c r="D135" s="5">
        <v>-23350000</v>
      </c>
      <c r="E135" s="5"/>
      <c r="F135" s="5"/>
      <c r="G135" s="5"/>
      <c r="H135" s="5">
        <f t="shared" si="12"/>
        <v>-23350000</v>
      </c>
      <c r="I135" s="5">
        <f t="shared" si="13"/>
        <v>-23350000</v>
      </c>
    </row>
    <row r="136" spans="1:9" x14ac:dyDescent="0.25">
      <c r="A136" s="4" t="s">
        <v>126</v>
      </c>
      <c r="B136" s="5">
        <v>-254015</v>
      </c>
      <c r="C136" s="5">
        <v>-254015</v>
      </c>
      <c r="D136" s="5">
        <v>-254015</v>
      </c>
      <c r="E136" s="5"/>
      <c r="F136" s="5"/>
      <c r="G136" s="5"/>
      <c r="H136" s="5">
        <f t="shared" si="12"/>
        <v>-254015</v>
      </c>
      <c r="I136" s="5">
        <f t="shared" si="13"/>
        <v>-254015</v>
      </c>
    </row>
    <row r="137" spans="1:9" x14ac:dyDescent="0.25">
      <c r="A137" s="4" t="s">
        <v>127</v>
      </c>
      <c r="B137" s="5">
        <v>-1752171</v>
      </c>
      <c r="C137" s="5">
        <v>-1752171</v>
      </c>
      <c r="D137" s="5">
        <v>-1752171</v>
      </c>
      <c r="E137" s="5"/>
      <c r="F137" s="5"/>
      <c r="G137" s="5"/>
      <c r="H137" s="5">
        <f t="shared" si="12"/>
        <v>-1752171</v>
      </c>
      <c r="I137" s="5">
        <f t="shared" si="13"/>
        <v>-1752171</v>
      </c>
    </row>
    <row r="138" spans="1:9" x14ac:dyDescent="0.25">
      <c r="A138" s="4" t="s">
        <v>128</v>
      </c>
      <c r="B138" s="5">
        <v>-705000</v>
      </c>
      <c r="C138" s="5">
        <v>-705000</v>
      </c>
      <c r="D138" s="5">
        <v>-705000</v>
      </c>
      <c r="E138" s="5"/>
      <c r="F138" s="5"/>
      <c r="G138" s="5"/>
      <c r="H138" s="5">
        <f t="shared" si="12"/>
        <v>-705000</v>
      </c>
      <c r="I138" s="5">
        <f t="shared" si="13"/>
        <v>-705000</v>
      </c>
    </row>
    <row r="139" spans="1:9" x14ac:dyDescent="0.25">
      <c r="A139" s="4" t="s">
        <v>129</v>
      </c>
      <c r="B139" s="5">
        <v>-1372000</v>
      </c>
      <c r="C139" s="5">
        <v>-1372000</v>
      </c>
      <c r="D139" s="5">
        <v>-1372000</v>
      </c>
      <c r="E139" s="5"/>
      <c r="F139" s="5"/>
      <c r="G139" s="5"/>
      <c r="H139" s="5">
        <f t="shared" si="12"/>
        <v>-1372000</v>
      </c>
      <c r="I139" s="5">
        <f t="shared" si="13"/>
        <v>-1372000</v>
      </c>
    </row>
    <row r="140" spans="1:9" x14ac:dyDescent="0.25">
      <c r="A140" s="4" t="s">
        <v>130</v>
      </c>
      <c r="B140" s="5">
        <v>-214000</v>
      </c>
      <c r="C140" s="5">
        <v>-214000</v>
      </c>
      <c r="D140" s="5">
        <v>-14000</v>
      </c>
      <c r="E140" s="5"/>
      <c r="F140" s="5"/>
      <c r="G140" s="5"/>
      <c r="H140" s="5">
        <f t="shared" si="12"/>
        <v>-14000</v>
      </c>
      <c r="I140" s="5">
        <f t="shared" si="13"/>
        <v>-14000</v>
      </c>
    </row>
    <row r="141" spans="1:9" x14ac:dyDescent="0.25">
      <c r="A141" s="4" t="s">
        <v>131</v>
      </c>
      <c r="B141" s="5">
        <v>-253000</v>
      </c>
      <c r="C141" s="5">
        <v>-253000</v>
      </c>
      <c r="D141" s="5">
        <v>-253000</v>
      </c>
      <c r="E141" s="5"/>
      <c r="F141" s="5"/>
      <c r="G141" s="5"/>
      <c r="H141" s="5">
        <f t="shared" si="12"/>
        <v>-253000</v>
      </c>
      <c r="I141" s="5">
        <f t="shared" si="13"/>
        <v>-253000</v>
      </c>
    </row>
    <row r="142" spans="1:9" x14ac:dyDescent="0.25">
      <c r="A142" s="3" t="s">
        <v>132</v>
      </c>
      <c r="B142" s="6">
        <v>-31816904</v>
      </c>
      <c r="C142" s="6">
        <v>-30612904</v>
      </c>
      <c r="D142" s="6">
        <f>SUM(D131:D141)</f>
        <v>-30412904</v>
      </c>
      <c r="E142" s="6">
        <f t="shared" ref="E142:F142" si="14">SUM(E131:E141)</f>
        <v>0</v>
      </c>
      <c r="F142" s="6">
        <f t="shared" si="14"/>
        <v>0</v>
      </c>
      <c r="G142" s="6">
        <f t="shared" ref="G142:H142" si="15">SUM(G131:G141)</f>
        <v>0</v>
      </c>
      <c r="H142" s="6">
        <f t="shared" si="15"/>
        <v>-30412904</v>
      </c>
      <c r="I142" s="6">
        <f t="shared" ref="I142" si="16">SUM(I131:I141)</f>
        <v>-30412904</v>
      </c>
    </row>
    <row r="143" spans="1:9" x14ac:dyDescent="0.25">
      <c r="A143" s="4"/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A144" s="3" t="s">
        <v>133</v>
      </c>
      <c r="B144" s="6">
        <v>-446924102</v>
      </c>
      <c r="C144" s="6">
        <f>C38+C96+C120+C128+C142</f>
        <v>-523556102</v>
      </c>
      <c r="D144" s="6">
        <f t="shared" ref="D144:F144" si="17">D142+D128+D120+D96+D38</f>
        <v>-518195102</v>
      </c>
      <c r="E144" s="6">
        <f t="shared" si="17"/>
        <v>53250000</v>
      </c>
      <c r="F144" s="6">
        <f t="shared" si="17"/>
        <v>6050000</v>
      </c>
      <c r="G144" s="6">
        <f t="shared" ref="G144:H144" si="18">G142+G128+G120+G96+G38</f>
        <v>0</v>
      </c>
      <c r="H144" s="6">
        <f t="shared" si="18"/>
        <v>-464945102</v>
      </c>
      <c r="I144" s="6">
        <f t="shared" ref="I144" si="19">I142+I128+I120+I96+I38</f>
        <v>-458895102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andnes kommune dokument" ma:contentTypeID="0x010100F64EA7E100B04C5D9E78BEF38CE22BA9002A1BED58D4E64C618B07802BEB0BAD1000B754AA14EC41804391854EE6A87E126F" ma:contentTypeVersion="0" ma:contentTypeDescription="Opprett nytt dokument" ma:contentTypeScope="" ma:versionID="03fa6ce03d0c108b83a0cbf711a964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73c22b5-d9c6-4504-9387-9f35bed6d1db" ContentTypeId="0x010100F64EA7E100B04C5D9E78BEF38CE22BA9002A1BED58D4E64C618B07802BEB0BAD1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C3112-6856-459A-BEA1-69722B8F2DA8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6E4E5E-E46D-4BA0-BC63-3258E3591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BB0849-C1C1-4802-9424-B0B8ACED20E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49596F0-D968-4E08-922C-E63B278B05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Sandnes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gurartu</dc:creator>
  <cp:lastModifiedBy>Rustøen, Linn Christin</cp:lastModifiedBy>
  <dcterms:created xsi:type="dcterms:W3CDTF">2017-09-14T07:38:05Z</dcterms:created>
  <dcterms:modified xsi:type="dcterms:W3CDTF">2017-10-24T06:37:33Z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0x010100F64EA7E100B04C5D9E78BEF38CE22BA9002A1BED58D4E64C618B07802BEB0BAD1000B754AA14EC41804391854EE6A87E126F</vt:lpwstr>
  </property>
</Properties>
</file>